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4520" windowHeight="14055"/>
  </bookViews>
  <sheets>
    <sheet name="Titel" sheetId="31" r:id="rId1"/>
    <sheet name="Inhalt" sheetId="26" r:id="rId2"/>
    <sheet name="Einführung" sheetId="27" r:id="rId3"/>
    <sheet name="Glossar" sheetId="28" r:id="rId4"/>
    <sheet name="1.1" sheetId="12" r:id="rId5"/>
    <sheet name="1.2" sheetId="32" r:id="rId6"/>
    <sheet name="1.3" sheetId="13" r:id="rId7"/>
    <sheet name="1.4" sheetId="14" r:id="rId8"/>
    <sheet name="1.5" sheetId="15" r:id="rId9"/>
    <sheet name="1.6" sheetId="18" r:id="rId10"/>
    <sheet name="2.1" sheetId="22" r:id="rId11"/>
    <sheet name="2.2" sheetId="23" r:id="rId12"/>
    <sheet name="2.3" sheetId="24" r:id="rId13"/>
  </sheets>
  <definedNames>
    <definedName name="_xlnm.Print_Titles" localSheetId="5">'1.2'!$1:$4</definedName>
    <definedName name="_xlnm.Print_Titles" localSheetId="6">'1.3'!$1:$4</definedName>
    <definedName name="Text20" localSheetId="0">Titel!$B$58</definedName>
    <definedName name="Text9" localSheetId="0">Titel!$B$57</definedName>
  </definedNames>
  <calcPr calcId="145621"/>
</workbook>
</file>

<file path=xl/calcChain.xml><?xml version="1.0" encoding="utf-8"?>
<calcChain xmlns="http://schemas.openxmlformats.org/spreadsheetml/2006/main">
  <c r="AD121" i="32" l="1"/>
  <c r="AC121" i="32"/>
  <c r="AB121" i="32"/>
  <c r="AA121" i="32"/>
  <c r="Z121" i="32"/>
  <c r="Y121" i="32"/>
  <c r="X121" i="32"/>
  <c r="W121" i="32"/>
  <c r="V121" i="32"/>
  <c r="U121" i="32"/>
  <c r="T121" i="32"/>
  <c r="S121" i="32"/>
  <c r="R121" i="32"/>
  <c r="Q121" i="32"/>
  <c r="P121" i="32"/>
  <c r="O121" i="32"/>
  <c r="N121" i="32"/>
  <c r="M121" i="32"/>
  <c r="L121" i="32"/>
  <c r="K121" i="32"/>
  <c r="J121" i="32"/>
  <c r="I121" i="32"/>
  <c r="H121" i="32"/>
  <c r="G121" i="32"/>
  <c r="F121" i="32"/>
  <c r="AD120" i="32"/>
  <c r="AC120" i="32"/>
  <c r="AB120" i="32"/>
  <c r="AA120" i="32"/>
  <c r="Z120" i="32"/>
  <c r="Y120" i="32"/>
  <c r="X120" i="32"/>
  <c r="W120" i="32"/>
  <c r="V120" i="32"/>
  <c r="U120" i="32"/>
  <c r="T120" i="32"/>
  <c r="S120" i="32"/>
  <c r="R120" i="32"/>
  <c r="Q120" i="32"/>
  <c r="P120" i="32"/>
  <c r="O120" i="32"/>
  <c r="N120" i="32"/>
  <c r="M120" i="32"/>
  <c r="L120" i="32"/>
  <c r="K120" i="32"/>
  <c r="J120" i="32"/>
  <c r="I120" i="32"/>
  <c r="H120" i="32"/>
  <c r="G120" i="32"/>
  <c r="F120" i="32"/>
  <c r="AD119" i="32"/>
  <c r="AC119" i="32"/>
  <c r="AB119" i="32"/>
  <c r="AA119" i="32"/>
  <c r="Z119" i="32"/>
  <c r="Y119" i="32"/>
  <c r="X119" i="32"/>
  <c r="W119" i="32"/>
  <c r="V119" i="32"/>
  <c r="U119" i="32"/>
  <c r="T119" i="32"/>
  <c r="S119" i="32"/>
  <c r="R119" i="32"/>
  <c r="Q119" i="32"/>
  <c r="P119" i="32"/>
  <c r="O119" i="32"/>
  <c r="N119" i="32"/>
  <c r="M119" i="32"/>
  <c r="L119" i="32"/>
  <c r="K119" i="32"/>
  <c r="J119" i="32"/>
  <c r="I119" i="32"/>
  <c r="H119" i="32"/>
  <c r="G119" i="32"/>
  <c r="F119" i="32"/>
  <c r="AD118" i="32"/>
  <c r="AC118" i="32"/>
  <c r="AB118" i="32"/>
  <c r="AA118" i="32"/>
  <c r="Z118" i="32"/>
  <c r="Y118" i="32"/>
  <c r="X118" i="32"/>
  <c r="W118" i="32"/>
  <c r="V118" i="32"/>
  <c r="U118" i="32"/>
  <c r="T118" i="32"/>
  <c r="S118" i="32"/>
  <c r="R118" i="32"/>
  <c r="Q118" i="32"/>
  <c r="P118" i="32"/>
  <c r="O118" i="32"/>
  <c r="N118" i="32"/>
  <c r="M118" i="32"/>
  <c r="L118" i="32"/>
  <c r="K118" i="32"/>
  <c r="J118" i="32"/>
  <c r="I118" i="32"/>
  <c r="H118" i="32"/>
  <c r="G118" i="32"/>
  <c r="F118" i="32"/>
  <c r="AD117" i="32"/>
  <c r="AC117" i="32"/>
  <c r="AB117" i="32"/>
  <c r="AA117" i="32"/>
  <c r="Z117" i="32"/>
  <c r="Y117" i="32"/>
  <c r="X117" i="32"/>
  <c r="W117" i="32"/>
  <c r="V117" i="32"/>
  <c r="U117" i="32"/>
  <c r="T117" i="32"/>
  <c r="S117" i="32"/>
  <c r="R117" i="32"/>
  <c r="Q117" i="32"/>
  <c r="P117" i="32"/>
  <c r="O117" i="32"/>
  <c r="K117" i="32"/>
  <c r="J117" i="32"/>
  <c r="I117" i="32"/>
  <c r="H117" i="32"/>
  <c r="G117" i="32"/>
  <c r="AD116" i="32"/>
  <c r="AC116" i="32"/>
  <c r="AB116" i="32"/>
  <c r="AA116" i="32"/>
  <c r="Z116" i="32"/>
  <c r="Y116" i="32"/>
  <c r="X116" i="32"/>
  <c r="W116" i="32"/>
  <c r="V116" i="32"/>
  <c r="U116" i="32"/>
  <c r="T116" i="32"/>
  <c r="S116" i="32"/>
  <c r="R116" i="32"/>
  <c r="Q116" i="32"/>
  <c r="P116" i="32"/>
  <c r="O116" i="32"/>
  <c r="K116" i="32"/>
  <c r="J116" i="32"/>
  <c r="I116" i="32"/>
  <c r="H116" i="32"/>
  <c r="G116" i="32"/>
  <c r="AD115" i="32"/>
  <c r="AC115" i="32"/>
  <c r="AB115" i="32"/>
  <c r="AA115" i="32"/>
  <c r="Z115" i="32"/>
  <c r="Y115" i="32"/>
  <c r="X115" i="32"/>
  <c r="W115" i="32"/>
  <c r="V115" i="32"/>
  <c r="U115" i="32"/>
  <c r="T115" i="32"/>
  <c r="S115" i="32"/>
  <c r="R115" i="32"/>
  <c r="Q115" i="32"/>
  <c r="P115" i="32"/>
  <c r="O115" i="32"/>
  <c r="N115" i="32"/>
  <c r="M115" i="32"/>
  <c r="L115" i="32"/>
  <c r="K115" i="32"/>
  <c r="AD114" i="32"/>
  <c r="AC114" i="32"/>
  <c r="AB114" i="32"/>
  <c r="AA114" i="32"/>
  <c r="Z114" i="32"/>
  <c r="Y114" i="32"/>
  <c r="X114" i="32"/>
  <c r="W114" i="32"/>
  <c r="V114" i="32"/>
  <c r="U114" i="32"/>
  <c r="T114" i="32"/>
  <c r="S114" i="32"/>
  <c r="R114" i="32"/>
  <c r="Q114" i="32"/>
  <c r="P114" i="32"/>
  <c r="O114" i="32"/>
  <c r="N114" i="32"/>
  <c r="M114" i="32"/>
  <c r="L114" i="32"/>
  <c r="K114" i="32"/>
  <c r="J114" i="32"/>
  <c r="I114" i="32"/>
  <c r="H114" i="32"/>
  <c r="G114" i="32"/>
  <c r="AB113" i="32"/>
  <c r="Y113" i="32"/>
  <c r="V113" i="32"/>
  <c r="S113" i="32"/>
  <c r="R113" i="32"/>
  <c r="Q113" i="32"/>
  <c r="P113" i="32"/>
  <c r="O113" i="32"/>
  <c r="N113" i="32"/>
  <c r="M113" i="32"/>
  <c r="L113" i="32"/>
  <c r="K113" i="32"/>
  <c r="J113" i="32"/>
  <c r="I113" i="32"/>
  <c r="H113" i="32"/>
  <c r="G113" i="32"/>
  <c r="F113" i="32"/>
  <c r="AB112" i="32"/>
  <c r="Y112" i="32"/>
  <c r="V112" i="32"/>
  <c r="S112" i="32"/>
  <c r="R112" i="32"/>
  <c r="Q112" i="32"/>
  <c r="P112" i="32"/>
  <c r="O112" i="32"/>
  <c r="N112" i="32"/>
  <c r="M112" i="32"/>
  <c r="L112" i="32"/>
  <c r="K112" i="32"/>
  <c r="J112" i="32"/>
  <c r="I112" i="32"/>
  <c r="H112" i="32"/>
  <c r="G112" i="32"/>
  <c r="F112" i="32"/>
  <c r="AB111" i="32"/>
  <c r="Y111" i="32"/>
  <c r="V111" i="32"/>
  <c r="S111" i="32"/>
  <c r="R111" i="32"/>
  <c r="Q111" i="32"/>
  <c r="P111" i="32"/>
  <c r="O111" i="32"/>
  <c r="N111" i="32"/>
  <c r="M111" i="32"/>
  <c r="L111" i="32"/>
  <c r="K111" i="32"/>
  <c r="J111" i="32"/>
  <c r="I111" i="32"/>
  <c r="H111" i="32"/>
  <c r="G111" i="32"/>
  <c r="F111" i="32"/>
  <c r="AB110" i="32"/>
  <c r="Y110" i="32"/>
  <c r="V110" i="32"/>
  <c r="S110" i="32"/>
  <c r="R110" i="32"/>
  <c r="Q110" i="32"/>
  <c r="P110" i="32"/>
  <c r="O110" i="32"/>
  <c r="N110" i="32"/>
  <c r="M110" i="32"/>
  <c r="L110" i="32"/>
  <c r="K110" i="32"/>
  <c r="J110" i="32"/>
  <c r="I110" i="32"/>
  <c r="H110" i="32"/>
  <c r="G110" i="32"/>
  <c r="F110" i="32"/>
  <c r="AD109" i="32"/>
  <c r="AC109" i="32"/>
  <c r="AB109" i="32"/>
  <c r="AA109" i="32"/>
  <c r="Z109" i="32"/>
  <c r="Y109" i="32"/>
  <c r="X109" i="32"/>
  <c r="W109" i="32"/>
  <c r="V109" i="32"/>
  <c r="U109" i="32"/>
  <c r="T109" i="32"/>
  <c r="S109" i="32"/>
  <c r="R109" i="32"/>
  <c r="Q109" i="32"/>
  <c r="P109" i="32"/>
  <c r="O109" i="32"/>
  <c r="N109" i="32"/>
  <c r="M109" i="32"/>
  <c r="L109" i="32"/>
  <c r="K109" i="32"/>
  <c r="J109" i="32"/>
  <c r="I109" i="32"/>
  <c r="H109" i="32"/>
  <c r="AD108" i="32"/>
  <c r="AC108" i="32"/>
  <c r="AB108" i="32"/>
  <c r="AA108" i="32"/>
  <c r="Z108" i="32"/>
  <c r="Y108" i="32"/>
  <c r="X108" i="32"/>
  <c r="W108" i="32"/>
  <c r="V108" i="32"/>
  <c r="U108" i="32"/>
  <c r="T108" i="32"/>
  <c r="S108" i="32"/>
  <c r="R108" i="32"/>
  <c r="Q108" i="32"/>
  <c r="P108" i="32"/>
  <c r="O108" i="32"/>
  <c r="N108" i="32"/>
  <c r="M108" i="32"/>
  <c r="L108" i="32"/>
  <c r="K108" i="32"/>
  <c r="J108" i="32"/>
  <c r="AD107" i="32"/>
  <c r="AC107" i="32"/>
  <c r="AB107" i="32"/>
  <c r="AA107" i="32"/>
  <c r="Z107" i="32"/>
  <c r="Y107" i="32"/>
  <c r="X107" i="32"/>
  <c r="W107" i="32"/>
  <c r="V107" i="32"/>
  <c r="U107" i="32"/>
  <c r="T107" i="32"/>
  <c r="S107" i="32"/>
  <c r="R107" i="32"/>
  <c r="Q107" i="32"/>
  <c r="P107" i="32"/>
  <c r="O107" i="32"/>
  <c r="N107" i="32"/>
  <c r="M107" i="32"/>
  <c r="L107" i="32"/>
  <c r="K107" i="32"/>
  <c r="J107" i="32"/>
  <c r="AD106" i="32"/>
  <c r="AC106" i="32"/>
  <c r="AB106" i="32"/>
  <c r="AA106" i="32"/>
  <c r="Z106" i="32"/>
  <c r="Y106" i="32"/>
  <c r="X106" i="32"/>
  <c r="W106" i="32"/>
  <c r="V106" i="32"/>
  <c r="U106" i="32"/>
  <c r="T106" i="32"/>
  <c r="S106" i="32"/>
  <c r="R106" i="32"/>
  <c r="Q106" i="32"/>
  <c r="P106" i="32"/>
  <c r="O106" i="32"/>
  <c r="N106" i="32"/>
  <c r="M106" i="32"/>
  <c r="L106" i="32"/>
  <c r="K106" i="32"/>
  <c r="J106" i="32"/>
  <c r="I106" i="32"/>
  <c r="H106" i="32"/>
  <c r="G106" i="32"/>
  <c r="AD105" i="32"/>
  <c r="AC105" i="32"/>
  <c r="AB105" i="32"/>
  <c r="AA105" i="32"/>
  <c r="Z105" i="32"/>
  <c r="Y105" i="32"/>
  <c r="X105" i="32"/>
  <c r="W105" i="32"/>
  <c r="V105" i="32"/>
  <c r="U105" i="32"/>
  <c r="T105" i="32"/>
  <c r="S105" i="32"/>
  <c r="R105" i="32"/>
  <c r="Q105" i="32"/>
  <c r="P105" i="32"/>
  <c r="O105" i="32"/>
  <c r="N105" i="32"/>
  <c r="M105" i="32"/>
  <c r="L105" i="32"/>
  <c r="K105" i="32"/>
  <c r="J105" i="32"/>
  <c r="I105" i="32"/>
  <c r="H105" i="32"/>
  <c r="G105" i="32"/>
  <c r="AD104" i="32"/>
  <c r="AC104" i="32"/>
  <c r="AB104" i="32"/>
  <c r="AA104" i="32"/>
  <c r="Z104" i="32"/>
  <c r="Y104" i="32"/>
  <c r="X104" i="32"/>
  <c r="W104" i="32"/>
  <c r="V104" i="32"/>
  <c r="U104" i="32"/>
  <c r="T104" i="32"/>
  <c r="S104" i="32"/>
  <c r="R104" i="32"/>
  <c r="Q104" i="32"/>
  <c r="P104" i="32"/>
  <c r="O104" i="32"/>
  <c r="N104" i="32"/>
  <c r="M104" i="32"/>
  <c r="L104" i="32"/>
  <c r="K104" i="32"/>
  <c r="J104" i="32"/>
  <c r="I104" i="32"/>
  <c r="H104" i="32"/>
  <c r="G104" i="32"/>
  <c r="AD103" i="32"/>
  <c r="AC103" i="32"/>
  <c r="AB103" i="32"/>
  <c r="AA103" i="32"/>
  <c r="Z103" i="32"/>
  <c r="Y103" i="32"/>
  <c r="X103" i="32"/>
  <c r="W103" i="32"/>
  <c r="V103" i="32"/>
  <c r="U103" i="32"/>
  <c r="T103" i="32"/>
  <c r="S103" i="32"/>
  <c r="R103" i="32"/>
  <c r="Q103" i="32"/>
  <c r="P103" i="32"/>
  <c r="O103" i="32"/>
  <c r="N103" i="32"/>
  <c r="M103" i="32"/>
  <c r="L103" i="32"/>
  <c r="K103" i="32"/>
  <c r="J103" i="32"/>
  <c r="I103" i="32"/>
  <c r="H103" i="32"/>
  <c r="G103" i="32"/>
  <c r="AD102" i="32"/>
  <c r="AC102" i="32"/>
  <c r="AB102" i="32"/>
  <c r="AA102" i="32"/>
  <c r="Z102" i="32"/>
  <c r="Y102" i="32"/>
  <c r="X102" i="32"/>
  <c r="W102" i="32"/>
  <c r="V102" i="32"/>
  <c r="U102" i="32"/>
  <c r="T102" i="32"/>
  <c r="S102" i="32"/>
  <c r="R102" i="32"/>
  <c r="Q102" i="32"/>
  <c r="P102" i="32"/>
  <c r="O102" i="32"/>
  <c r="N102" i="32"/>
  <c r="M102" i="32"/>
  <c r="L102" i="32"/>
  <c r="K102" i="32"/>
  <c r="J102" i="32"/>
  <c r="I102" i="32"/>
  <c r="H102" i="32"/>
  <c r="G102" i="32"/>
  <c r="AD101" i="32"/>
  <c r="AC101" i="32"/>
  <c r="AB101" i="32"/>
  <c r="AA101" i="32"/>
  <c r="Z101" i="32"/>
  <c r="Y101" i="32"/>
  <c r="X101" i="32"/>
  <c r="W101" i="32"/>
  <c r="V101" i="32"/>
  <c r="U101" i="32"/>
  <c r="T101" i="32"/>
  <c r="S101" i="32"/>
  <c r="R101" i="32"/>
  <c r="Q101" i="32"/>
  <c r="P101" i="32"/>
  <c r="O101" i="32"/>
  <c r="N101" i="32"/>
  <c r="M101" i="32"/>
  <c r="L101" i="32"/>
  <c r="K101" i="32"/>
  <c r="J101" i="32"/>
  <c r="AD100" i="32"/>
  <c r="AC100" i="32"/>
  <c r="AB100" i="32"/>
  <c r="AA100" i="32"/>
  <c r="Z100" i="32"/>
  <c r="Y100" i="32"/>
  <c r="X100" i="32"/>
  <c r="W100" i="32"/>
  <c r="V100" i="32"/>
  <c r="U100" i="32"/>
  <c r="T100" i="32"/>
  <c r="S100" i="32"/>
  <c r="R100" i="32"/>
  <c r="Q100" i="32"/>
  <c r="P100" i="32"/>
  <c r="O100" i="32"/>
  <c r="N100" i="32"/>
  <c r="M100" i="32"/>
  <c r="L100" i="32"/>
  <c r="K100" i="32"/>
  <c r="J100" i="32"/>
  <c r="I100" i="32"/>
  <c r="H100" i="32"/>
  <c r="G100" i="32"/>
  <c r="AD99" i="32"/>
  <c r="AC99" i="32"/>
  <c r="AB99" i="32"/>
  <c r="AA99" i="32"/>
  <c r="Z99" i="32"/>
  <c r="Y99" i="32"/>
  <c r="X99" i="32"/>
  <c r="W99" i="32"/>
  <c r="V99" i="32"/>
  <c r="U99" i="32"/>
  <c r="T99" i="32"/>
  <c r="S99" i="32"/>
  <c r="R99" i="32"/>
  <c r="Q99" i="32"/>
  <c r="P99" i="32"/>
  <c r="O99" i="32"/>
  <c r="N99" i="32"/>
  <c r="M99" i="32"/>
  <c r="L99" i="32"/>
  <c r="K99" i="32"/>
  <c r="J99" i="32"/>
  <c r="AD98" i="32"/>
  <c r="AC98" i="32"/>
  <c r="AB98" i="32"/>
  <c r="AA98" i="32"/>
  <c r="Z98" i="32"/>
  <c r="Y98" i="32"/>
  <c r="X98" i="32"/>
  <c r="W98" i="32"/>
  <c r="V98" i="32"/>
  <c r="U98" i="32"/>
  <c r="T98" i="32"/>
  <c r="S98" i="32"/>
  <c r="R98" i="32"/>
  <c r="Q98" i="32"/>
  <c r="P98" i="32"/>
  <c r="O98" i="32"/>
  <c r="N98" i="32"/>
  <c r="M98" i="32"/>
  <c r="L98" i="32"/>
  <c r="K98" i="32"/>
  <c r="J98" i="32"/>
  <c r="AD97" i="32"/>
  <c r="AC97" i="32"/>
  <c r="AB97" i="32"/>
  <c r="AA97" i="32"/>
  <c r="Z97" i="32"/>
  <c r="Y97" i="32"/>
  <c r="X97" i="32"/>
  <c r="W97" i="32"/>
  <c r="V97" i="32"/>
  <c r="U97" i="32"/>
  <c r="T97" i="32"/>
  <c r="S97" i="32"/>
  <c r="R97" i="32"/>
  <c r="Q97" i="32"/>
  <c r="P97" i="32"/>
  <c r="O97" i="32"/>
  <c r="N97" i="32"/>
  <c r="M97" i="32"/>
  <c r="L97" i="32"/>
  <c r="K97" i="32"/>
  <c r="J97" i="32"/>
  <c r="I97" i="32"/>
  <c r="H97" i="32"/>
  <c r="G97" i="32"/>
  <c r="AD96" i="32"/>
  <c r="AC96" i="32"/>
  <c r="AB96" i="32"/>
  <c r="AA96" i="32"/>
  <c r="Z96" i="32"/>
  <c r="Y96" i="32"/>
  <c r="X96" i="32"/>
  <c r="W96" i="32"/>
  <c r="V96" i="32"/>
  <c r="U96" i="32"/>
  <c r="T96" i="32"/>
  <c r="S96" i="32"/>
  <c r="R96" i="32"/>
  <c r="Q96" i="32"/>
  <c r="P96" i="32"/>
  <c r="O96" i="32"/>
  <c r="N96" i="32"/>
  <c r="M96" i="32"/>
  <c r="L96" i="32"/>
  <c r="K96" i="32"/>
  <c r="J96" i="32"/>
  <c r="I96" i="32"/>
  <c r="H96" i="32"/>
  <c r="G96" i="32"/>
  <c r="AD95" i="32"/>
  <c r="AC95" i="32"/>
  <c r="AB95" i="32"/>
  <c r="AA95" i="32"/>
  <c r="Z95" i="32"/>
  <c r="Y95" i="32"/>
  <c r="X95" i="32"/>
  <c r="W95" i="32"/>
  <c r="V95" i="32"/>
  <c r="U95" i="32"/>
  <c r="T95" i="32"/>
  <c r="S95" i="32"/>
  <c r="R95" i="32"/>
  <c r="Q95" i="32"/>
  <c r="P95" i="32"/>
  <c r="O95" i="32"/>
  <c r="N95" i="32"/>
  <c r="M95" i="32"/>
  <c r="L95" i="32"/>
  <c r="K95" i="32"/>
  <c r="J95" i="32"/>
  <c r="I95" i="32"/>
  <c r="H95" i="32"/>
  <c r="G95" i="32"/>
  <c r="AD94" i="32"/>
  <c r="AC94" i="32"/>
  <c r="AB94" i="32"/>
  <c r="AA94" i="32"/>
  <c r="Z94" i="32"/>
  <c r="Y94" i="32"/>
  <c r="X94" i="32"/>
  <c r="W94" i="32"/>
  <c r="V94" i="32"/>
  <c r="U94" i="32"/>
  <c r="T94" i="32"/>
  <c r="S94" i="32"/>
  <c r="R94" i="32"/>
  <c r="Q94" i="32"/>
  <c r="P94" i="32"/>
  <c r="O94" i="32"/>
  <c r="N94" i="32"/>
  <c r="M94" i="32"/>
  <c r="L94" i="32"/>
  <c r="K94" i="32"/>
  <c r="J94" i="32"/>
  <c r="I94" i="32"/>
  <c r="H94" i="32"/>
  <c r="G94" i="32"/>
  <c r="AD93" i="32"/>
  <c r="AC93" i="32"/>
  <c r="AB93" i="32"/>
  <c r="AA93" i="32"/>
  <c r="Z93" i="32"/>
  <c r="Y93" i="32"/>
  <c r="X93" i="32"/>
  <c r="W93" i="32"/>
  <c r="V93" i="32"/>
  <c r="U93" i="32"/>
  <c r="T93" i="32"/>
  <c r="S93" i="32"/>
  <c r="R93" i="32"/>
  <c r="Q93" i="32"/>
  <c r="P93" i="32"/>
  <c r="O93" i="32"/>
  <c r="N93" i="32"/>
  <c r="M93" i="32"/>
  <c r="L93" i="32"/>
  <c r="K93" i="32"/>
  <c r="J93" i="32"/>
  <c r="I93" i="32"/>
  <c r="H93" i="32"/>
  <c r="G93" i="32"/>
  <c r="AD92" i="32"/>
  <c r="AC92" i="32"/>
  <c r="AB92" i="32"/>
  <c r="AA92" i="32"/>
  <c r="Z92" i="32"/>
  <c r="Y92" i="32"/>
  <c r="X92" i="32"/>
  <c r="W92" i="32"/>
  <c r="V92" i="32"/>
  <c r="U92" i="32"/>
  <c r="T92" i="32"/>
  <c r="S92" i="32"/>
  <c r="R92" i="32"/>
  <c r="Q92" i="32"/>
  <c r="P92" i="32"/>
  <c r="O92" i="32"/>
  <c r="N92" i="32"/>
  <c r="M92" i="32"/>
  <c r="L92" i="32"/>
  <c r="K92" i="32"/>
  <c r="J92" i="32"/>
  <c r="I92" i="32"/>
  <c r="H92" i="32"/>
  <c r="G92" i="32"/>
  <c r="AD91" i="32"/>
  <c r="AC91" i="32"/>
  <c r="AB91" i="32"/>
  <c r="AA91" i="32"/>
  <c r="Z91" i="32"/>
  <c r="Y91" i="32"/>
  <c r="X91" i="32"/>
  <c r="W91" i="32"/>
  <c r="V91" i="32"/>
  <c r="U91" i="32"/>
  <c r="T91" i="32"/>
  <c r="S91" i="32"/>
  <c r="R91" i="32"/>
  <c r="Q91" i="32"/>
  <c r="P91" i="32"/>
  <c r="O91" i="32"/>
  <c r="N91" i="32"/>
  <c r="M91" i="32"/>
  <c r="L91" i="32"/>
  <c r="K91" i="32"/>
  <c r="J91" i="32"/>
  <c r="I91" i="32"/>
  <c r="H91" i="32"/>
  <c r="G91" i="32"/>
  <c r="AD90" i="32"/>
  <c r="AC90" i="32"/>
  <c r="AB90" i="32"/>
  <c r="AA90" i="32"/>
  <c r="Z90" i="32"/>
  <c r="Y90" i="32"/>
  <c r="X90" i="32"/>
  <c r="W90" i="32"/>
  <c r="V90" i="32"/>
  <c r="U90" i="32"/>
  <c r="T90" i="32"/>
  <c r="S90" i="32"/>
  <c r="R90" i="32"/>
  <c r="Q90" i="32"/>
  <c r="P90" i="32"/>
  <c r="O90" i="32"/>
  <c r="N90" i="32"/>
  <c r="M90" i="32"/>
  <c r="L90" i="32"/>
  <c r="K90" i="32"/>
  <c r="J90" i="32"/>
  <c r="I90" i="32"/>
  <c r="H90" i="32"/>
  <c r="G90" i="32"/>
  <c r="AD89" i="32"/>
  <c r="AC89" i="32"/>
  <c r="AB89" i="32"/>
  <c r="AA89" i="32"/>
  <c r="Z89" i="32"/>
  <c r="Y89" i="32"/>
  <c r="X89" i="32"/>
  <c r="W89" i="32"/>
  <c r="V89" i="32"/>
  <c r="U89" i="32"/>
  <c r="T89" i="32"/>
  <c r="S89" i="32"/>
  <c r="R89" i="32"/>
  <c r="Q89" i="32"/>
  <c r="P89" i="32"/>
  <c r="O89" i="32"/>
  <c r="N89" i="32"/>
  <c r="M89" i="32"/>
  <c r="L89" i="32"/>
  <c r="K89" i="32"/>
  <c r="J89" i="32"/>
  <c r="I89" i="32"/>
  <c r="H89" i="32"/>
  <c r="G89" i="32"/>
  <c r="AD88" i="32"/>
  <c r="AC88" i="32"/>
  <c r="AB88" i="32"/>
  <c r="AA88" i="32"/>
  <c r="Z88" i="32"/>
  <c r="Y88" i="32"/>
  <c r="X88" i="32"/>
  <c r="W88" i="32"/>
  <c r="V88" i="32"/>
  <c r="U88" i="32"/>
  <c r="T88" i="32"/>
  <c r="S88" i="32"/>
  <c r="R88" i="32"/>
  <c r="Q88" i="32"/>
  <c r="P88" i="32"/>
  <c r="O88" i="32"/>
  <c r="N88" i="32"/>
  <c r="M88" i="32"/>
  <c r="L88" i="32"/>
  <c r="K88" i="32"/>
  <c r="J88" i="32"/>
  <c r="I88" i="32"/>
  <c r="H88" i="32"/>
  <c r="G88" i="32"/>
  <c r="AD87" i="32"/>
  <c r="AC87" i="32"/>
  <c r="AB87" i="32"/>
  <c r="AA87" i="32"/>
  <c r="Z87" i="32"/>
  <c r="Y87" i="32"/>
  <c r="X87" i="32"/>
  <c r="W87" i="32"/>
  <c r="V87" i="32"/>
  <c r="U87" i="32"/>
  <c r="T87" i="32"/>
  <c r="S87" i="32"/>
  <c r="R87" i="32"/>
  <c r="Q87" i="32"/>
  <c r="P87" i="32"/>
  <c r="O87" i="32"/>
  <c r="N87" i="32"/>
  <c r="M87" i="32"/>
  <c r="L87" i="32"/>
  <c r="K87" i="32"/>
  <c r="J87" i="32"/>
  <c r="I87" i="32"/>
  <c r="H87" i="32"/>
  <c r="G87" i="32"/>
  <c r="AD86" i="32"/>
  <c r="AC86" i="32"/>
  <c r="AB86" i="32"/>
  <c r="AA86" i="32"/>
  <c r="Z86" i="32"/>
  <c r="Y86" i="32"/>
  <c r="X86" i="32"/>
  <c r="W86" i="32"/>
  <c r="V86" i="32"/>
  <c r="U86" i="32"/>
  <c r="T86" i="32"/>
  <c r="S86" i="32"/>
  <c r="R86" i="32"/>
  <c r="Q86" i="32"/>
  <c r="P86" i="32"/>
  <c r="O86" i="32"/>
  <c r="N86" i="32"/>
  <c r="M86" i="32"/>
  <c r="L86" i="32"/>
  <c r="K86" i="32"/>
  <c r="J86" i="32"/>
  <c r="I86" i="32"/>
  <c r="H86" i="32"/>
  <c r="G86" i="32"/>
  <c r="AD85" i="32"/>
  <c r="AC85" i="32"/>
  <c r="AB85" i="32"/>
  <c r="AA85" i="32"/>
  <c r="Z85" i="32"/>
  <c r="Y85" i="32"/>
  <c r="X85" i="32"/>
  <c r="W85" i="32"/>
  <c r="V85" i="32"/>
  <c r="U85" i="32"/>
  <c r="T85" i="32"/>
  <c r="S85" i="32"/>
  <c r="R85" i="32"/>
  <c r="Q85" i="32"/>
  <c r="P85" i="32"/>
  <c r="O85" i="32"/>
  <c r="N85" i="32"/>
  <c r="M85" i="32"/>
  <c r="L85" i="32"/>
  <c r="K85" i="32"/>
  <c r="J85" i="32"/>
  <c r="I85" i="32"/>
  <c r="H85" i="32"/>
  <c r="G85" i="32"/>
  <c r="AD84" i="32"/>
  <c r="AC84" i="32"/>
  <c r="AB84" i="32"/>
  <c r="AA84" i="32"/>
  <c r="Z84" i="32"/>
  <c r="Y84" i="32"/>
  <c r="X84" i="32"/>
  <c r="W84" i="32"/>
  <c r="V84" i="32"/>
  <c r="U84" i="32"/>
  <c r="T84" i="32"/>
  <c r="S84" i="32"/>
  <c r="R84" i="32"/>
  <c r="Q84" i="32"/>
  <c r="P84" i="32"/>
  <c r="O84" i="32"/>
  <c r="N84" i="32"/>
  <c r="M84" i="32"/>
  <c r="L84" i="32"/>
  <c r="K84" i="32"/>
  <c r="J84" i="32"/>
  <c r="I84" i="32"/>
  <c r="H84" i="32"/>
  <c r="G84" i="32"/>
  <c r="AB83" i="32"/>
  <c r="Y83" i="32"/>
  <c r="V83" i="32"/>
  <c r="S83" i="32"/>
  <c r="R83" i="32"/>
  <c r="Q83" i="32"/>
  <c r="P83" i="32"/>
  <c r="O83" i="32"/>
  <c r="N83" i="32"/>
  <c r="M83" i="32"/>
  <c r="L83" i="32"/>
  <c r="K83" i="32"/>
  <c r="J83" i="32"/>
  <c r="I83" i="32"/>
  <c r="H83" i="32"/>
  <c r="G83" i="32"/>
  <c r="F83" i="32"/>
  <c r="AB82" i="32"/>
  <c r="Y82" i="32"/>
  <c r="V82" i="32"/>
  <c r="S82" i="32"/>
  <c r="R82" i="32"/>
  <c r="Q82" i="32"/>
  <c r="P82" i="32"/>
  <c r="O82" i="32"/>
  <c r="N82" i="32"/>
  <c r="M82" i="32"/>
  <c r="L82" i="32"/>
  <c r="K82" i="32"/>
  <c r="J82" i="32"/>
  <c r="I82" i="32"/>
  <c r="H82" i="32"/>
  <c r="G82" i="32"/>
  <c r="F82" i="32"/>
  <c r="AD81" i="32"/>
  <c r="AC81" i="32"/>
  <c r="AB81" i="32"/>
  <c r="AA81" i="32"/>
  <c r="Z81" i="32"/>
  <c r="Y81" i="32"/>
  <c r="X81" i="32"/>
  <c r="W81" i="32"/>
  <c r="V81" i="32"/>
  <c r="U81" i="32"/>
  <c r="T81" i="32"/>
  <c r="S81" i="32"/>
  <c r="R81" i="32"/>
  <c r="Q81" i="32"/>
  <c r="P81" i="32"/>
  <c r="O81" i="32"/>
  <c r="N81" i="32"/>
  <c r="M81" i="32"/>
  <c r="L81" i="32"/>
  <c r="K81" i="32"/>
  <c r="J81" i="32"/>
  <c r="I81" i="32"/>
  <c r="H81" i="32"/>
  <c r="G81" i="32"/>
  <c r="F81" i="32"/>
  <c r="AD80" i="32"/>
  <c r="AC80" i="32"/>
  <c r="AB80" i="32"/>
  <c r="AA80" i="32"/>
  <c r="Z80" i="32"/>
  <c r="Y80" i="32"/>
  <c r="X80" i="32"/>
  <c r="W80" i="32"/>
  <c r="V80" i="32"/>
  <c r="U80" i="32"/>
  <c r="T80" i="32"/>
  <c r="S80" i="32"/>
  <c r="R80" i="32"/>
  <c r="Q80" i="32"/>
  <c r="P80" i="32"/>
  <c r="O80" i="32"/>
  <c r="N80" i="32"/>
  <c r="M80" i="32"/>
  <c r="L80" i="32"/>
  <c r="K80" i="32"/>
  <c r="J80" i="32"/>
  <c r="I80" i="32"/>
  <c r="H80" i="32"/>
  <c r="G80" i="32"/>
  <c r="F80" i="32"/>
  <c r="AD78" i="32"/>
  <c r="AC78" i="32"/>
  <c r="AB78" i="32"/>
  <c r="AA78" i="32"/>
  <c r="Z78" i="32"/>
  <c r="Y78" i="32"/>
  <c r="X78" i="32"/>
  <c r="W78" i="32"/>
  <c r="V78" i="32"/>
  <c r="U78" i="32"/>
  <c r="T78" i="32"/>
  <c r="S78" i="32"/>
  <c r="R78" i="32"/>
  <c r="Q78" i="32"/>
  <c r="P78" i="32"/>
  <c r="O78" i="32"/>
  <c r="N78" i="32"/>
  <c r="M78" i="32"/>
  <c r="L78" i="32"/>
  <c r="K78" i="32"/>
  <c r="J78" i="32"/>
  <c r="I78" i="32"/>
  <c r="H78" i="32"/>
  <c r="G78" i="32"/>
  <c r="F78" i="32"/>
  <c r="AD76" i="32"/>
  <c r="AC76" i="32"/>
  <c r="AB76" i="32"/>
  <c r="AA76" i="32"/>
  <c r="Z76" i="32"/>
  <c r="Y76" i="32"/>
  <c r="X76" i="32"/>
  <c r="W76" i="32"/>
  <c r="V76" i="32"/>
  <c r="U76" i="32"/>
  <c r="T76" i="32"/>
  <c r="S76" i="32"/>
  <c r="R76" i="32"/>
  <c r="Q76" i="32"/>
  <c r="P76" i="32"/>
  <c r="O76" i="32"/>
  <c r="N76" i="32"/>
  <c r="M76" i="32"/>
  <c r="L76" i="32"/>
  <c r="K76" i="32"/>
  <c r="J76" i="32"/>
  <c r="I76" i="32"/>
  <c r="H76" i="32"/>
  <c r="G76" i="32"/>
  <c r="F76" i="32"/>
  <c r="AD75" i="32"/>
  <c r="AC75" i="32"/>
  <c r="AB75" i="32"/>
  <c r="AA75" i="32"/>
  <c r="Z75" i="32"/>
  <c r="Y75" i="32"/>
  <c r="X75" i="32"/>
  <c r="W75" i="32"/>
  <c r="V75" i="32"/>
  <c r="U75" i="32"/>
  <c r="T75" i="32"/>
  <c r="S75" i="32"/>
  <c r="R75" i="32"/>
  <c r="Q75" i="32"/>
  <c r="P75" i="32"/>
  <c r="O75" i="32"/>
  <c r="N75" i="32"/>
  <c r="M75" i="32"/>
  <c r="L75" i="32"/>
  <c r="K75" i="32"/>
  <c r="J75" i="32"/>
  <c r="I75" i="32"/>
  <c r="H75" i="32"/>
  <c r="G75" i="32"/>
  <c r="F75" i="32"/>
  <c r="E75" i="32"/>
  <c r="AD74" i="32"/>
  <c r="AC74" i="32"/>
  <c r="AB74" i="32"/>
  <c r="AA74" i="32"/>
  <c r="Z74" i="32"/>
  <c r="Y74" i="32"/>
  <c r="X74" i="32"/>
  <c r="W74" i="32"/>
  <c r="V74" i="32"/>
  <c r="U74" i="32"/>
  <c r="T74" i="32"/>
  <c r="S74" i="32"/>
  <c r="R74" i="32"/>
  <c r="Q74" i="32"/>
  <c r="P74" i="32"/>
  <c r="O74" i="32"/>
  <c r="N74" i="32"/>
  <c r="M74" i="32"/>
  <c r="L74" i="32"/>
  <c r="K74" i="32"/>
  <c r="J74" i="32"/>
  <c r="I74" i="32"/>
  <c r="H74" i="32"/>
  <c r="G74" i="32"/>
  <c r="F74" i="32"/>
  <c r="E74" i="32"/>
  <c r="AD73" i="32"/>
  <c r="AC73" i="32"/>
  <c r="AB73" i="32"/>
  <c r="AA73" i="32"/>
  <c r="Z73" i="32"/>
  <c r="Y73" i="32"/>
  <c r="X73" i="32"/>
  <c r="W73" i="32"/>
  <c r="V73" i="32"/>
  <c r="U73" i="32"/>
  <c r="T73" i="32"/>
  <c r="S73" i="32"/>
  <c r="R73" i="32"/>
  <c r="Q73" i="32"/>
  <c r="P73" i="32"/>
  <c r="O73" i="32"/>
  <c r="N73" i="32"/>
  <c r="M73" i="32"/>
  <c r="L73" i="32"/>
  <c r="K73" i="32"/>
  <c r="J73" i="32"/>
  <c r="I73" i="32"/>
  <c r="H73" i="32"/>
  <c r="G73" i="32"/>
  <c r="F73" i="32"/>
  <c r="E73" i="32"/>
  <c r="AD72" i="32"/>
  <c r="AC72" i="32"/>
  <c r="AB72" i="32"/>
  <c r="AA72" i="32"/>
  <c r="Z72" i="32"/>
  <c r="Y72" i="32"/>
  <c r="X72" i="32"/>
  <c r="W72" i="32"/>
  <c r="V72" i="32"/>
  <c r="U72" i="32"/>
  <c r="T72" i="32"/>
  <c r="S72" i="32"/>
  <c r="R72" i="32"/>
  <c r="Q72" i="32"/>
  <c r="P72" i="32"/>
  <c r="O72" i="32"/>
  <c r="N72" i="32"/>
  <c r="M72" i="32"/>
  <c r="L72" i="32"/>
  <c r="K72" i="32"/>
  <c r="J72" i="32"/>
  <c r="I72" i="32"/>
  <c r="H72" i="32"/>
  <c r="G72" i="32"/>
  <c r="F72" i="32"/>
  <c r="E72" i="32"/>
  <c r="AD71" i="32"/>
  <c r="AC71" i="32"/>
  <c r="AB71" i="32"/>
  <c r="AA71" i="32"/>
  <c r="Z71" i="32"/>
  <c r="Y71" i="32"/>
  <c r="X71" i="32"/>
  <c r="W71" i="32"/>
  <c r="V71" i="32"/>
  <c r="U71" i="32"/>
  <c r="T71" i="32"/>
  <c r="S71" i="32"/>
  <c r="R71" i="32"/>
  <c r="Q71" i="32"/>
  <c r="P71" i="32"/>
  <c r="O71" i="32"/>
  <c r="N71" i="32"/>
  <c r="M71" i="32"/>
  <c r="L71" i="32"/>
  <c r="K71" i="32"/>
  <c r="J71" i="32"/>
  <c r="I71" i="32"/>
  <c r="H71" i="32"/>
  <c r="G71" i="32"/>
  <c r="F71" i="32"/>
  <c r="E71" i="32"/>
  <c r="AD70" i="32"/>
  <c r="AC70" i="32"/>
  <c r="AB70" i="32"/>
  <c r="AA70" i="32"/>
  <c r="Z70" i="32"/>
  <c r="Y70" i="32"/>
  <c r="X70" i="32"/>
  <c r="W70" i="32"/>
  <c r="V70" i="32"/>
  <c r="U70" i="32"/>
  <c r="T70" i="32"/>
  <c r="S70" i="32"/>
  <c r="R70" i="32"/>
  <c r="Q70" i="32"/>
  <c r="P70" i="32"/>
  <c r="O70" i="32"/>
  <c r="N70" i="32"/>
  <c r="M70" i="32"/>
  <c r="L70" i="32"/>
  <c r="K70" i="32"/>
  <c r="J70" i="32"/>
  <c r="I70" i="32"/>
  <c r="H70" i="32"/>
  <c r="G70" i="32"/>
  <c r="F70" i="32"/>
  <c r="E70" i="32"/>
  <c r="AD69" i="32"/>
  <c r="AC69" i="32"/>
  <c r="AB69" i="32"/>
  <c r="AA69" i="32"/>
  <c r="Z69" i="32"/>
  <c r="Y69" i="32"/>
  <c r="X69" i="32"/>
  <c r="W69" i="32"/>
  <c r="V69" i="32"/>
  <c r="U69" i="32"/>
  <c r="T69" i="32"/>
  <c r="S69" i="32"/>
  <c r="R69" i="32"/>
  <c r="Q69" i="32"/>
  <c r="P69" i="32"/>
  <c r="O69" i="32"/>
  <c r="N69" i="32"/>
  <c r="M69" i="32"/>
  <c r="L69" i="32"/>
  <c r="K69" i="32"/>
  <c r="J69" i="32"/>
  <c r="I69" i="32"/>
  <c r="H69" i="32"/>
  <c r="G69" i="32"/>
  <c r="F69" i="32"/>
  <c r="E69" i="32"/>
  <c r="AD68" i="32"/>
  <c r="AC68" i="32"/>
  <c r="AB68" i="32"/>
  <c r="AA68" i="32"/>
  <c r="Z68" i="32"/>
  <c r="Y68" i="32"/>
  <c r="X68" i="32"/>
  <c r="W68" i="32"/>
  <c r="V68" i="32"/>
  <c r="U68" i="32"/>
  <c r="T68" i="32"/>
  <c r="S68" i="32"/>
  <c r="R68" i="32"/>
  <c r="Q68" i="32"/>
  <c r="P68" i="32"/>
  <c r="O68" i="32"/>
  <c r="N68" i="32"/>
  <c r="M68" i="32"/>
  <c r="L68" i="32"/>
  <c r="K68" i="32"/>
  <c r="J68" i="32"/>
  <c r="I68" i="32"/>
  <c r="H68" i="32"/>
  <c r="G68" i="32"/>
  <c r="F68" i="32"/>
  <c r="E68" i="32"/>
  <c r="AD67" i="32"/>
  <c r="AC67" i="32"/>
  <c r="AB67" i="32"/>
  <c r="AA67" i="32"/>
  <c r="Z67" i="32"/>
  <c r="Y67" i="32"/>
  <c r="X67" i="32"/>
  <c r="W67" i="32"/>
  <c r="V67" i="32"/>
  <c r="U67" i="32"/>
  <c r="T67" i="32"/>
  <c r="S67" i="32"/>
  <c r="R67" i="32"/>
  <c r="Q67" i="32"/>
  <c r="P67" i="32"/>
  <c r="O67" i="32"/>
  <c r="N67" i="32"/>
  <c r="M67" i="32"/>
  <c r="L67" i="32"/>
  <c r="K67" i="32"/>
  <c r="J67" i="32"/>
  <c r="I67" i="32"/>
  <c r="H67" i="32"/>
  <c r="G67" i="32"/>
  <c r="F67" i="32"/>
  <c r="E67" i="32"/>
  <c r="AB66" i="32"/>
  <c r="Y66" i="32"/>
  <c r="V66" i="32"/>
  <c r="S66" i="32"/>
  <c r="R66" i="32"/>
  <c r="Q66" i="32"/>
  <c r="P66" i="32"/>
  <c r="O66" i="32"/>
  <c r="N66" i="32"/>
  <c r="M66" i="32"/>
  <c r="L66" i="32"/>
  <c r="K66" i="32"/>
  <c r="J66" i="32"/>
  <c r="I66" i="32"/>
  <c r="H66" i="32"/>
  <c r="G66" i="32"/>
  <c r="F66" i="32"/>
  <c r="E66" i="32"/>
  <c r="AB65" i="32"/>
  <c r="Y65" i="32"/>
  <c r="V65" i="32"/>
  <c r="S65" i="32"/>
  <c r="R65" i="32"/>
  <c r="Q65" i="32"/>
  <c r="P65" i="32"/>
  <c r="O65" i="32"/>
  <c r="N65" i="32"/>
  <c r="M65" i="32"/>
  <c r="L65" i="32"/>
  <c r="K65" i="32"/>
  <c r="J65" i="32"/>
  <c r="I65" i="32"/>
  <c r="H65" i="32"/>
  <c r="G65" i="32"/>
  <c r="F65" i="32"/>
  <c r="E65" i="32"/>
  <c r="AD64" i="32"/>
  <c r="AC64" i="32"/>
  <c r="AB64" i="32"/>
  <c r="AA64" i="32"/>
  <c r="Z64" i="32"/>
  <c r="Y64" i="32"/>
  <c r="X64" i="32"/>
  <c r="W64" i="32"/>
  <c r="V64" i="32"/>
  <c r="U64" i="32"/>
  <c r="T64" i="32"/>
  <c r="S64" i="32"/>
  <c r="R64" i="32"/>
  <c r="Q64" i="32"/>
  <c r="P64" i="32"/>
  <c r="O64" i="32"/>
  <c r="N64" i="32"/>
  <c r="M64" i="32"/>
  <c r="L64" i="32"/>
  <c r="K64" i="32"/>
  <c r="J64" i="32"/>
  <c r="I64" i="32"/>
  <c r="H64" i="32"/>
  <c r="G64" i="32"/>
  <c r="F64" i="32"/>
  <c r="E64" i="32"/>
  <c r="AD63" i="32"/>
  <c r="AC63" i="32"/>
  <c r="AB63" i="32"/>
  <c r="AA63" i="32"/>
  <c r="Z63" i="32"/>
  <c r="Y63" i="32"/>
  <c r="X63" i="32"/>
  <c r="W63" i="32"/>
  <c r="V63" i="32"/>
  <c r="U63" i="32"/>
  <c r="T63" i="32"/>
  <c r="S63" i="32"/>
  <c r="R63" i="32"/>
  <c r="Q63" i="32"/>
  <c r="P63" i="32"/>
  <c r="O63" i="32"/>
  <c r="N63" i="32"/>
  <c r="M63" i="32"/>
  <c r="L63" i="32"/>
  <c r="K63" i="32"/>
  <c r="J63" i="32"/>
  <c r="I63" i="32"/>
  <c r="H63" i="32"/>
  <c r="G63" i="32"/>
  <c r="F63" i="32"/>
  <c r="E63" i="32"/>
  <c r="AD62" i="32"/>
  <c r="AC62" i="32"/>
  <c r="AB62" i="32"/>
  <c r="AA62" i="32"/>
  <c r="Z62" i="32"/>
  <c r="Y62" i="32"/>
  <c r="X62" i="32"/>
  <c r="W62" i="32"/>
  <c r="V62" i="32"/>
  <c r="U62" i="32"/>
  <c r="T62" i="32"/>
  <c r="S62" i="32"/>
  <c r="R62" i="32"/>
  <c r="Q62" i="32"/>
  <c r="P62" i="32"/>
  <c r="O62" i="32"/>
  <c r="N62" i="32"/>
  <c r="M62" i="32"/>
  <c r="L62" i="32"/>
  <c r="K62" i="32"/>
  <c r="J62" i="32"/>
  <c r="I62" i="32"/>
  <c r="H62" i="32"/>
  <c r="G62" i="32"/>
  <c r="F62" i="32"/>
  <c r="E62" i="32"/>
  <c r="AD61" i="32"/>
  <c r="AC61" i="32"/>
  <c r="AB61" i="32"/>
  <c r="AA61" i="32"/>
  <c r="Z61" i="32"/>
  <c r="Y61" i="32"/>
  <c r="X61" i="32"/>
  <c r="W61" i="32"/>
  <c r="V61" i="32"/>
  <c r="U61" i="32"/>
  <c r="T61" i="32"/>
  <c r="S61" i="32"/>
  <c r="R61" i="32"/>
  <c r="Q61" i="32"/>
  <c r="P61" i="32"/>
  <c r="O61" i="32"/>
  <c r="N61" i="32"/>
  <c r="M61" i="32"/>
  <c r="L61" i="32"/>
  <c r="K61" i="32"/>
  <c r="J61" i="32"/>
  <c r="I61" i="32"/>
  <c r="H61" i="32"/>
  <c r="G61" i="32"/>
  <c r="F61" i="32"/>
  <c r="E61" i="32"/>
  <c r="AD60" i="32"/>
  <c r="AC60" i="32"/>
  <c r="AB60" i="32"/>
  <c r="AA60" i="32"/>
  <c r="Z60" i="32"/>
  <c r="Y60" i="32"/>
  <c r="X60" i="32"/>
  <c r="W60" i="32"/>
  <c r="V60" i="32"/>
  <c r="U60" i="32"/>
  <c r="T60" i="32"/>
  <c r="S60" i="32"/>
  <c r="R60" i="32"/>
  <c r="Q60" i="32"/>
  <c r="P60" i="32"/>
  <c r="O60" i="32"/>
  <c r="N60" i="32"/>
  <c r="M60" i="32"/>
  <c r="L60" i="32"/>
  <c r="K60" i="32"/>
  <c r="J60" i="32"/>
  <c r="I60" i="32"/>
  <c r="H60" i="32"/>
  <c r="G60" i="32"/>
  <c r="F60" i="32"/>
  <c r="E60" i="32"/>
  <c r="AD59" i="32"/>
  <c r="AC59" i="32"/>
  <c r="AB59" i="32"/>
  <c r="AA59" i="32"/>
  <c r="Z59" i="32"/>
  <c r="Y59" i="32"/>
  <c r="X59" i="32"/>
  <c r="W59" i="32"/>
  <c r="V59" i="32"/>
  <c r="U59" i="32"/>
  <c r="T59" i="32"/>
  <c r="S59" i="32"/>
  <c r="R59" i="32"/>
  <c r="Q59" i="32"/>
  <c r="P59" i="32"/>
  <c r="O59" i="32"/>
  <c r="N59" i="32"/>
  <c r="M59" i="32"/>
  <c r="L59" i="32"/>
  <c r="K59" i="32"/>
  <c r="J59" i="32"/>
  <c r="I59" i="32"/>
  <c r="H59" i="32"/>
  <c r="G59" i="32"/>
  <c r="F59" i="32"/>
  <c r="E59" i="32"/>
  <c r="AD58" i="32"/>
  <c r="AC58" i="32"/>
  <c r="AB58" i="32"/>
  <c r="AA58" i="32"/>
  <c r="Z58" i="32"/>
  <c r="Y58" i="32"/>
  <c r="X58" i="32"/>
  <c r="W58" i="32"/>
  <c r="V58" i="32"/>
  <c r="U58" i="32"/>
  <c r="T58" i="32"/>
  <c r="S58" i="32"/>
  <c r="R58" i="32"/>
  <c r="Q58" i="32"/>
  <c r="P58" i="32"/>
  <c r="O58" i="32"/>
  <c r="N58" i="32"/>
  <c r="M58" i="32"/>
  <c r="L58" i="32"/>
  <c r="K58" i="32"/>
  <c r="J58" i="32"/>
  <c r="I58" i="32"/>
  <c r="H58" i="32"/>
  <c r="G58" i="32"/>
  <c r="F58" i="32"/>
  <c r="E58" i="32"/>
  <c r="AD57" i="32"/>
  <c r="AC57" i="32"/>
  <c r="AB57" i="32"/>
  <c r="AA57" i="32"/>
  <c r="Z57" i="32"/>
  <c r="Y57" i="32"/>
  <c r="X57" i="32"/>
  <c r="W57" i="32"/>
  <c r="V57" i="32"/>
  <c r="U57" i="32"/>
  <c r="T57" i="32"/>
  <c r="S57" i="32"/>
  <c r="R57" i="32"/>
  <c r="Q57" i="32"/>
  <c r="P57" i="32"/>
  <c r="O57" i="32"/>
  <c r="N57" i="32"/>
  <c r="M57" i="32"/>
  <c r="L57" i="32"/>
  <c r="K57" i="32"/>
  <c r="J57" i="32"/>
  <c r="I57" i="32"/>
  <c r="H57" i="32"/>
  <c r="G57" i="32"/>
  <c r="F57" i="32"/>
  <c r="E57" i="32"/>
  <c r="AD55" i="32"/>
  <c r="AC55" i="32"/>
  <c r="AB55" i="32"/>
  <c r="AA55" i="32"/>
  <c r="Z55" i="32"/>
  <c r="Y55" i="32"/>
  <c r="X55" i="32"/>
  <c r="W55" i="32"/>
  <c r="V55" i="32"/>
  <c r="U55" i="32"/>
  <c r="T55" i="32"/>
  <c r="S55" i="32"/>
  <c r="R55" i="32"/>
  <c r="Q55" i="32"/>
  <c r="P55" i="32"/>
  <c r="O55" i="32"/>
  <c r="N55" i="32"/>
  <c r="M55" i="32"/>
  <c r="L55" i="32"/>
  <c r="K55" i="32"/>
  <c r="J55" i="32"/>
  <c r="I55" i="32"/>
  <c r="H55" i="32"/>
  <c r="G55" i="32"/>
  <c r="F55" i="32"/>
  <c r="E55" i="32"/>
  <c r="AD54" i="32"/>
  <c r="AC54" i="32"/>
  <c r="AB54" i="32"/>
  <c r="AA54" i="32"/>
  <c r="Z54" i="32"/>
  <c r="Y54" i="32"/>
  <c r="X54" i="32"/>
  <c r="W54" i="32"/>
  <c r="V54" i="32"/>
  <c r="U54" i="32"/>
  <c r="T54" i="32"/>
  <c r="S54" i="32"/>
  <c r="R54" i="32"/>
  <c r="Q54" i="32"/>
  <c r="P54" i="32"/>
  <c r="O54" i="32"/>
  <c r="N54" i="32"/>
  <c r="M54" i="32"/>
  <c r="L54" i="32"/>
  <c r="K54" i="32"/>
  <c r="J54" i="32"/>
  <c r="I54" i="32"/>
  <c r="H54" i="32"/>
  <c r="G54" i="32"/>
  <c r="F54" i="32"/>
  <c r="E54" i="32"/>
  <c r="AD53" i="32"/>
  <c r="AC53" i="32"/>
  <c r="AB53" i="32"/>
  <c r="AA53" i="32"/>
  <c r="Z53" i="32"/>
  <c r="Y53" i="32"/>
  <c r="X53" i="32"/>
  <c r="W53" i="32"/>
  <c r="V53" i="32"/>
  <c r="U53" i="32"/>
  <c r="T53" i="32"/>
  <c r="S53" i="32"/>
  <c r="R53" i="32"/>
  <c r="Q53" i="32"/>
  <c r="P53" i="32"/>
  <c r="O53" i="32"/>
  <c r="N53" i="32"/>
  <c r="M53" i="32"/>
  <c r="L53" i="32"/>
  <c r="K53" i="32"/>
  <c r="J53" i="32"/>
  <c r="I53" i="32"/>
  <c r="H53" i="32"/>
  <c r="G53" i="32"/>
  <c r="F53" i="32"/>
  <c r="E53" i="32"/>
  <c r="AD52" i="32"/>
  <c r="AC52" i="32"/>
  <c r="AB52" i="32"/>
  <c r="AA52" i="32"/>
  <c r="Z52" i="32"/>
  <c r="Y52" i="32"/>
  <c r="X52" i="32"/>
  <c r="W52" i="32"/>
  <c r="V52" i="32"/>
  <c r="U52" i="32"/>
  <c r="T52" i="32"/>
  <c r="S52" i="32"/>
  <c r="R52" i="32"/>
  <c r="Q52" i="32"/>
  <c r="P52" i="32"/>
  <c r="O52" i="32"/>
  <c r="N52" i="32"/>
  <c r="M52" i="32"/>
  <c r="L52" i="32"/>
  <c r="K52" i="32"/>
  <c r="J52" i="32"/>
  <c r="I52" i="32"/>
  <c r="H52" i="32"/>
  <c r="G52" i="32"/>
  <c r="F52" i="32"/>
  <c r="E52" i="32"/>
  <c r="AD51" i="32"/>
  <c r="AC51" i="32"/>
  <c r="AB51" i="32"/>
  <c r="AA51" i="32"/>
  <c r="Z51" i="32"/>
  <c r="Y51" i="32"/>
  <c r="X51" i="32"/>
  <c r="W51" i="32"/>
  <c r="V51" i="32"/>
  <c r="U51" i="32"/>
  <c r="T51" i="32"/>
  <c r="S51" i="32"/>
  <c r="R51" i="32"/>
  <c r="Q51" i="32"/>
  <c r="P51" i="32"/>
  <c r="O51" i="32"/>
  <c r="N51" i="32"/>
  <c r="M51" i="32"/>
  <c r="L51" i="32"/>
  <c r="K51" i="32"/>
  <c r="J51" i="32"/>
  <c r="I51" i="32"/>
  <c r="H51" i="32"/>
  <c r="G51" i="32"/>
  <c r="F51" i="32"/>
  <c r="E51" i="32"/>
  <c r="AD50" i="32"/>
  <c r="AC50" i="32"/>
  <c r="AB50" i="32"/>
  <c r="AA50" i="32"/>
  <c r="Z50" i="32"/>
  <c r="Y50" i="32"/>
  <c r="X50" i="32"/>
  <c r="W50" i="32"/>
  <c r="V50" i="32"/>
  <c r="U50" i="32"/>
  <c r="T50" i="32"/>
  <c r="S50" i="32"/>
  <c r="R50" i="32"/>
  <c r="Q50" i="32"/>
  <c r="P50" i="32"/>
  <c r="O50" i="32"/>
  <c r="N50" i="32"/>
  <c r="M50" i="32"/>
  <c r="L50" i="32"/>
  <c r="K50" i="32"/>
  <c r="J50" i="32"/>
  <c r="I50" i="32"/>
  <c r="H50" i="32"/>
  <c r="G50" i="32"/>
  <c r="F50" i="32"/>
  <c r="E50" i="32"/>
  <c r="AD49" i="32"/>
  <c r="AC49" i="32"/>
  <c r="AB49" i="32"/>
  <c r="AA49" i="32"/>
  <c r="Z49" i="32"/>
  <c r="Y49" i="32"/>
  <c r="X49" i="32"/>
  <c r="W49" i="32"/>
  <c r="V49" i="32"/>
  <c r="U49" i="32"/>
  <c r="T49" i="32"/>
  <c r="S49" i="32"/>
  <c r="R49" i="32"/>
  <c r="Q49" i="32"/>
  <c r="P49" i="32"/>
  <c r="O49" i="32"/>
  <c r="N49" i="32"/>
  <c r="M49" i="32"/>
  <c r="L49" i="32"/>
  <c r="K49" i="32"/>
  <c r="J49" i="32"/>
  <c r="I49" i="32"/>
  <c r="H49" i="32"/>
  <c r="G49" i="32"/>
  <c r="F49" i="32"/>
  <c r="E49" i="32"/>
  <c r="AD48" i="32"/>
  <c r="AC48" i="32"/>
  <c r="AB48" i="32"/>
  <c r="AA48" i="32"/>
  <c r="Z48" i="32"/>
  <c r="Y48" i="32"/>
  <c r="X48" i="32"/>
  <c r="W48" i="32"/>
  <c r="V48" i="32"/>
  <c r="U48" i="32"/>
  <c r="T48" i="32"/>
  <c r="S48" i="32"/>
  <c r="R48" i="32"/>
  <c r="Q48" i="32"/>
  <c r="P48" i="32"/>
  <c r="O48" i="32"/>
  <c r="N48" i="32"/>
  <c r="M48" i="32"/>
  <c r="L48" i="32"/>
  <c r="K48" i="32"/>
  <c r="J48" i="32"/>
  <c r="I48" i="32"/>
  <c r="H48" i="32"/>
  <c r="G48" i="32"/>
  <c r="F48" i="32"/>
  <c r="E48" i="32"/>
  <c r="AD47" i="32"/>
  <c r="AC47" i="32"/>
  <c r="AB47" i="32"/>
  <c r="AA47" i="32"/>
  <c r="Z47" i="32"/>
  <c r="Y47" i="32"/>
  <c r="X47" i="32"/>
  <c r="W47" i="32"/>
  <c r="V47" i="32"/>
  <c r="U47" i="32"/>
  <c r="T47" i="32"/>
  <c r="S47" i="32"/>
  <c r="R47" i="32"/>
  <c r="Q47" i="32"/>
  <c r="P47" i="32"/>
  <c r="O47" i="32"/>
  <c r="N47" i="32"/>
  <c r="M47" i="32"/>
  <c r="L47" i="32"/>
  <c r="K47" i="32"/>
  <c r="J47" i="32"/>
  <c r="I47" i="32"/>
  <c r="H47" i="32"/>
  <c r="G47" i="32"/>
  <c r="F47" i="32"/>
  <c r="E47" i="32"/>
  <c r="AD46" i="32"/>
  <c r="AC46" i="32"/>
  <c r="AB46" i="32"/>
  <c r="AA46" i="32"/>
  <c r="Z46" i="32"/>
  <c r="Y46" i="32"/>
  <c r="X46" i="32"/>
  <c r="W46" i="32"/>
  <c r="V46" i="32"/>
  <c r="U46" i="32"/>
  <c r="T46" i="32"/>
  <c r="S46" i="32"/>
  <c r="R46" i="32"/>
  <c r="Q46" i="32"/>
  <c r="P46" i="32"/>
  <c r="O46" i="32"/>
  <c r="N46" i="32"/>
  <c r="M46" i="32"/>
  <c r="L46" i="32"/>
  <c r="K46" i="32"/>
  <c r="J46" i="32"/>
  <c r="I46" i="32"/>
  <c r="H46" i="32"/>
  <c r="G46" i="32"/>
  <c r="F46" i="32"/>
  <c r="E46" i="32"/>
  <c r="AD45" i="32"/>
  <c r="AC45" i="32"/>
  <c r="AB45" i="32"/>
  <c r="AA45" i="32"/>
  <c r="Z45" i="32"/>
  <c r="Y45" i="32"/>
  <c r="X45" i="32"/>
  <c r="W45" i="32"/>
  <c r="V45" i="32"/>
  <c r="U45" i="32"/>
  <c r="T45" i="32"/>
  <c r="S45" i="32"/>
  <c r="R45" i="32"/>
  <c r="Q45" i="32"/>
  <c r="P45" i="32"/>
  <c r="O45" i="32"/>
  <c r="N45" i="32"/>
  <c r="M45" i="32"/>
  <c r="L45" i="32"/>
  <c r="K45" i="32"/>
  <c r="J45" i="32"/>
  <c r="I45" i="32"/>
  <c r="H45" i="32"/>
  <c r="G45" i="32"/>
  <c r="F45" i="32"/>
  <c r="E45" i="32"/>
  <c r="AD44" i="32"/>
  <c r="AC44" i="32"/>
  <c r="AB44" i="32"/>
  <c r="AA44" i="32"/>
  <c r="Z44" i="32"/>
  <c r="Y44" i="32"/>
  <c r="X44" i="32"/>
  <c r="W44" i="32"/>
  <c r="V44" i="32"/>
  <c r="U44" i="32"/>
  <c r="T44" i="32"/>
  <c r="S44" i="32"/>
  <c r="R44" i="32"/>
  <c r="Q44" i="32"/>
  <c r="P44" i="32"/>
  <c r="O44" i="32"/>
  <c r="N44" i="32"/>
  <c r="M44" i="32"/>
  <c r="L44" i="32"/>
  <c r="K44" i="32"/>
  <c r="J44" i="32"/>
  <c r="I44" i="32"/>
  <c r="H44" i="32"/>
  <c r="G44" i="32"/>
  <c r="F44" i="32"/>
  <c r="E44" i="32"/>
  <c r="AD43" i="32"/>
  <c r="AC43" i="32"/>
  <c r="AB43" i="32"/>
  <c r="AA43" i="32"/>
  <c r="Z43" i="32"/>
  <c r="Y43" i="32"/>
  <c r="X43" i="32"/>
  <c r="W43" i="32"/>
  <c r="V43" i="32"/>
  <c r="U43" i="32"/>
  <c r="T43" i="32"/>
  <c r="S43" i="32"/>
  <c r="R43" i="32"/>
  <c r="Q43" i="32"/>
  <c r="P43" i="32"/>
  <c r="O43" i="32"/>
  <c r="N43" i="32"/>
  <c r="M43" i="32"/>
  <c r="L43" i="32"/>
  <c r="K43" i="32"/>
  <c r="J43" i="32"/>
  <c r="I43" i="32"/>
  <c r="H43" i="32"/>
  <c r="G43" i="32"/>
  <c r="F43" i="32"/>
  <c r="E43" i="32"/>
  <c r="AD42" i="32"/>
  <c r="AC42" i="32"/>
  <c r="AB42" i="32"/>
  <c r="AA42" i="32"/>
  <c r="Z42" i="32"/>
  <c r="Y42" i="32"/>
  <c r="X42" i="32"/>
  <c r="W42" i="32"/>
  <c r="V42" i="32"/>
  <c r="U42" i="32"/>
  <c r="T42" i="32"/>
  <c r="S42" i="32"/>
  <c r="R42" i="32"/>
  <c r="Q42" i="32"/>
  <c r="P42" i="32"/>
  <c r="O42" i="32"/>
  <c r="N42" i="32"/>
  <c r="M42" i="32"/>
  <c r="L42" i="32"/>
  <c r="K42" i="32"/>
  <c r="J42" i="32"/>
  <c r="I42" i="32"/>
  <c r="H42" i="32"/>
  <c r="G42" i="32"/>
  <c r="F42" i="32"/>
  <c r="E42" i="32"/>
  <c r="AD41" i="32"/>
  <c r="AC41" i="32"/>
  <c r="AB41" i="32"/>
  <c r="AA41" i="32"/>
  <c r="Z41" i="32"/>
  <c r="Y41" i="32"/>
  <c r="X41" i="32"/>
  <c r="W41" i="32"/>
  <c r="V41" i="32"/>
  <c r="U41" i="32"/>
  <c r="T41" i="32"/>
  <c r="S41" i="32"/>
  <c r="R41" i="32"/>
  <c r="Q41" i="32"/>
  <c r="P41" i="32"/>
  <c r="O41" i="32"/>
  <c r="N41" i="32"/>
  <c r="M41" i="32"/>
  <c r="L41" i="32"/>
  <c r="K41" i="32"/>
  <c r="J41" i="32"/>
  <c r="I41" i="32"/>
  <c r="H41" i="32"/>
  <c r="G41" i="32"/>
  <c r="F41" i="32"/>
  <c r="E41" i="32"/>
  <c r="AD40" i="32"/>
  <c r="AC40" i="32"/>
  <c r="AB40" i="32"/>
  <c r="AA40" i="32"/>
  <c r="Z40" i="32"/>
  <c r="Y40" i="32"/>
  <c r="X40" i="32"/>
  <c r="W40" i="32"/>
  <c r="V40" i="32"/>
  <c r="U40" i="32"/>
  <c r="T40" i="32"/>
  <c r="S40" i="32"/>
  <c r="R40" i="32"/>
  <c r="Q40" i="32"/>
  <c r="P40" i="32"/>
  <c r="O40" i="32"/>
  <c r="N40" i="32"/>
  <c r="M40" i="32"/>
  <c r="L40" i="32"/>
  <c r="K40" i="32"/>
  <c r="J40" i="32"/>
  <c r="I40" i="32"/>
  <c r="H40" i="32"/>
  <c r="G40" i="32"/>
  <c r="F40" i="32"/>
  <c r="E40" i="32"/>
  <c r="AB39" i="32"/>
  <c r="Y39" i="32"/>
  <c r="V39" i="32"/>
  <c r="S39" i="32"/>
  <c r="R39" i="32"/>
  <c r="Q39" i="32"/>
  <c r="P39" i="32"/>
  <c r="O39" i="32"/>
  <c r="N39" i="32"/>
  <c r="M39" i="32"/>
  <c r="L39" i="32"/>
  <c r="K39" i="32"/>
  <c r="J39" i="32"/>
  <c r="I39" i="32"/>
  <c r="H39" i="32"/>
  <c r="G39" i="32"/>
  <c r="F39" i="32"/>
  <c r="E39" i="32"/>
  <c r="AD38" i="32"/>
  <c r="AC38" i="32"/>
  <c r="AB38" i="32"/>
  <c r="AA38" i="32"/>
  <c r="Z38" i="32"/>
  <c r="Y38" i="32"/>
  <c r="X38" i="32"/>
  <c r="W38" i="32"/>
  <c r="V38" i="32"/>
  <c r="U38" i="32"/>
  <c r="T38" i="32"/>
  <c r="S38" i="32"/>
  <c r="R38" i="32"/>
  <c r="Q38" i="32"/>
  <c r="P38" i="32"/>
  <c r="O38" i="32"/>
  <c r="N38" i="32"/>
  <c r="M38" i="32"/>
  <c r="L38" i="32"/>
  <c r="K38" i="32"/>
  <c r="J38" i="32"/>
  <c r="I38" i="32"/>
  <c r="H38" i="32"/>
  <c r="G38" i="32"/>
  <c r="F38" i="32"/>
  <c r="E38" i="32"/>
  <c r="E82" i="32" s="1"/>
  <c r="AD37" i="32"/>
  <c r="AC37" i="32"/>
  <c r="AB37" i="32"/>
  <c r="AA37" i="32"/>
  <c r="Z37" i="32"/>
  <c r="Y37" i="32"/>
  <c r="X37" i="32"/>
  <c r="W37" i="32"/>
  <c r="V37" i="32"/>
  <c r="U37" i="32"/>
  <c r="T37" i="32"/>
  <c r="S37" i="32"/>
  <c r="R37" i="32"/>
  <c r="Q37" i="32"/>
  <c r="P37" i="32"/>
  <c r="O37" i="32"/>
  <c r="N37" i="32"/>
  <c r="M37" i="32"/>
  <c r="L37" i="32"/>
  <c r="K37" i="32"/>
  <c r="J37" i="32"/>
  <c r="I37" i="32"/>
  <c r="H37" i="32"/>
  <c r="G37" i="32"/>
  <c r="F37" i="32"/>
  <c r="E37" i="32"/>
  <c r="AE36" i="32"/>
  <c r="AD36" i="32"/>
  <c r="AC36" i="32"/>
  <c r="AB36" i="32"/>
  <c r="AA36" i="32"/>
  <c r="Z36" i="32"/>
  <c r="Y36" i="32"/>
  <c r="X36" i="32"/>
  <c r="W36" i="32"/>
  <c r="V36" i="32"/>
  <c r="U36" i="32"/>
  <c r="T36" i="32"/>
  <c r="S36" i="32"/>
  <c r="R36" i="32"/>
  <c r="Q36" i="32"/>
  <c r="P36" i="32"/>
  <c r="O36" i="32"/>
  <c r="N36" i="32"/>
  <c r="M36" i="32"/>
  <c r="L36" i="32"/>
  <c r="K36" i="32"/>
  <c r="J36" i="32"/>
  <c r="I36" i="32"/>
  <c r="H36" i="32"/>
  <c r="G36" i="32"/>
  <c r="F36" i="32"/>
  <c r="E36" i="32"/>
  <c r="AE35" i="32"/>
  <c r="AD35" i="32"/>
  <c r="AC35" i="32"/>
  <c r="AB35" i="32"/>
  <c r="AA35" i="32"/>
  <c r="Z35" i="32"/>
  <c r="Y35" i="32"/>
  <c r="X35" i="32"/>
  <c r="W35" i="32"/>
  <c r="V35" i="32"/>
  <c r="U35" i="32"/>
  <c r="T35" i="32"/>
  <c r="S35" i="32"/>
  <c r="R35" i="32"/>
  <c r="Q35" i="32"/>
  <c r="P35" i="32"/>
  <c r="O35" i="32"/>
  <c r="N35" i="32"/>
  <c r="M35" i="32"/>
  <c r="L35" i="32"/>
  <c r="K35" i="32"/>
  <c r="J35" i="32"/>
  <c r="I35" i="32"/>
  <c r="H35" i="32"/>
  <c r="G35" i="32"/>
  <c r="F35" i="32"/>
  <c r="E35" i="32"/>
  <c r="AE78" i="32"/>
  <c r="AE121" i="32"/>
  <c r="AE119" i="32"/>
  <c r="E81" i="32" l="1"/>
  <c r="E83" i="32"/>
  <c r="AE73" i="32"/>
  <c r="AE76" i="32"/>
  <c r="AE72" i="32"/>
  <c r="AE118" i="32"/>
  <c r="AE120" i="32"/>
  <c r="AE71" i="32"/>
  <c r="AE75" i="32"/>
  <c r="AE74" i="32"/>
  <c r="U13" i="18"/>
  <c r="U14" i="18"/>
  <c r="F13" i="18"/>
  <c r="G13" i="18"/>
  <c r="H13" i="18"/>
  <c r="I13" i="18"/>
  <c r="J13" i="18"/>
  <c r="K13" i="18"/>
  <c r="L13" i="18"/>
  <c r="M13" i="18"/>
  <c r="N13" i="18"/>
  <c r="O13" i="18"/>
  <c r="P13" i="18"/>
  <c r="Q13" i="18"/>
  <c r="R13" i="18"/>
  <c r="S13" i="18"/>
  <c r="T13" i="18"/>
  <c r="F14" i="18"/>
  <c r="G14" i="18"/>
  <c r="H14" i="18"/>
  <c r="I14" i="18"/>
  <c r="J14" i="18"/>
  <c r="K14" i="18"/>
  <c r="L14" i="18"/>
  <c r="M14" i="18"/>
  <c r="N14" i="18"/>
  <c r="O14" i="18"/>
  <c r="P14" i="18"/>
  <c r="Q14" i="18"/>
  <c r="R14" i="18"/>
  <c r="S14" i="18"/>
  <c r="T14" i="18"/>
  <c r="E14" i="18"/>
  <c r="E13" i="18"/>
  <c r="AC49" i="13" l="1"/>
  <c r="AC50" i="13" l="1"/>
  <c r="AC64" i="13" l="1"/>
  <c r="AC46" i="13"/>
  <c r="AC45" i="13" l="1"/>
  <c r="AC55" i="13" l="1"/>
  <c r="AC63" i="13" l="1"/>
  <c r="AC54" i="13"/>
  <c r="AC70" i="13"/>
  <c r="AC71" i="13"/>
  <c r="AC51" i="13" l="1"/>
  <c r="AC104" i="13"/>
  <c r="AC105" i="13"/>
  <c r="AC111" i="13"/>
  <c r="AC112" i="13"/>
  <c r="AB45" i="13" l="1"/>
  <c r="AB46" i="13"/>
  <c r="AB49" i="13"/>
  <c r="AA73" i="13" l="1"/>
  <c r="AB64" i="13" l="1"/>
  <c r="AA74" i="13"/>
  <c r="AB63" i="13"/>
  <c r="AA75" i="13"/>
  <c r="AA58" i="13"/>
  <c r="AA59" i="13"/>
  <c r="AB55" i="13" l="1"/>
  <c r="AB54" i="13"/>
  <c r="AA60" i="13"/>
  <c r="AA61" i="13"/>
  <c r="AB71" i="13" l="1"/>
  <c r="AB70" i="13"/>
  <c r="AA70" i="13" l="1"/>
  <c r="AA64" i="13"/>
  <c r="AA71" i="13"/>
  <c r="AA63" i="13" l="1"/>
  <c r="AA46" i="13" l="1"/>
  <c r="AB56" i="13" l="1"/>
  <c r="AC56" i="13"/>
  <c r="AC57" i="13" l="1"/>
  <c r="AB57" i="13"/>
  <c r="AA54" i="13" l="1"/>
  <c r="AA55" i="13"/>
  <c r="Z70" i="13" l="1"/>
  <c r="Z71" i="13"/>
  <c r="AA56" i="13" l="1"/>
  <c r="AA57" i="13"/>
  <c r="Z64" i="13" l="1"/>
  <c r="Z63" i="13"/>
  <c r="AA49" i="13" l="1"/>
  <c r="U46" i="13" l="1"/>
  <c r="F46" i="13"/>
  <c r="H46" i="13"/>
  <c r="F48" i="13"/>
  <c r="E49" i="13"/>
  <c r="J49" i="13"/>
  <c r="M49" i="13"/>
  <c r="S49" i="13"/>
  <c r="T49" i="13"/>
  <c r="W49" i="13"/>
  <c r="X49" i="13"/>
  <c r="Q50" i="13"/>
  <c r="R50" i="13"/>
  <c r="AB50" i="13"/>
  <c r="U50" i="13"/>
  <c r="V50" i="13"/>
  <c r="W50" i="13"/>
  <c r="X50" i="13"/>
  <c r="Y50" i="13"/>
  <c r="L112" i="13"/>
  <c r="P111" i="13"/>
  <c r="U51" i="13"/>
  <c r="W86" i="13"/>
  <c r="K54" i="13"/>
  <c r="X54" i="13"/>
  <c r="W54" i="13"/>
  <c r="U55" i="13"/>
  <c r="V55" i="13"/>
  <c r="Z55" i="13"/>
  <c r="T56" i="13"/>
  <c r="V56" i="13"/>
  <c r="Y56" i="13"/>
  <c r="E57" i="13"/>
  <c r="F57" i="13"/>
  <c r="H57" i="13"/>
  <c r="K57" i="13"/>
  <c r="L57" i="13"/>
  <c r="N57" i="13"/>
  <c r="O57" i="13"/>
  <c r="R57" i="13"/>
  <c r="S57" i="13"/>
  <c r="V57" i="13"/>
  <c r="X57" i="13"/>
  <c r="Z57" i="13"/>
  <c r="K59" i="13"/>
  <c r="N59" i="13"/>
  <c r="U59" i="13"/>
  <c r="I64" i="13"/>
  <c r="Q64" i="13"/>
  <c r="S64" i="13"/>
  <c r="U64" i="13"/>
  <c r="X64" i="13"/>
  <c r="P70" i="13"/>
  <c r="Q70" i="13"/>
  <c r="V70" i="13"/>
  <c r="I71" i="13"/>
  <c r="M71" i="13"/>
  <c r="W71" i="13"/>
  <c r="Y71" i="13"/>
  <c r="M73" i="13"/>
  <c r="J73" i="13"/>
  <c r="Q74" i="13"/>
  <c r="G75" i="13"/>
  <c r="H75" i="13"/>
  <c r="K75" i="13"/>
  <c r="L75" i="13"/>
  <c r="N75" i="13"/>
  <c r="R75" i="13"/>
  <c r="K46" i="13"/>
  <c r="T46" i="13"/>
  <c r="J48" i="13"/>
  <c r="V48" i="13"/>
  <c r="F49" i="13"/>
  <c r="L49" i="13"/>
  <c r="N49" i="13"/>
  <c r="R49" i="13"/>
  <c r="V49" i="13"/>
  <c r="D50" i="13"/>
  <c r="F50" i="13"/>
  <c r="H50" i="13"/>
  <c r="J50" i="13"/>
  <c r="L50" i="13"/>
  <c r="N50" i="13"/>
  <c r="T50" i="13"/>
  <c r="Z51" i="13"/>
  <c r="G54" i="13"/>
  <c r="Q54" i="13"/>
  <c r="Q55" i="13"/>
  <c r="E56" i="13"/>
  <c r="K56" i="13"/>
  <c r="O56" i="13"/>
  <c r="U56" i="13"/>
  <c r="G57" i="13"/>
  <c r="I57" i="13"/>
  <c r="M57" i="13"/>
  <c r="Q57" i="13"/>
  <c r="U57" i="13"/>
  <c r="W57" i="13"/>
  <c r="Y57" i="13"/>
  <c r="I58" i="13"/>
  <c r="O58" i="13"/>
  <c r="U58" i="13"/>
  <c r="F60" i="13"/>
  <c r="G60" i="13"/>
  <c r="L60" i="13"/>
  <c r="N60" i="13"/>
  <c r="D63" i="13"/>
  <c r="E63" i="13"/>
  <c r="F63" i="13"/>
  <c r="G63" i="13"/>
  <c r="H63" i="13"/>
  <c r="J63" i="13"/>
  <c r="K63" i="13"/>
  <c r="L63" i="13"/>
  <c r="O63" i="13"/>
  <c r="S63" i="13"/>
  <c r="V63" i="13"/>
  <c r="W63" i="13"/>
  <c r="Y63" i="13"/>
  <c r="E64" i="13"/>
  <c r="G64" i="13"/>
  <c r="O64" i="13"/>
  <c r="W64" i="13"/>
  <c r="Y64" i="13"/>
  <c r="S70" i="13"/>
  <c r="U70" i="13"/>
  <c r="W70" i="13"/>
  <c r="S71" i="13"/>
  <c r="X71" i="13"/>
  <c r="H73" i="13"/>
  <c r="F74" i="13"/>
  <c r="F75" i="13"/>
  <c r="J75" i="13"/>
  <c r="X75" i="13"/>
  <c r="S111" i="13"/>
  <c r="Z49" i="13"/>
  <c r="R70" i="13"/>
  <c r="N70" i="13"/>
  <c r="J70" i="13"/>
  <c r="F64" i="13"/>
  <c r="I63" i="13"/>
  <c r="H60" i="13"/>
  <c r="E60" i="13"/>
  <c r="N46" i="13"/>
  <c r="O75" i="13"/>
  <c r="E75" i="13"/>
  <c r="I75" i="13"/>
  <c r="M75" i="13"/>
  <c r="U75" i="13"/>
  <c r="E74" i="13"/>
  <c r="T70" i="13"/>
  <c r="L70" i="13"/>
  <c r="H64" i="13"/>
  <c r="Q63" i="13"/>
  <c r="J60" i="13"/>
  <c r="I59" i="13"/>
  <c r="P63" i="13"/>
  <c r="P49" i="13"/>
  <c r="H49" i="13"/>
  <c r="E73" i="13"/>
  <c r="R60" i="13"/>
  <c r="X58" i="13"/>
  <c r="N58" i="13"/>
  <c r="J58" i="13"/>
  <c r="F58" i="13"/>
  <c r="G50" i="13"/>
  <c r="K50" i="13"/>
  <c r="S50" i="13"/>
  <c r="E50" i="13"/>
  <c r="I50" i="13"/>
  <c r="O50" i="13"/>
  <c r="Y49" i="13"/>
  <c r="U49" i="13"/>
  <c r="Q49" i="13"/>
  <c r="I49" i="13"/>
  <c r="J64" i="13"/>
  <c r="N64" i="13"/>
  <c r="R64" i="13"/>
  <c r="V64" i="13"/>
  <c r="L64" i="13"/>
  <c r="P64" i="13"/>
  <c r="T64" i="13"/>
  <c r="M63" i="13"/>
  <c r="O49" i="13"/>
  <c r="K49" i="13"/>
  <c r="G49" i="13"/>
  <c r="AC86" i="13" l="1"/>
  <c r="AC92" i="13"/>
  <c r="AC52" i="13"/>
  <c r="AC85" i="13"/>
  <c r="AC93" i="13"/>
  <c r="AC78" i="13"/>
  <c r="AC79" i="13"/>
  <c r="M50" i="13"/>
  <c r="P104" i="13"/>
  <c r="AB104" i="13"/>
  <c r="AB51" i="13"/>
  <c r="AB112" i="13"/>
  <c r="AB105" i="13"/>
  <c r="AB111" i="13"/>
  <c r="AA100" i="13"/>
  <c r="AA102" i="13"/>
  <c r="AA99" i="13"/>
  <c r="AA115" i="13"/>
  <c r="AA101" i="13"/>
  <c r="AA116" i="13"/>
  <c r="AA114" i="13"/>
  <c r="AA95" i="13"/>
  <c r="AA83" i="13"/>
  <c r="AA82" i="13"/>
  <c r="AA96" i="13"/>
  <c r="AA97" i="13"/>
  <c r="AA80" i="13"/>
  <c r="AA81" i="13"/>
  <c r="AB85" i="13"/>
  <c r="AB93" i="13"/>
  <c r="AB52" i="13"/>
  <c r="AB92" i="13"/>
  <c r="AB86" i="13"/>
  <c r="AB78" i="13"/>
  <c r="AB79" i="13"/>
  <c r="I73" i="13"/>
  <c r="AA50" i="13"/>
  <c r="Z50" i="13"/>
  <c r="R82" i="13"/>
  <c r="M81" i="13"/>
  <c r="N97" i="13"/>
  <c r="M74" i="13"/>
  <c r="I74" i="13"/>
  <c r="F73" i="13"/>
  <c r="U60" i="13"/>
  <c r="M60" i="13"/>
  <c r="I60" i="13"/>
  <c r="J59" i="13"/>
  <c r="N116" i="13"/>
  <c r="N100" i="13"/>
  <c r="AA85" i="13"/>
  <c r="AA78" i="13"/>
  <c r="AA79" i="13"/>
  <c r="AA52" i="13"/>
  <c r="AA93" i="13"/>
  <c r="AA92" i="13"/>
  <c r="AA86" i="13"/>
  <c r="I104" i="13"/>
  <c r="AA104" i="13"/>
  <c r="AA111" i="13"/>
  <c r="AA112" i="13"/>
  <c r="AA51" i="13"/>
  <c r="AA105" i="13"/>
  <c r="S92" i="13"/>
  <c r="G78" i="13"/>
  <c r="H95" i="13"/>
  <c r="R116" i="13"/>
  <c r="J100" i="13"/>
  <c r="G73" i="13"/>
  <c r="R97" i="13"/>
  <c r="E59" i="13"/>
  <c r="E114" i="13"/>
  <c r="U101" i="13"/>
  <c r="M97" i="13"/>
  <c r="N73" i="13"/>
  <c r="R59" i="13"/>
  <c r="H59" i="13"/>
  <c r="V51" i="13"/>
  <c r="Q51" i="13"/>
  <c r="M105" i="13"/>
  <c r="O73" i="13"/>
  <c r="K105" i="13"/>
  <c r="M59" i="13"/>
  <c r="R81" i="13"/>
  <c r="U73" i="13"/>
  <c r="U82" i="13"/>
  <c r="L82" i="13"/>
  <c r="K73" i="13"/>
  <c r="L114" i="13"/>
  <c r="O59" i="13"/>
  <c r="N114" i="13"/>
  <c r="O60" i="13"/>
  <c r="K60" i="13"/>
  <c r="L58" i="13"/>
  <c r="X97" i="13"/>
  <c r="K81" i="13"/>
  <c r="F95" i="13"/>
  <c r="X114" i="13"/>
  <c r="R100" i="13"/>
  <c r="J114" i="13"/>
  <c r="P50" i="13"/>
  <c r="J96" i="13"/>
  <c r="L96" i="13"/>
  <c r="K80" i="13"/>
  <c r="F114" i="13"/>
  <c r="R115" i="13"/>
  <c r="L101" i="13"/>
  <c r="F99" i="13"/>
  <c r="J101" i="13"/>
  <c r="R114" i="13"/>
  <c r="F101" i="13"/>
  <c r="G95" i="13"/>
  <c r="X116" i="13"/>
  <c r="J116" i="13"/>
  <c r="F115" i="13"/>
  <c r="R101" i="13"/>
  <c r="X100" i="13"/>
  <c r="U99" i="13"/>
  <c r="I99" i="13"/>
  <c r="F116" i="13"/>
  <c r="N105" i="13"/>
  <c r="N101" i="13"/>
  <c r="N99" i="13"/>
  <c r="F51" i="13"/>
  <c r="H99" i="13"/>
  <c r="E51" i="13"/>
  <c r="W105" i="13"/>
  <c r="G100" i="13"/>
  <c r="X93" i="13"/>
  <c r="P79" i="13"/>
  <c r="O93" i="13"/>
  <c r="J95" i="13"/>
  <c r="J82" i="13"/>
  <c r="M85" i="13"/>
  <c r="U86" i="13"/>
  <c r="L85" i="13"/>
  <c r="L86" i="13"/>
  <c r="H97" i="13"/>
  <c r="O95" i="13"/>
  <c r="W85" i="13"/>
  <c r="H81" i="13"/>
  <c r="Y85" i="13"/>
  <c r="M52" i="13"/>
  <c r="O82" i="13"/>
  <c r="P52" i="13"/>
  <c r="H80" i="13"/>
  <c r="R95" i="13"/>
  <c r="H85" i="13"/>
  <c r="X92" i="13"/>
  <c r="T79" i="13"/>
  <c r="P78" i="13"/>
  <c r="H52" i="13"/>
  <c r="T86" i="13"/>
  <c r="J86" i="13"/>
  <c r="M92" i="13"/>
  <c r="P85" i="13"/>
  <c r="X81" i="13"/>
  <c r="R80" i="13"/>
  <c r="K79" i="13"/>
  <c r="X79" i="13"/>
  <c r="X78" i="13"/>
  <c r="Z93" i="13"/>
  <c r="Z92" i="13"/>
  <c r="Z86" i="13"/>
  <c r="Z85" i="13"/>
  <c r="R52" i="13"/>
  <c r="P93" i="13"/>
  <c r="X52" i="13"/>
  <c r="X80" i="13"/>
  <c r="K86" i="13"/>
  <c r="M114" i="13"/>
  <c r="Z111" i="13"/>
  <c r="Z112" i="13"/>
  <c r="Z105" i="13"/>
  <c r="Z104" i="13"/>
  <c r="L100" i="13"/>
  <c r="S105" i="13"/>
  <c r="W112" i="13"/>
  <c r="L111" i="13"/>
  <c r="S104" i="13"/>
  <c r="L99" i="13"/>
  <c r="O51" i="13"/>
  <c r="Y104" i="13"/>
  <c r="T111" i="13"/>
  <c r="K51" i="13"/>
  <c r="L104" i="13"/>
  <c r="L116" i="13"/>
  <c r="I114" i="13"/>
  <c r="R105" i="13"/>
  <c r="N104" i="13"/>
  <c r="U100" i="13"/>
  <c r="U116" i="13"/>
  <c r="X82" i="13"/>
  <c r="X60" i="13"/>
  <c r="N48" i="13"/>
  <c r="X59" i="13"/>
  <c r="U52" i="13"/>
  <c r="T92" i="13"/>
  <c r="I79" i="13"/>
  <c r="K92" i="13"/>
  <c r="X51" i="13"/>
  <c r="G116" i="13"/>
  <c r="Y93" i="13"/>
  <c r="E55" i="13"/>
  <c r="O74" i="13"/>
  <c r="H74" i="13"/>
  <c r="R74" i="13"/>
  <c r="K96" i="13"/>
  <c r="R96" i="13"/>
  <c r="J115" i="13"/>
  <c r="J74" i="13"/>
  <c r="N71" i="13"/>
  <c r="T71" i="13"/>
  <c r="U112" i="13"/>
  <c r="L71" i="13"/>
  <c r="Q71" i="13"/>
  <c r="M93" i="13"/>
  <c r="P112" i="13"/>
  <c r="O71" i="13"/>
  <c r="X70" i="13"/>
  <c r="I70" i="13"/>
  <c r="J57" i="13"/>
  <c r="J79" i="13"/>
  <c r="F55" i="13"/>
  <c r="U54" i="13"/>
  <c r="M54" i="13"/>
  <c r="I54" i="13"/>
  <c r="E54" i="13"/>
  <c r="W78" i="13"/>
  <c r="W79" i="13"/>
  <c r="W52" i="13"/>
  <c r="W92" i="13"/>
  <c r="W93" i="13"/>
  <c r="S52" i="13"/>
  <c r="S79" i="13"/>
  <c r="S85" i="13"/>
  <c r="K52" i="13"/>
  <c r="S78" i="13"/>
  <c r="M79" i="13"/>
  <c r="S86" i="13"/>
  <c r="O52" i="13"/>
  <c r="O78" i="13"/>
  <c r="O79" i="13"/>
  <c r="O92" i="13"/>
  <c r="O85" i="13"/>
  <c r="E96" i="13"/>
  <c r="M101" i="13"/>
  <c r="M99" i="13"/>
  <c r="M100" i="13"/>
  <c r="M104" i="13"/>
  <c r="M116" i="13"/>
  <c r="I100" i="13"/>
  <c r="I105" i="13"/>
  <c r="I116" i="13"/>
  <c r="I101" i="13"/>
  <c r="E99" i="13"/>
  <c r="E116" i="13"/>
  <c r="V47" i="13"/>
  <c r="G82" i="13"/>
  <c r="V52" i="13"/>
  <c r="H86" i="13"/>
  <c r="L52" i="13"/>
  <c r="T93" i="13"/>
  <c r="X86" i="13"/>
  <c r="O80" i="13"/>
  <c r="O86" i="13"/>
  <c r="H100" i="13"/>
  <c r="G105" i="13"/>
  <c r="H114" i="13"/>
  <c r="N112" i="13"/>
  <c r="E115" i="13"/>
  <c r="M115" i="13"/>
  <c r="X105" i="13"/>
  <c r="H101" i="13"/>
  <c r="U96" i="13"/>
  <c r="I95" i="13"/>
  <c r="S93" i="13"/>
  <c r="U92" i="13"/>
  <c r="N85" i="13"/>
  <c r="V79" i="13"/>
  <c r="N79" i="13"/>
  <c r="T78" i="13"/>
  <c r="N74" i="13"/>
  <c r="U71" i="13"/>
  <c r="K71" i="13"/>
  <c r="E46" i="13"/>
  <c r="J71" i="13"/>
  <c r="X63" i="13"/>
  <c r="X85" i="13"/>
  <c r="T63" i="13"/>
  <c r="F59" i="13"/>
  <c r="F100" i="13"/>
  <c r="R58" i="13"/>
  <c r="E58" i="13"/>
  <c r="X56" i="13"/>
  <c r="Q56" i="13"/>
  <c r="M56" i="13"/>
  <c r="P55" i="13"/>
  <c r="L55" i="13"/>
  <c r="I55" i="13"/>
  <c r="Y46" i="13"/>
  <c r="O70" i="13"/>
  <c r="K70" i="13"/>
  <c r="M86" i="13"/>
  <c r="M64" i="13"/>
  <c r="R55" i="13"/>
  <c r="S55" i="13"/>
  <c r="M55" i="13"/>
  <c r="Y55" i="13"/>
  <c r="L54" i="13"/>
  <c r="S54" i="13"/>
  <c r="Y54" i="13"/>
  <c r="O54" i="13"/>
  <c r="Y86" i="13"/>
  <c r="Y92" i="13"/>
  <c r="Y79" i="13"/>
  <c r="U79" i="13"/>
  <c r="U80" i="13"/>
  <c r="U85" i="13"/>
  <c r="Q93" i="13"/>
  <c r="Q79" i="13"/>
  <c r="Q92" i="13"/>
  <c r="L78" i="13"/>
  <c r="L92" i="13"/>
  <c r="G97" i="13"/>
  <c r="G79" i="13"/>
  <c r="G85" i="13"/>
  <c r="G86" i="13"/>
  <c r="Y105" i="13"/>
  <c r="T105" i="13"/>
  <c r="O111" i="13"/>
  <c r="O115" i="13"/>
  <c r="N47" i="13"/>
  <c r="J47" i="13"/>
  <c r="W111" i="13"/>
  <c r="W104" i="13"/>
  <c r="G101" i="13"/>
  <c r="G104" i="13"/>
  <c r="J46" i="13"/>
  <c r="M46" i="13"/>
  <c r="X46" i="13"/>
  <c r="I46" i="13"/>
  <c r="S46" i="13"/>
  <c r="P74" i="13"/>
  <c r="J52" i="13"/>
  <c r="N52" i="13"/>
  <c r="L93" i="13"/>
  <c r="P86" i="13"/>
  <c r="T52" i="13"/>
  <c r="G80" i="13"/>
  <c r="E86" i="13"/>
  <c r="R93" i="13"/>
  <c r="N96" i="13"/>
  <c r="I81" i="13"/>
  <c r="U81" i="13"/>
  <c r="Q85" i="13"/>
  <c r="I115" i="13"/>
  <c r="L97" i="13"/>
  <c r="O81" i="13"/>
  <c r="N115" i="13"/>
  <c r="Q112" i="13"/>
  <c r="G96" i="13"/>
  <c r="K93" i="13"/>
  <c r="P92" i="13"/>
  <c r="R86" i="13"/>
  <c r="T85" i="13"/>
  <c r="Z79" i="13"/>
  <c r="R79" i="13"/>
  <c r="K78" i="13"/>
  <c r="P71" i="13"/>
  <c r="M70" i="13"/>
  <c r="K55" i="13"/>
  <c r="G52" i="13"/>
  <c r="Q46" i="13"/>
  <c r="Y70" i="13"/>
  <c r="R104" i="13"/>
  <c r="R63" i="13"/>
  <c r="K85" i="13"/>
  <c r="M80" i="13"/>
  <c r="J80" i="13"/>
  <c r="J99" i="13"/>
  <c r="R99" i="13"/>
  <c r="K58" i="13"/>
  <c r="G58" i="13"/>
  <c r="H56" i="13"/>
  <c r="I56" i="13"/>
  <c r="S56" i="13"/>
  <c r="W56" i="13"/>
  <c r="H78" i="13"/>
  <c r="G56" i="13"/>
  <c r="N55" i="13"/>
  <c r="J55" i="13"/>
  <c r="G55" i="13"/>
  <c r="J112" i="13"/>
  <c r="W46" i="13"/>
  <c r="O46" i="13"/>
  <c r="K74" i="13"/>
  <c r="V71" i="13"/>
  <c r="R71" i="13"/>
  <c r="N63" i="13"/>
  <c r="G59" i="13"/>
  <c r="M58" i="13"/>
  <c r="L56" i="13"/>
  <c r="W55" i="13"/>
  <c r="T55" i="13"/>
  <c r="V54" i="13"/>
  <c r="N54" i="13"/>
  <c r="F54" i="13"/>
  <c r="P46" i="13"/>
  <c r="L46" i="13"/>
  <c r="N95" i="13"/>
  <c r="R73" i="13"/>
  <c r="U63" i="13"/>
  <c r="L59" i="13"/>
  <c r="U74" i="13"/>
  <c r="L73" i="13"/>
  <c r="P57" i="13"/>
  <c r="R56" i="13"/>
  <c r="N56" i="13"/>
  <c r="J56" i="13"/>
  <c r="F56" i="13"/>
  <c r="O55" i="13"/>
  <c r="R47" i="13"/>
  <c r="V46" i="13"/>
  <c r="R46" i="13"/>
  <c r="G46" i="13"/>
  <c r="L74" i="13"/>
  <c r="X73" i="13"/>
  <c r="K64" i="13"/>
  <c r="K82" i="13"/>
  <c r="H58" i="13"/>
  <c r="T57" i="13"/>
  <c r="Z56" i="13"/>
  <c r="X55" i="13"/>
  <c r="H55" i="13"/>
  <c r="Z78" i="13"/>
  <c r="P105" i="13"/>
  <c r="J51" i="13"/>
  <c r="R48" i="13"/>
  <c r="Z46" i="13"/>
  <c r="F82" i="13"/>
  <c r="F81" i="13"/>
  <c r="F78" i="13"/>
  <c r="F80" i="13"/>
  <c r="F85" i="13"/>
  <c r="F97" i="13"/>
  <c r="F86" i="13"/>
  <c r="F96" i="13"/>
  <c r="F79" i="13"/>
  <c r="F52" i="13"/>
  <c r="T112" i="13"/>
  <c r="T104" i="13"/>
  <c r="O100" i="13"/>
  <c r="O104" i="13"/>
  <c r="O99" i="13"/>
  <c r="O101" i="13"/>
  <c r="O112" i="13"/>
  <c r="O116" i="13"/>
  <c r="O114" i="13"/>
  <c r="O105" i="13"/>
  <c r="K114" i="13"/>
  <c r="K99" i="13"/>
  <c r="K100" i="13"/>
  <c r="K101" i="13"/>
  <c r="K104" i="13"/>
  <c r="K116" i="13"/>
  <c r="K111" i="13"/>
  <c r="K112" i="13"/>
  <c r="K115" i="13"/>
  <c r="K103" i="13"/>
  <c r="H51" i="13"/>
  <c r="H116" i="13"/>
  <c r="H115" i="13"/>
  <c r="H104" i="13"/>
  <c r="H105" i="13"/>
  <c r="I78" i="13"/>
  <c r="I93" i="13"/>
  <c r="I52" i="13"/>
  <c r="I86" i="13"/>
  <c r="I96" i="13"/>
  <c r="I80" i="13"/>
  <c r="I82" i="13"/>
  <c r="I92" i="13"/>
  <c r="I97" i="13"/>
  <c r="I85" i="13"/>
  <c r="E78" i="13"/>
  <c r="E80" i="13"/>
  <c r="E82" i="13"/>
  <c r="E85" i="13"/>
  <c r="E97" i="13"/>
  <c r="E95" i="13"/>
  <c r="E84" i="13"/>
  <c r="E52" i="13"/>
  <c r="E79" i="13"/>
  <c r="E81" i="13"/>
  <c r="X112" i="13"/>
  <c r="X115" i="13"/>
  <c r="X111" i="13"/>
  <c r="X103" i="13"/>
  <c r="X104" i="13"/>
  <c r="X99" i="13"/>
  <c r="X101" i="13"/>
  <c r="V85" i="13"/>
  <c r="V86" i="13"/>
  <c r="V92" i="13"/>
  <c r="V78" i="13"/>
  <c r="V93" i="13"/>
  <c r="R85" i="13"/>
  <c r="R92" i="13"/>
  <c r="R78" i="13"/>
  <c r="M78" i="13"/>
  <c r="M82" i="13"/>
  <c r="M96" i="13"/>
  <c r="M95" i="13"/>
  <c r="H96" i="13"/>
  <c r="H79" i="13"/>
  <c r="H82" i="13"/>
  <c r="E100" i="13"/>
  <c r="E101" i="13"/>
  <c r="E104" i="13"/>
  <c r="E105" i="13"/>
  <c r="N86" i="13"/>
  <c r="N92" i="13"/>
  <c r="N93" i="13"/>
  <c r="K95" i="13"/>
  <c r="O97" i="13"/>
  <c r="N78" i="13"/>
  <c r="N80" i="13"/>
  <c r="G81" i="13"/>
  <c r="N81" i="13"/>
  <c r="N82" i="13"/>
  <c r="X95" i="13"/>
  <c r="O96" i="13"/>
  <c r="K97" i="13"/>
  <c r="J85" i="13"/>
  <c r="J92" i="13"/>
  <c r="J97" i="13"/>
  <c r="J78" i="13"/>
  <c r="J93" i="13"/>
  <c r="Y78" i="13"/>
  <c r="Y52" i="13"/>
  <c r="U78" i="13"/>
  <c r="U93" i="13"/>
  <c r="U95" i="13"/>
  <c r="U97" i="13"/>
  <c r="Q78" i="13"/>
  <c r="Q52" i="13"/>
  <c r="Q86" i="13"/>
  <c r="L80" i="13"/>
  <c r="L81" i="13"/>
  <c r="L95" i="13"/>
  <c r="L79" i="13"/>
  <c r="U104" i="13"/>
  <c r="U105" i="13"/>
  <c r="U111" i="13"/>
  <c r="U115" i="13"/>
  <c r="U114" i="13"/>
  <c r="L115" i="13"/>
  <c r="L105" i="13"/>
  <c r="L51" i="13"/>
  <c r="M51" i="13"/>
  <c r="R51" i="13"/>
  <c r="J104" i="13"/>
  <c r="J105" i="13"/>
  <c r="I111" i="13"/>
  <c r="M111" i="13"/>
  <c r="Q111" i="13"/>
  <c r="Y111" i="13"/>
  <c r="M112" i="13"/>
  <c r="S112" i="13"/>
  <c r="I51" i="13"/>
  <c r="N51" i="13"/>
  <c r="S51" i="13"/>
  <c r="Y51" i="13"/>
  <c r="F104" i="13"/>
  <c r="Q104" i="13"/>
  <c r="V104" i="13"/>
  <c r="F105" i="13"/>
  <c r="Q105" i="13"/>
  <c r="V105" i="13"/>
  <c r="J111" i="13"/>
  <c r="N111" i="13"/>
  <c r="R111" i="13"/>
  <c r="V111" i="13"/>
  <c r="I112" i="13"/>
  <c r="Y112" i="13"/>
  <c r="W51" i="13"/>
  <c r="G51" i="13"/>
  <c r="G115" i="13"/>
  <c r="G99" i="13"/>
  <c r="G114" i="13"/>
  <c r="V112" i="13"/>
  <c r="J81" i="13"/>
  <c r="Z52" i="13"/>
  <c r="X74" i="13"/>
  <c r="R112" i="13"/>
  <c r="AC90" i="13"/>
  <c r="G74" i="13"/>
  <c r="P54" i="13"/>
  <c r="H54" i="13"/>
  <c r="Z54" i="13"/>
  <c r="R54" i="13"/>
  <c r="J54" i="13"/>
  <c r="T51" i="13"/>
  <c r="P51" i="13"/>
  <c r="X96" i="13"/>
  <c r="P56" i="13"/>
  <c r="T54" i="13"/>
  <c r="F47" i="13"/>
  <c r="AC62" i="13" l="1"/>
  <c r="AC103" i="13"/>
  <c r="AC84" i="13"/>
  <c r="AC68" i="13"/>
  <c r="AC109" i="13"/>
  <c r="AC113" i="13"/>
  <c r="AC94" i="13"/>
  <c r="AC72" i="13"/>
  <c r="AB72" i="13"/>
  <c r="AB113" i="13"/>
  <c r="AB94" i="13"/>
  <c r="AA90" i="13"/>
  <c r="AB68" i="13"/>
  <c r="AB109" i="13"/>
  <c r="AB90" i="13"/>
  <c r="AA62" i="13"/>
  <c r="AB62" i="13"/>
  <c r="AB103" i="13"/>
  <c r="AB84" i="13"/>
  <c r="I84" i="13"/>
  <c r="P72" i="13"/>
  <c r="AA72" i="13"/>
  <c r="AA109" i="13"/>
  <c r="AA68" i="13"/>
  <c r="AA113" i="13"/>
  <c r="AA103" i="13"/>
  <c r="AA94" i="13"/>
  <c r="AA84" i="13"/>
  <c r="L45" i="13"/>
  <c r="W72" i="13"/>
  <c r="Q94" i="13"/>
  <c r="W45" i="13"/>
  <c r="Q45" i="13"/>
  <c r="AA45" i="13"/>
  <c r="I94" i="13"/>
  <c r="N94" i="13"/>
  <c r="S94" i="13"/>
  <c r="T45" i="13"/>
  <c r="T72" i="13"/>
  <c r="Q72" i="13"/>
  <c r="E45" i="13"/>
  <c r="P45" i="13"/>
  <c r="X61" i="13"/>
  <c r="W113" i="13"/>
  <c r="U113" i="13"/>
  <c r="M94" i="13"/>
  <c r="Y72" i="13"/>
  <c r="O72" i="13"/>
  <c r="M113" i="13"/>
  <c r="W94" i="13"/>
  <c r="U94" i="13"/>
  <c r="Y94" i="13"/>
  <c r="I113" i="13"/>
  <c r="K113" i="13"/>
  <c r="Q113" i="13"/>
  <c r="U72" i="13"/>
  <c r="S113" i="13"/>
  <c r="K72" i="13"/>
  <c r="M72" i="13"/>
  <c r="O113" i="13"/>
  <c r="M103" i="13"/>
  <c r="Z103" i="13"/>
  <c r="Z84" i="13"/>
  <c r="Z62" i="13"/>
  <c r="Z90" i="13"/>
  <c r="Z109" i="13"/>
  <c r="Z68" i="13"/>
  <c r="X72" i="13"/>
  <c r="Z94" i="13"/>
  <c r="Z113" i="13"/>
  <c r="Z72" i="13"/>
  <c r="E61" i="13"/>
  <c r="E102" i="13"/>
  <c r="Z45" i="13"/>
  <c r="S45" i="13"/>
  <c r="I45" i="13"/>
  <c r="X45" i="13"/>
  <c r="N45" i="13"/>
  <c r="O45" i="13"/>
  <c r="R45" i="13"/>
  <c r="Y45" i="13"/>
  <c r="P73" i="13"/>
  <c r="E62" i="13"/>
  <c r="G45" i="13"/>
  <c r="G83" i="13"/>
  <c r="T113" i="13"/>
  <c r="X62" i="13"/>
  <c r="M45" i="13"/>
  <c r="U45" i="13"/>
  <c r="K45" i="13"/>
  <c r="G84" i="13"/>
  <c r="K62" i="13"/>
  <c r="K94" i="13"/>
  <c r="I72" i="13"/>
  <c r="P62" i="13"/>
  <c r="Q62" i="13"/>
  <c r="O84" i="13"/>
  <c r="F45" i="13"/>
  <c r="Y113" i="13"/>
  <c r="J45" i="13"/>
  <c r="J61" i="13"/>
  <c r="O94" i="13"/>
  <c r="P103" i="13"/>
  <c r="N84" i="13"/>
  <c r="V84" i="13"/>
  <c r="S103" i="13"/>
  <c r="H84" i="13"/>
  <c r="F84" i="13"/>
  <c r="W62" i="13"/>
  <c r="J103" i="13"/>
  <c r="S62" i="13"/>
  <c r="R84" i="13"/>
  <c r="K84" i="13"/>
  <c r="L62" i="13"/>
  <c r="N62" i="13"/>
  <c r="S84" i="13"/>
  <c r="N103" i="13"/>
  <c r="V103" i="13"/>
  <c r="J84" i="13"/>
  <c r="T84" i="13"/>
  <c r="G103" i="13"/>
  <c r="Y103" i="13"/>
  <c r="R103" i="13"/>
  <c r="U103" i="13"/>
  <c r="I103" i="13"/>
  <c r="F103" i="13"/>
  <c r="G62" i="13"/>
  <c r="M84" i="13"/>
  <c r="L103" i="13"/>
  <c r="H103" i="13"/>
  <c r="L84" i="13"/>
  <c r="P84" i="13"/>
  <c r="O103" i="13"/>
  <c r="Y84" i="13"/>
  <c r="X84" i="13"/>
  <c r="Q103" i="13"/>
  <c r="U62" i="13"/>
  <c r="R62" i="13"/>
  <c r="I62" i="13"/>
  <c r="T103" i="13"/>
  <c r="V45" i="13"/>
  <c r="Y62" i="13"/>
  <c r="M62" i="13"/>
  <c r="F62" i="13"/>
  <c r="O62" i="13"/>
  <c r="H62" i="13"/>
  <c r="U84" i="13"/>
  <c r="J62" i="13"/>
  <c r="V62" i="13"/>
  <c r="W84" i="13"/>
  <c r="Q84" i="13"/>
  <c r="T62" i="13"/>
  <c r="E103" i="13"/>
  <c r="H45" i="13"/>
  <c r="H83" i="13"/>
  <c r="S72" i="13"/>
  <c r="P113" i="13"/>
  <c r="R113" i="13"/>
  <c r="X94" i="13"/>
  <c r="L113" i="13"/>
  <c r="N113" i="13"/>
  <c r="N72" i="13"/>
  <c r="J94" i="13"/>
  <c r="L72" i="13"/>
  <c r="P94" i="13"/>
  <c r="X113" i="13"/>
  <c r="L94" i="13"/>
  <c r="R94" i="13"/>
  <c r="J72" i="13"/>
  <c r="T94" i="13"/>
  <c r="J113" i="13"/>
  <c r="W103" i="13"/>
  <c r="R72" i="13"/>
  <c r="N102" i="13"/>
  <c r="H102" i="13"/>
  <c r="N61" i="13"/>
  <c r="R83" i="13"/>
  <c r="M102" i="13"/>
  <c r="X83" i="13"/>
  <c r="E68" i="13"/>
  <c r="K68" i="13"/>
  <c r="Q68" i="13"/>
  <c r="E90" i="13"/>
  <c r="J90" i="13"/>
  <c r="P90" i="13"/>
  <c r="U90" i="13"/>
  <c r="H109" i="13"/>
  <c r="O109" i="13"/>
  <c r="T109" i="13"/>
  <c r="Y109" i="13"/>
  <c r="F68" i="13"/>
  <c r="R68" i="13"/>
  <c r="F90" i="13"/>
  <c r="K90" i="13"/>
  <c r="R90" i="13"/>
  <c r="V90" i="13"/>
  <c r="E109" i="13"/>
  <c r="J109" i="13"/>
  <c r="P109" i="13"/>
  <c r="U109" i="13"/>
  <c r="G68" i="13"/>
  <c r="N68" i="13"/>
  <c r="S68" i="13"/>
  <c r="Y68" i="13"/>
  <c r="G90" i="13"/>
  <c r="N90" i="13"/>
  <c r="S90" i="13"/>
  <c r="X90" i="13"/>
  <c r="F109" i="13"/>
  <c r="K109" i="13"/>
  <c r="R109" i="13"/>
  <c r="V109" i="13"/>
  <c r="D68" i="13"/>
  <c r="J68" i="13"/>
  <c r="O68" i="13"/>
  <c r="U68" i="13"/>
  <c r="H90" i="13"/>
  <c r="O90" i="13"/>
  <c r="T90" i="13"/>
  <c r="Y90" i="13"/>
  <c r="G109" i="13"/>
  <c r="N109" i="13"/>
  <c r="S109" i="13"/>
  <c r="W109" i="13"/>
  <c r="M109" i="13"/>
  <c r="X109" i="13"/>
  <c r="T68" i="13"/>
  <c r="Q90" i="13"/>
  <c r="M90" i="13"/>
  <c r="H68" i="13"/>
  <c r="W90" i="13"/>
  <c r="Q109" i="13"/>
  <c r="X68" i="13"/>
  <c r="P68" i="13"/>
  <c r="I90" i="13"/>
  <c r="I68" i="13"/>
  <c r="I109" i="13"/>
  <c r="L68" i="13"/>
  <c r="L90" i="13"/>
  <c r="L109" i="13"/>
  <c r="V72" i="13"/>
  <c r="V94" i="13"/>
  <c r="V113" i="13"/>
  <c r="V68" i="13"/>
  <c r="W68" i="13"/>
  <c r="M68" i="13"/>
  <c r="I102" i="13"/>
  <c r="I83" i="13"/>
  <c r="I61" i="13"/>
  <c r="AC107" i="13" l="1"/>
  <c r="AC66" i="13"/>
  <c r="AC88" i="13"/>
  <c r="AC106" i="13"/>
  <c r="AC65" i="13"/>
  <c r="AC87" i="13"/>
  <c r="AC67" i="13"/>
  <c r="AC108" i="13"/>
  <c r="AC89" i="13"/>
  <c r="AC69" i="13"/>
  <c r="AC110" i="13"/>
  <c r="AC91" i="13"/>
  <c r="AB69" i="13"/>
  <c r="AB110" i="13"/>
  <c r="AB91" i="13"/>
  <c r="AB66" i="13"/>
  <c r="AB107" i="13"/>
  <c r="AB88" i="13"/>
  <c r="AB65" i="13"/>
  <c r="AB106" i="13"/>
  <c r="AB87" i="13"/>
  <c r="AB67" i="13"/>
  <c r="AB108" i="13"/>
  <c r="AB89" i="13"/>
  <c r="M61" i="13"/>
  <c r="R61" i="13"/>
  <c r="AA67" i="13"/>
  <c r="AA89" i="13"/>
  <c r="AA108" i="13"/>
  <c r="AA69" i="13"/>
  <c r="AA110" i="13"/>
  <c r="AA91" i="13"/>
  <c r="E83" i="13"/>
  <c r="R102" i="13"/>
  <c r="K61" i="13"/>
  <c r="G66" i="13"/>
  <c r="AA66" i="13"/>
  <c r="AA107" i="13"/>
  <c r="AA88" i="13"/>
  <c r="AA65" i="13"/>
  <c r="AA106" i="13"/>
  <c r="AA87" i="13"/>
  <c r="K102" i="13"/>
  <c r="H61" i="13"/>
  <c r="N83" i="13"/>
  <c r="X102" i="13"/>
  <c r="L102" i="13"/>
  <c r="L83" i="13"/>
  <c r="L61" i="13"/>
  <c r="I66" i="13"/>
  <c r="M65" i="13"/>
  <c r="Z107" i="13"/>
  <c r="Z88" i="13"/>
  <c r="Z66" i="13"/>
  <c r="Z87" i="13"/>
  <c r="Z106" i="13"/>
  <c r="Z65" i="13"/>
  <c r="Z91" i="13"/>
  <c r="Z110" i="13"/>
  <c r="Z69" i="13"/>
  <c r="Z108" i="13"/>
  <c r="Z89" i="13"/>
  <c r="Z67" i="13"/>
  <c r="O102" i="13"/>
  <c r="O83" i="13"/>
  <c r="O61" i="13"/>
  <c r="M87" i="13"/>
  <c r="S106" i="13"/>
  <c r="V87" i="13"/>
  <c r="X106" i="13"/>
  <c r="L106" i="13"/>
  <c r="S65" i="13"/>
  <c r="R87" i="13"/>
  <c r="J106" i="13"/>
  <c r="N87" i="13"/>
  <c r="S87" i="13"/>
  <c r="U106" i="13"/>
  <c r="F106" i="13"/>
  <c r="O106" i="13"/>
  <c r="G106" i="13"/>
  <c r="N106" i="13"/>
  <c r="V106" i="13"/>
  <c r="J87" i="13"/>
  <c r="X87" i="13"/>
  <c r="P106" i="13"/>
  <c r="Q106" i="13"/>
  <c r="F87" i="13"/>
  <c r="T106" i="13"/>
  <c r="E106" i="13"/>
  <c r="Q87" i="13"/>
  <c r="H87" i="13"/>
  <c r="M106" i="13"/>
  <c r="O87" i="13"/>
  <c r="Y87" i="13"/>
  <c r="G87" i="13"/>
  <c r="L87" i="13"/>
  <c r="W87" i="13"/>
  <c r="W65" i="13"/>
  <c r="K87" i="13"/>
  <c r="I87" i="13"/>
  <c r="P87" i="13"/>
  <c r="Y106" i="13"/>
  <c r="E87" i="13"/>
  <c r="W106" i="13"/>
  <c r="F61" i="13"/>
  <c r="F102" i="13"/>
  <c r="Q66" i="13"/>
  <c r="P65" i="13"/>
  <c r="X66" i="13"/>
  <c r="K106" i="13"/>
  <c r="K65" i="13"/>
  <c r="T66" i="13"/>
  <c r="R66" i="13"/>
  <c r="F65" i="13"/>
  <c r="Q65" i="13"/>
  <c r="N67" i="13"/>
  <c r="O65" i="13"/>
  <c r="Q73" i="13"/>
  <c r="V69" i="13"/>
  <c r="F83" i="13"/>
  <c r="H106" i="13"/>
  <c r="H65" i="13"/>
  <c r="Y66" i="13"/>
  <c r="V65" i="13"/>
  <c r="I106" i="13"/>
  <c r="I65" i="13"/>
  <c r="U87" i="13"/>
  <c r="U65" i="13"/>
  <c r="U61" i="13"/>
  <c r="U83" i="13"/>
  <c r="U102" i="13"/>
  <c r="X65" i="13"/>
  <c r="X88" i="13"/>
  <c r="J107" i="13"/>
  <c r="J88" i="13"/>
  <c r="X107" i="13"/>
  <c r="S107" i="13"/>
  <c r="N66" i="13"/>
  <c r="F88" i="13"/>
  <c r="V88" i="13"/>
  <c r="H88" i="13"/>
  <c r="L107" i="13"/>
  <c r="P88" i="13"/>
  <c r="I88" i="13"/>
  <c r="W88" i="13"/>
  <c r="T88" i="13"/>
  <c r="K107" i="13"/>
  <c r="N107" i="13"/>
  <c r="N88" i="13"/>
  <c r="R88" i="13"/>
  <c r="R107" i="13"/>
  <c r="G88" i="13"/>
  <c r="F107" i="13"/>
  <c r="H107" i="13"/>
  <c r="W107" i="13"/>
  <c r="I107" i="13"/>
  <c r="P107" i="13"/>
  <c r="Q88" i="13"/>
  <c r="K88" i="13"/>
  <c r="L66" i="13"/>
  <c r="S66" i="13"/>
  <c r="U107" i="13"/>
  <c r="Q107" i="13"/>
  <c r="L88" i="13"/>
  <c r="H66" i="13"/>
  <c r="M107" i="13"/>
  <c r="V107" i="13"/>
  <c r="Y88" i="13"/>
  <c r="E88" i="13"/>
  <c r="O107" i="13"/>
  <c r="M88" i="13"/>
  <c r="M66" i="13"/>
  <c r="V66" i="13"/>
  <c r="G107" i="13"/>
  <c r="U88" i="13"/>
  <c r="S88" i="13"/>
  <c r="T107" i="13"/>
  <c r="O66" i="13"/>
  <c r="W66" i="13"/>
  <c r="E66" i="13"/>
  <c r="Y107" i="13"/>
  <c r="E107" i="13"/>
  <c r="O88" i="13"/>
  <c r="G65" i="13"/>
  <c r="K83" i="13"/>
  <c r="K66" i="13"/>
  <c r="J65" i="13"/>
  <c r="J102" i="13"/>
  <c r="J83" i="13"/>
  <c r="M83" i="13"/>
  <c r="F66" i="13"/>
  <c r="T87" i="13"/>
  <c r="T65" i="13"/>
  <c r="J66" i="13"/>
  <c r="Y65" i="13"/>
  <c r="R106" i="13"/>
  <c r="R65" i="13"/>
  <c r="U66" i="13"/>
  <c r="L65" i="13"/>
  <c r="P66" i="13"/>
  <c r="N65" i="13"/>
  <c r="E65" i="13"/>
  <c r="G61" i="13"/>
  <c r="G102" i="13"/>
  <c r="P75" i="13"/>
  <c r="Y67" i="13"/>
  <c r="J108" i="13"/>
  <c r="E108" i="13"/>
  <c r="H108" i="13"/>
  <c r="R67" i="13"/>
  <c r="E67" i="13"/>
  <c r="Q108" i="13"/>
  <c r="F67" i="13"/>
  <c r="E89" i="13"/>
  <c r="P89" i="13"/>
  <c r="G67" i="13"/>
  <c r="S89" i="13"/>
  <c r="K67" i="13"/>
  <c r="N108" i="13"/>
  <c r="P108" i="13"/>
  <c r="Y108" i="13"/>
  <c r="Q89" i="13"/>
  <c r="G89" i="13"/>
  <c r="K89" i="13"/>
  <c r="F108" i="13"/>
  <c r="K108" i="13"/>
  <c r="R89" i="13"/>
  <c r="T108" i="13"/>
  <c r="H89" i="13"/>
  <c r="S67" i="13"/>
  <c r="L67" i="13"/>
  <c r="X108" i="13"/>
  <c r="M108" i="13"/>
  <c r="I108" i="13"/>
  <c r="R108" i="13"/>
  <c r="U108" i="13"/>
  <c r="Y89" i="13"/>
  <c r="U89" i="13"/>
  <c r="O89" i="13"/>
  <c r="T89" i="13"/>
  <c r="X89" i="13"/>
  <c r="L89" i="13"/>
  <c r="I67" i="13"/>
  <c r="M67" i="13"/>
  <c r="X67" i="13"/>
  <c r="P67" i="13"/>
  <c r="O67" i="13"/>
  <c r="S108" i="13"/>
  <c r="J89" i="13"/>
  <c r="G108" i="13"/>
  <c r="F89" i="13"/>
  <c r="W108" i="13"/>
  <c r="W89" i="13"/>
  <c r="H67" i="13"/>
  <c r="Q67" i="13"/>
  <c r="U67" i="13"/>
  <c r="L108" i="13"/>
  <c r="M89" i="13"/>
  <c r="I89" i="13"/>
  <c r="T67" i="13"/>
  <c r="O108" i="13"/>
  <c r="W67" i="13"/>
  <c r="J67" i="13"/>
  <c r="H69" i="13"/>
  <c r="R69" i="13"/>
  <c r="G91" i="13"/>
  <c r="T91" i="13"/>
  <c r="J110" i="13"/>
  <c r="R110" i="13"/>
  <c r="Y110" i="13"/>
  <c r="H91" i="13"/>
  <c r="Y91" i="13"/>
  <c r="E110" i="13"/>
  <c r="K110" i="13"/>
  <c r="S110" i="13"/>
  <c r="N69" i="13"/>
  <c r="O91" i="13"/>
  <c r="F110" i="13"/>
  <c r="N110" i="13"/>
  <c r="U110" i="13"/>
  <c r="F69" i="13"/>
  <c r="P69" i="13"/>
  <c r="S91" i="13"/>
  <c r="G110" i="13"/>
  <c r="O110" i="13"/>
  <c r="V110" i="13"/>
  <c r="K91" i="13"/>
  <c r="O69" i="13"/>
  <c r="J91" i="13"/>
  <c r="T110" i="13"/>
  <c r="Y69" i="13"/>
  <c r="G69" i="13"/>
  <c r="R91" i="13"/>
  <c r="P110" i="13"/>
  <c r="U91" i="13"/>
  <c r="U69" i="13"/>
  <c r="S69" i="13"/>
  <c r="N91" i="13"/>
  <c r="H110" i="13"/>
  <c r="P91" i="13"/>
  <c r="E69" i="13"/>
  <c r="V91" i="13"/>
  <c r="F91" i="13"/>
  <c r="M91" i="13"/>
  <c r="Q110" i="13"/>
  <c r="X69" i="13"/>
  <c r="M110" i="13"/>
  <c r="Q91" i="13"/>
  <c r="I69" i="13"/>
  <c r="L110" i="13"/>
  <c r="X110" i="13"/>
  <c r="W69" i="13"/>
  <c r="X91" i="13"/>
  <c r="W91" i="13"/>
  <c r="I91" i="13"/>
  <c r="L91" i="13"/>
  <c r="W110" i="13"/>
  <c r="Q69" i="13"/>
  <c r="I110" i="13"/>
  <c r="L69" i="13"/>
  <c r="M69" i="13"/>
  <c r="T69" i="13"/>
  <c r="K69" i="13"/>
  <c r="E91" i="13"/>
  <c r="V67" i="13"/>
  <c r="J69" i="13"/>
  <c r="V89" i="13" l="1"/>
  <c r="V108" i="13"/>
  <c r="N89" i="13"/>
  <c r="Q75" i="13"/>
</calcChain>
</file>

<file path=xl/sharedStrings.xml><?xml version="1.0" encoding="utf-8"?>
<sst xmlns="http://schemas.openxmlformats.org/spreadsheetml/2006/main" count="2466" uniqueCount="776">
  <si>
    <t>1991 = 100</t>
  </si>
  <si>
    <t>Nachrichtlich:</t>
  </si>
  <si>
    <t>Mill. EUR</t>
  </si>
  <si>
    <t>Wassereinsatz</t>
  </si>
  <si>
    <t>Inhalt</t>
  </si>
  <si>
    <t>Teil 1</t>
  </si>
  <si>
    <t>Gesamtwirtschaftliche Übersichtstabellen</t>
  </si>
  <si>
    <t>Teil 2</t>
  </si>
  <si>
    <t>Teil 3</t>
  </si>
  <si>
    <t>Teil 4</t>
  </si>
  <si>
    <t>Rohstoffe</t>
  </si>
  <si>
    <t>Energie</t>
  </si>
  <si>
    <t>Luftschadstoffe</t>
  </si>
  <si>
    <t>Abwasser</t>
  </si>
  <si>
    <t>Abfall</t>
  </si>
  <si>
    <t>Umweltschutzmaßnahmen</t>
  </si>
  <si>
    <t>Verkehr und Umwelt</t>
  </si>
  <si>
    <t>Erwerbstätige im Inland</t>
  </si>
  <si>
    <t xml:space="preserve">Bevölkerung und Wirtschaft </t>
  </si>
  <si>
    <t xml:space="preserve">Einsatz von Umweltfaktoren für wirtschaftliche Zwecke </t>
  </si>
  <si>
    <t>Gegenstand der Nachweisung</t>
  </si>
  <si>
    <t>Maßeinheit</t>
  </si>
  <si>
    <t xml:space="preserve">Produktionsfaktoren </t>
  </si>
  <si>
    <t>aktualisiert 10_06</t>
  </si>
  <si>
    <t>Primärenergieverbrauch im Inland</t>
  </si>
  <si>
    <t>Petajoule</t>
  </si>
  <si>
    <t>Mill. t</t>
  </si>
  <si>
    <t xml:space="preserve">.    </t>
  </si>
  <si>
    <t xml:space="preserve">Treibhausgase </t>
  </si>
  <si>
    <t>aktualisiert 11_06</t>
  </si>
  <si>
    <t>HFCs</t>
  </si>
  <si>
    <t>PFCs</t>
  </si>
  <si>
    <t xml:space="preserve">1 000 t </t>
  </si>
  <si>
    <t>NMVOC</t>
  </si>
  <si>
    <t>darunter: Abwasser</t>
  </si>
  <si>
    <t>ergänzt 10_06</t>
  </si>
  <si>
    <t>Arbeitsstunden</t>
  </si>
  <si>
    <t>Mrd. Std.</t>
  </si>
  <si>
    <t>Mrd. EUR</t>
  </si>
  <si>
    <t>nachrichtlich:</t>
  </si>
  <si>
    <t>%</t>
  </si>
  <si>
    <t>Anteil Erneuerbare Energie am Stromverbrauch</t>
  </si>
  <si>
    <t>Messzahl</t>
  </si>
  <si>
    <t>1990 = 100</t>
  </si>
  <si>
    <t>1996 = 100</t>
  </si>
  <si>
    <t xml:space="preserve">Bruttoinlandsprodukt im Verhältnis zu Produktionsfaktoren        </t>
  </si>
  <si>
    <t>1994 = 100</t>
  </si>
  <si>
    <t>----------</t>
  </si>
  <si>
    <t>-</t>
  </si>
  <si>
    <t>Mill.</t>
  </si>
  <si>
    <t>Erwerbspersonen</t>
  </si>
  <si>
    <t>Erwerbstätige Inländer</t>
  </si>
  <si>
    <t>in % der Erwerbspersonen</t>
  </si>
  <si>
    <t>je Erwerbstätigen im Inland</t>
  </si>
  <si>
    <t>Std.</t>
  </si>
  <si>
    <t xml:space="preserve">Mill. </t>
  </si>
  <si>
    <t>1 000</t>
  </si>
  <si>
    <t>Zum Wohnen genutzte Gebäude und Freifläche</t>
  </si>
  <si>
    <t>Konsumausgaben der privaten Haushalte im Inland (jeweilige Preise)</t>
  </si>
  <si>
    <t>darunter:</t>
  </si>
  <si>
    <t>dar.: Wasserentnahme aus der Natur</t>
  </si>
  <si>
    <t>dar.: Fremdbezug</t>
  </si>
  <si>
    <t>Energieverbrauch</t>
  </si>
  <si>
    <t>dar.: emissionsrelevanter Energieverbrauch für Wohnen</t>
  </si>
  <si>
    <t>Emission von Kohlendioxid insgesamt</t>
  </si>
  <si>
    <t>dar.: Emission von Kohlendioxid durch Wohnen</t>
  </si>
  <si>
    <t>Abwasser insgesamt</t>
  </si>
  <si>
    <t>dar.: direkte Einleitung in die Natur</t>
  </si>
  <si>
    <t>dar.: Indirekte Einleitung</t>
  </si>
  <si>
    <t>Bevölkerung in Privathaushalten (Stichtag)</t>
  </si>
  <si>
    <t>Anzahl der Haushalte (Stichtag)</t>
  </si>
  <si>
    <t>Wohnfläche</t>
  </si>
  <si>
    <t>Wohnungen</t>
  </si>
  <si>
    <t>Private Konsumausgaben (jeweilige Preise)</t>
  </si>
  <si>
    <t>Wasserentnahme aus der Natur</t>
  </si>
  <si>
    <t xml:space="preserve">dar.: Indirekte Einleitung </t>
  </si>
  <si>
    <t>Mill. Tonnen</t>
  </si>
  <si>
    <t>lfd. Nr.</t>
  </si>
  <si>
    <t>Abiotische verwertete Rohstoffe</t>
  </si>
  <si>
    <t>Energieträger</t>
  </si>
  <si>
    <t>Steinkohle</t>
  </si>
  <si>
    <t>Braunkohle</t>
  </si>
  <si>
    <t>Erdöl</t>
  </si>
  <si>
    <t>Mineralische Rohstoffe</t>
  </si>
  <si>
    <t>Erze</t>
  </si>
  <si>
    <t>Sonstige mineralische Rohstoffe</t>
  </si>
  <si>
    <t>Salze</t>
  </si>
  <si>
    <t>Biotische verwertete Rohstoffe</t>
  </si>
  <si>
    <t>Hackfrüchte</t>
  </si>
  <si>
    <t>Handelsgewächse</t>
  </si>
  <si>
    <t>Jagdstrecke</t>
  </si>
  <si>
    <t xml:space="preserve">Entnahme von Gasen </t>
  </si>
  <si>
    <t>Stickstoffentnahme für Verbrennungsprozesse</t>
  </si>
  <si>
    <t>Einfuhr</t>
  </si>
  <si>
    <t>Biomasse</t>
  </si>
  <si>
    <t>Halbwaren</t>
  </si>
  <si>
    <t>von Energieträgern</t>
  </si>
  <si>
    <t>von mineralischen Rohstoffen</t>
  </si>
  <si>
    <t>von Erzen</t>
  </si>
  <si>
    <t>von sonstigen mineralischen Rohstoffen</t>
  </si>
  <si>
    <t>von Biomasse</t>
  </si>
  <si>
    <t>Fertigwaren</t>
  </si>
  <si>
    <t>vorwiegend von Energieträgern</t>
  </si>
  <si>
    <t>vorwiegend von mineralischen Rohstoffen</t>
  </si>
  <si>
    <t>vorwiegend von Erzen</t>
  </si>
  <si>
    <t>vorwiegend von sonstigen mineralischen Rohstoffen</t>
  </si>
  <si>
    <t>vorwiegend von Biomasse</t>
  </si>
  <si>
    <t>Nichtverwertete inländische Rohstoffentnahme</t>
  </si>
  <si>
    <t>Abraum / Bergematerial von Energieträgern</t>
  </si>
  <si>
    <t>darunter: Abraum der Braunkohle</t>
  </si>
  <si>
    <t>Verwertete inländische Abgabe</t>
  </si>
  <si>
    <t>Kohlenmonoxid (CO)</t>
  </si>
  <si>
    <t>Partikel (Staub)</t>
  </si>
  <si>
    <t>Flüchtige organische Verbindungen außer Methan (NMVOC)</t>
  </si>
  <si>
    <t xml:space="preserve">Dissipativer Gebrauch von Produkten </t>
  </si>
  <si>
    <t>Mineralischer Dünger</t>
  </si>
  <si>
    <t>Pflanzenschutzmittel</t>
  </si>
  <si>
    <t>Saatgut</t>
  </si>
  <si>
    <t>Streusalz</t>
  </si>
  <si>
    <t xml:space="preserve">Abgabe von sonstigen Gasen </t>
  </si>
  <si>
    <t>darunter: Abfall an Deponie</t>
  </si>
  <si>
    <t>Saldo Ex- und Import von Wasser</t>
  </si>
  <si>
    <t>Saldo Wasser</t>
  </si>
  <si>
    <t xml:space="preserve"> 1.1</t>
  </si>
  <si>
    <t xml:space="preserve"> 1.2</t>
  </si>
  <si>
    <t xml:space="preserve"> 1.3</t>
  </si>
  <si>
    <t xml:space="preserve"> 1.4</t>
  </si>
  <si>
    <t xml:space="preserve"> 1.5</t>
  </si>
  <si>
    <t xml:space="preserve"> 1.6</t>
  </si>
  <si>
    <t>Abschreibungen in jeweiligen Preisen</t>
  </si>
  <si>
    <t>Konsumausgaben der privaten Haushalte im Inland in jeweiligen Preisen</t>
  </si>
  <si>
    <t xml:space="preserve">Erwerbslose </t>
  </si>
  <si>
    <t xml:space="preserve">Arbeitsstunden </t>
  </si>
  <si>
    <t>Entnahmen von Material nach Materialarten (Mill. Tonnen)</t>
  </si>
  <si>
    <t>Abgaben von Material nach Materialarten (Mill. Tonnen)</t>
  </si>
  <si>
    <r>
      <t>Mill. m</t>
    </r>
    <r>
      <rPr>
        <vertAlign val="superscript"/>
        <sz val="9"/>
        <rFont val="MetaNormalLF-Roman"/>
        <family val="2"/>
      </rPr>
      <t>3</t>
    </r>
  </si>
  <si>
    <r>
      <t>km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</t>
    </r>
  </si>
  <si>
    <r>
      <t>darunter: CO</t>
    </r>
    <r>
      <rPr>
        <vertAlign val="subscript"/>
        <sz val="9"/>
        <rFont val="MetaNormalLF-Roman"/>
        <family val="2"/>
      </rPr>
      <t xml:space="preserve">2 </t>
    </r>
    <r>
      <rPr>
        <sz val="9"/>
        <rFont val="MetaNormalLF-Roman"/>
        <family val="2"/>
      </rPr>
      <t>......................................</t>
    </r>
  </si>
  <si>
    <r>
      <t>N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O....................................................</t>
    </r>
  </si>
  <si>
    <r>
      <t>CH</t>
    </r>
    <r>
      <rPr>
        <vertAlign val="subscript"/>
        <sz val="9"/>
        <rFont val="MetaNormalLF-Roman"/>
        <family val="2"/>
      </rPr>
      <t xml:space="preserve">4 </t>
    </r>
    <r>
      <rPr>
        <sz val="9"/>
        <rFont val="MetaNormalLF-Roman"/>
        <family val="2"/>
      </rPr>
      <t>.....................................................</t>
    </r>
  </si>
  <si>
    <r>
      <t>SF</t>
    </r>
    <r>
      <rPr>
        <vertAlign val="subscript"/>
        <sz val="9"/>
        <rFont val="MetaNormalLF-Roman"/>
        <family val="2"/>
      </rPr>
      <t xml:space="preserve">6 </t>
    </r>
    <r>
      <rPr>
        <sz val="9"/>
        <rFont val="MetaNormalLF-Roman"/>
        <family val="2"/>
      </rPr>
      <t>......................................................</t>
    </r>
  </si>
  <si>
    <r>
      <t>SO</t>
    </r>
    <r>
      <rPr>
        <vertAlign val="subscript"/>
        <sz val="9"/>
        <rFont val="MetaNormalLF-Roman"/>
        <family val="2"/>
      </rPr>
      <t xml:space="preserve">2 </t>
    </r>
    <r>
      <rPr>
        <sz val="9"/>
        <rFont val="MetaNormalLF-Roman"/>
        <family val="2"/>
      </rPr>
      <t>.....................................................</t>
    </r>
  </si>
  <si>
    <r>
      <t>NO</t>
    </r>
    <r>
      <rPr>
        <vertAlign val="subscript"/>
        <sz val="9"/>
        <rFont val="MetaNormalLF-Roman"/>
        <family val="2"/>
      </rPr>
      <t>x</t>
    </r>
    <r>
      <rPr>
        <sz val="9"/>
        <rFont val="MetaNormalLF-Roman"/>
        <family val="2"/>
      </rPr>
      <t xml:space="preserve"> ...................................................</t>
    </r>
  </si>
  <si>
    <r>
      <t>NH</t>
    </r>
    <r>
      <rPr>
        <vertAlign val="subscript"/>
        <sz val="9"/>
        <rFont val="MetaNormalLF-Roman"/>
        <family val="2"/>
      </rPr>
      <t xml:space="preserve">3 </t>
    </r>
    <r>
      <rPr>
        <sz val="9"/>
        <rFont val="MetaNormalLF-Roman"/>
        <family val="2"/>
      </rPr>
      <t>.....................................................</t>
    </r>
  </si>
  <si>
    <r>
      <t>darunter: 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......................................</t>
    </r>
  </si>
  <si>
    <r>
      <t>N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O ....................................................</t>
    </r>
  </si>
  <si>
    <r>
      <t>SF</t>
    </r>
    <r>
      <rPr>
        <vertAlign val="subscript"/>
        <sz val="9"/>
        <rFont val="MetaNormalLF-Roman"/>
        <family val="2"/>
      </rPr>
      <t>6</t>
    </r>
    <r>
      <rPr>
        <sz val="9"/>
        <rFont val="MetaNormalLF-Roman"/>
        <family val="2"/>
      </rPr>
      <t xml:space="preserve"> ......................................................</t>
    </r>
  </si>
  <si>
    <r>
      <t>NH</t>
    </r>
    <r>
      <rPr>
        <vertAlign val="sub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.....................................................</t>
    </r>
  </si>
  <si>
    <r>
      <t>km</t>
    </r>
    <r>
      <rPr>
        <vertAlign val="superscript"/>
        <sz val="9"/>
        <rFont val="MetaNormalLF-Roman"/>
        <family val="2"/>
      </rPr>
      <t xml:space="preserve">2 </t>
    </r>
  </si>
  <si>
    <r>
      <t>Mill. m</t>
    </r>
    <r>
      <rPr>
        <vertAlign val="superscript"/>
        <sz val="9"/>
        <rFont val="MetaNormalLF-Roman"/>
        <family val="2"/>
      </rPr>
      <t>2</t>
    </r>
  </si>
  <si>
    <r>
      <t>N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O .........................................................................................................................</t>
    </r>
  </si>
  <si>
    <r>
      <t>CH</t>
    </r>
    <r>
      <rPr>
        <vertAlign val="subscript"/>
        <sz val="9"/>
        <rFont val="MetaNormalLF-Roman"/>
        <family val="2"/>
      </rPr>
      <t xml:space="preserve">4 </t>
    </r>
    <r>
      <rPr>
        <sz val="9"/>
        <rFont val="MetaNormalLF-Roman"/>
        <family val="2"/>
      </rPr>
      <t>.........................................................................................................................</t>
    </r>
  </si>
  <si>
    <r>
      <t>SO</t>
    </r>
    <r>
      <rPr>
        <vertAlign val="subscript"/>
        <sz val="9"/>
        <rFont val="MetaNormalLF-Roman"/>
        <family val="2"/>
      </rPr>
      <t xml:space="preserve">2 </t>
    </r>
    <r>
      <rPr>
        <sz val="9"/>
        <rFont val="MetaNormalLF-Roman"/>
        <family val="2"/>
      </rPr>
      <t>.........................................................................................................................</t>
    </r>
  </si>
  <si>
    <r>
      <t>NO</t>
    </r>
    <r>
      <rPr>
        <vertAlign val="subscript"/>
        <sz val="9"/>
        <rFont val="MetaNormalLF-Roman"/>
        <family val="2"/>
      </rPr>
      <t>x</t>
    </r>
    <r>
      <rPr>
        <sz val="9"/>
        <rFont val="MetaNormalLF-Roman"/>
        <family val="2"/>
      </rPr>
      <t xml:space="preserve"> ........................................................................................................................</t>
    </r>
  </si>
  <si>
    <r>
      <t>NH</t>
    </r>
    <r>
      <rPr>
        <vertAlign val="subscript"/>
        <sz val="9"/>
        <rFont val="MetaNormalLF-Roman"/>
        <family val="2"/>
      </rPr>
      <t xml:space="preserve">3 </t>
    </r>
    <r>
      <rPr>
        <sz val="9"/>
        <rFont val="MetaNormalLF-Roman"/>
        <family val="2"/>
      </rPr>
      <t>.........................................................................................................................</t>
    </r>
  </si>
  <si>
    <t>Bruttoinlandsprodukt preisbereinigt insgesamt, Kettenindex</t>
  </si>
  <si>
    <t>je Einwohner</t>
  </si>
  <si>
    <t>tatsächliche  Mietzahlungen (jeweilige Preise)</t>
  </si>
  <si>
    <t>unterstellte Mietzahlungen (jeweilige Preise)</t>
  </si>
  <si>
    <t>unterstellte Mietzahlungen (preisbereinigt)</t>
  </si>
  <si>
    <t>Konsumausgaben der privaten Haushalte im Inland (preisbereinigt)</t>
  </si>
  <si>
    <t>Private Konsumausgaben (preisbereinigt)</t>
  </si>
  <si>
    <t>tatsächliche Mietzahlungen (jeweilige Preise)</t>
  </si>
  <si>
    <t>tatsächliche Mietzahlungen (preisbereinigt)</t>
  </si>
  <si>
    <t>Tabelle 1.2: Einsatz von Umweltfaktoren für wirtschaftliche Zwecke</t>
  </si>
  <si>
    <t>Bevölkerung, Konsumausgaben und direkter Einsatz von Umweltfaktoren der privaten Haushalte</t>
  </si>
  <si>
    <t xml:space="preserve">Konsumausgaben der privaten Haushalte im Inland </t>
  </si>
  <si>
    <t>je Erwerbstätigenstunde</t>
  </si>
  <si>
    <t>Bruttoinlandsprodukt in jeweilgen Preisen.................</t>
  </si>
  <si>
    <t>Bruttoinlandsprodukt  preisbereinigt (Kettenindex 2000 =100)</t>
  </si>
  <si>
    <t>Baumineralien</t>
  </si>
  <si>
    <t>Bausande und andere natürliche Sande</t>
  </si>
  <si>
    <t>Industriemineralien</t>
  </si>
  <si>
    <t>Kieselsaure Sande und Quarzsande</t>
  </si>
  <si>
    <t>Chemische und Düngemittelmineralien</t>
  </si>
  <si>
    <t>Pflanzliche Biomasse aus der Landwirtschaft</t>
  </si>
  <si>
    <t>Getreide und Hülsenfrüchte</t>
  </si>
  <si>
    <t>Gemüse und Obst einschl. Weinmosternte</t>
  </si>
  <si>
    <t>Stroh für Futter- und Einstreuzwecke</t>
  </si>
  <si>
    <t>Zwischenfrüchte und Rübenblätter für Futterzwecke</t>
  </si>
  <si>
    <t>Futterpflanzen und Grünland</t>
  </si>
  <si>
    <t>Biomasse von Tieren</t>
  </si>
  <si>
    <r>
      <t>Stickoxide (NO</t>
    </r>
    <r>
      <rPr>
        <vertAlign val="subscript"/>
        <sz val="9"/>
        <rFont val="MetaNormalLF-Roman"/>
        <family val="2"/>
      </rPr>
      <t>x</t>
    </r>
    <r>
      <rPr>
        <sz val="9"/>
        <rFont val="MetaNormalLF-Roman"/>
        <family val="2"/>
      </rPr>
      <t>)</t>
    </r>
  </si>
  <si>
    <r>
      <t>Schwefeldioxid (SO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) </t>
    </r>
  </si>
  <si>
    <r>
      <t>Ammoniak (NH</t>
    </r>
    <r>
      <rPr>
        <vertAlign val="subscript"/>
        <sz val="9"/>
        <rFont val="MetaNormalLF-Roman"/>
        <family val="2"/>
      </rPr>
      <t>3</t>
    </r>
    <r>
      <rPr>
        <sz val="9"/>
        <rFont val="MetaNormalLF-Roman"/>
        <family val="2"/>
      </rPr>
      <t>)</t>
    </r>
  </si>
  <si>
    <r>
      <t xml:space="preserve">Ausfuhr </t>
    </r>
    <r>
      <rPr>
        <vertAlign val="superscript"/>
        <sz val="9"/>
        <rFont val="MetaNormalLF-Roman"/>
        <family val="2"/>
      </rPr>
      <t xml:space="preserve"> </t>
    </r>
  </si>
  <si>
    <t>1992 = 100</t>
  </si>
  <si>
    <t>Luft für andere Industrieprozesse</t>
  </si>
  <si>
    <t>mit den Produkten importiertes Verpackungsmaterial</t>
  </si>
  <si>
    <t>Indirekte Flüsse bzgl. der Importe</t>
  </si>
  <si>
    <t>Indirekte Flüsse bzgl. der Exporte</t>
  </si>
  <si>
    <t>mit den Produkten exportiertes Verpackungsmaterial</t>
  </si>
  <si>
    <t>…</t>
  </si>
  <si>
    <t>.</t>
  </si>
  <si>
    <t>Siedlungsfläche (Stichtag 31.12. des Jahres)</t>
  </si>
  <si>
    <t>dar.: Energieverbrauch für motorisierten Individualverkehr (Inländerkonzept)</t>
  </si>
  <si>
    <t>dar.: emissionsrelevanter Energieverbrauch für motorisierten Individualverkehr</t>
  </si>
  <si>
    <t>dar.: Emission von Kohlendioxid durch motorisierten Individualverkehr</t>
  </si>
  <si>
    <t>dar.: Energieverbrauch für motorisierten Individualverkehr</t>
  </si>
  <si>
    <t>Erdgas, Grubengas und Erdölgas</t>
  </si>
  <si>
    <t xml:space="preserve">Wirtschaftliche Bezugszahlen </t>
  </si>
  <si>
    <t>Waldgesamtrechnung</t>
  </si>
  <si>
    <t xml:space="preserve">Faktoren im Verhältnis zu den Konsumausgaben der privaten Haushalte (preisbereinigt) </t>
  </si>
  <si>
    <t>Faktoren im Verhältnis zu  den Konsumausgaben der privaten Haushalte (jeweilige Preise)</t>
  </si>
  <si>
    <r>
      <t>Luftschadstoffe</t>
    </r>
    <r>
      <rPr>
        <vertAlign val="superscript"/>
        <sz val="9"/>
        <rFont val="MetaNormalLF-Roman"/>
        <family val="2"/>
      </rPr>
      <t xml:space="preserve"> </t>
    </r>
    <r>
      <rPr>
        <sz val="9"/>
        <rFont val="MetaNormalLF-Roman"/>
        <family val="2"/>
      </rPr>
      <t>.................................</t>
    </r>
  </si>
  <si>
    <t>Landwirtschaft und Umwelt</t>
  </si>
  <si>
    <t>Produktionsfaktor</t>
  </si>
  <si>
    <t>Messzahlen</t>
  </si>
  <si>
    <t>Emissionsrelevanter Energieverbrauch</t>
  </si>
  <si>
    <t>Tatsächliche Mietzahlungen (preisbereingt)</t>
  </si>
  <si>
    <t>Unterstellte Mietzahlungen (preisbereinigt)</t>
  </si>
  <si>
    <t>Indikator</t>
  </si>
  <si>
    <t>Primärenergieverbrauch im Inland (EB, Territorialkonzept)</t>
  </si>
  <si>
    <t>Energieverbrauch pro Kopf</t>
  </si>
  <si>
    <t>Energieverbrauch pro Haushalt</t>
  </si>
  <si>
    <t>Wasserverbrauch pro Kopf</t>
  </si>
  <si>
    <r>
      <t>m</t>
    </r>
    <r>
      <rPr>
        <vertAlign val="superscript"/>
        <sz val="9"/>
        <rFont val="MetaNormalLF-Roman"/>
        <family val="2"/>
      </rPr>
      <t>3</t>
    </r>
  </si>
  <si>
    <t>Terajoule</t>
  </si>
  <si>
    <t>Tabelle 1.3: Bevölkerung, Konsumausgaben und direkter Einsatz von Umweltfaktoren der privaten Haushalte</t>
  </si>
  <si>
    <t>Index 2005 = 100</t>
  </si>
  <si>
    <t>Abschreibungen in Preisen von 2005</t>
  </si>
  <si>
    <t>______</t>
  </si>
  <si>
    <t>Kettenindex (2005=100)</t>
  </si>
  <si>
    <t xml:space="preserve">1000 t </t>
  </si>
  <si>
    <r>
      <t>1000 t 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-Äqu.</t>
    </r>
  </si>
  <si>
    <t>2000 = 100</t>
  </si>
  <si>
    <t>preisbereinigt</t>
  </si>
  <si>
    <t>Anteil Erneuerbare Energie am Endenergieverbrauch</t>
  </si>
  <si>
    <t>1995 = 100</t>
  </si>
  <si>
    <t>Wohnfläche (tatsächlich benutzt)</t>
  </si>
  <si>
    <t>nachrichtl.: Energieverbrauch für Wohnen (EB)</t>
  </si>
  <si>
    <t>dar.: Energieverbrauch für Wohnen (temperaturbereinigt)</t>
  </si>
  <si>
    <t>Luftemissionen</t>
  </si>
  <si>
    <t>Abfälle sind alle beweglichen Sachen, deren sich ihr Besitzer entledigt, entledigen will</t>
  </si>
  <si>
    <t>oder entledigen muss.</t>
  </si>
  <si>
    <t>Abschreibungen</t>
  </si>
  <si>
    <t xml:space="preserve">Wertminderung des Anlagevermögens während einer Periode durch normalen Verschleiß </t>
  </si>
  <si>
    <t xml:space="preserve">und wirtschaftliches Veraltern. </t>
  </si>
  <si>
    <t xml:space="preserve">Abwasser entsteht durch den Einsatz von Wasser im Produktionsprozess bei den </t>
  </si>
  <si>
    <t xml:space="preserve">Produktionsbereichen oder durch den Einsatz von Wasser bei den privaten Haushalten.  </t>
  </si>
  <si>
    <t>Die Abwassermenge ist im Wesentlichen abhängig vom Wassereinsatz.</t>
  </si>
  <si>
    <t>Bevölkerung</t>
  </si>
  <si>
    <t>Dazu zählen alle gemeldeten Personen einschließlich der Ausländerinnnen und Ausländer</t>
  </si>
  <si>
    <t>am Ort der alleinigen bzw. Hauptwohnung.</t>
  </si>
  <si>
    <t>Bruttoinlandsprodukt</t>
  </si>
  <si>
    <t xml:space="preserve">Wert der im Inland erwirtschafteten Leistung einer Volkswirtschaft in einer Periode </t>
  </si>
  <si>
    <t xml:space="preserve">(Quartal, Jahr). </t>
  </si>
  <si>
    <t>Einwohner</t>
  </si>
  <si>
    <t xml:space="preserve">Hierzu zählen alle Personen (Deutsche und Ausländer), die im Wirtschaftsgebiet </t>
  </si>
  <si>
    <t xml:space="preserve">(Deutschland) ihren ständigen Wohnsitz haben. Nicht dazu gehören Angehörige </t>
  </si>
  <si>
    <t>ausländischer Missionen und Streitkräfte.</t>
  </si>
  <si>
    <t>Der Energieverbrauch ergibt sich aus der Differenz zwischen der in einem Wirtschafts-</t>
  </si>
  <si>
    <t xml:space="preserve">bereich eingesetzten und der von diesem Wirtschaftsbereich an nachfolgende Bereiche </t>
  </si>
  <si>
    <t xml:space="preserve">weitergegebenen Energiemenge. In der Regel wird die eingesetzte Energiemenge im </t>
  </si>
  <si>
    <t>Verlauf der Produktions- und Konsumaktivität eines Bereiches vollständig verbraucht</t>
  </si>
  <si>
    <t>(z. B. zum Antrieb von Maschinen, Geräten und Fahrzeugen oder Raumheizung) und</t>
  </si>
  <si>
    <t>letztlich als Wärme an die Umwelt abgegeben.</t>
  </si>
  <si>
    <t>Erneuerbare Energien</t>
  </si>
  <si>
    <t>Erwerbslose</t>
  </si>
  <si>
    <t xml:space="preserve">Alle Personen, die nicht erwerbstätig sind, für die Aufnahme einer Erwerbstätigkeit zur </t>
  </si>
  <si>
    <t xml:space="preserve">Verfügung stehen und aktiv nach einer Arbeit suchen (Definition der Internationalen </t>
  </si>
  <si>
    <t>Arbeitsorganisation, ILO).</t>
  </si>
  <si>
    <t>Erwerbslose und Erwerbstätige nach dem Inländerkonzept.</t>
  </si>
  <si>
    <t>Erwerbstätige</t>
  </si>
  <si>
    <t xml:space="preserve">Alle Personen, die als Arbeitnehmerinnen bzw. Arbeitnehmer oder als Selbstständige bzw. </t>
  </si>
  <si>
    <t xml:space="preserve">mithelfende Familienangehörige eine auf wirtschaftlichen Erwerb gerichtete Tätigkeit </t>
  </si>
  <si>
    <t>ausüben, unabhängig vom Umfang dieser Tätigkeit.</t>
  </si>
  <si>
    <t>Exporte (Ausfuhr)</t>
  </si>
  <si>
    <t>Zu den Exporten zählen alle Verkäufe von Waren und Dienstleistungen an Wirtschafts-</t>
  </si>
  <si>
    <t>einheiten, die ihren ständigen Sitz (Wohnsitz) außerhalb Deutschlands haben.</t>
  </si>
  <si>
    <t>Importe (Einfuhr)</t>
  </si>
  <si>
    <t xml:space="preserve">Importe sind alle Käufe von Waren und Dienstleistungen bei Wirtschaftseinheiten, die </t>
  </si>
  <si>
    <t>ihren ständigen Sitz (Wohnsitz) außerhalb Deutschlands haben.</t>
  </si>
  <si>
    <t>Inländerkonzept</t>
  </si>
  <si>
    <t xml:space="preserve">Es wird auch Wohnortkonzept genannt. Es misst die wirtschaftlichen Leistungen aller </t>
  </si>
  <si>
    <t xml:space="preserve">inländischen Wirtschaftseinheiten, unabhängig davon, an welchem Ort sie erbracht </t>
  </si>
  <si>
    <t>wurden.</t>
  </si>
  <si>
    <t xml:space="preserve">Konsumausgaben </t>
  </si>
  <si>
    <t xml:space="preserve">Waren- und Dienstleistungskäufe der inländischen privaten Haushalte für Konsumzwecke. </t>
  </si>
  <si>
    <t>der privaten Haushalte</t>
  </si>
  <si>
    <t xml:space="preserve">Neben den tatsächlichen Käufen, zu denen u. a. Entgelte für häusliche Dienste gehören, </t>
  </si>
  <si>
    <t>sind auch bestimmte unterstellte Käufe einbegriffen, z. B. der Eigenkonsum der Unter-</t>
  </si>
  <si>
    <t>nehmerinnen und Unternehmer, der Wert der Nutzung von Eigentümerwohnungen.</t>
  </si>
  <si>
    <t>Primärenergieverbrauch</t>
  </si>
  <si>
    <t>Der Primärenergieverbrauch im Inland basiert auf den im Inland gewonnenen Primär-</t>
  </si>
  <si>
    <t xml:space="preserve">energieträgern und sämtlichen importierten Energieträgern abzüglich der Ausfuhr von </t>
  </si>
  <si>
    <t>Energie (und ohne Hochseebunkerungen). Aus Verwendungssicht entspricht das der</t>
  </si>
  <si>
    <t>Summe der für energetische Zwecke (Endenergieverbrauch und Eigenverbrauch der</t>
  </si>
  <si>
    <t>Energiesektoren) und für nicht-energetische Zwecke (z. B. in der Chemie) eingesetzten</t>
  </si>
  <si>
    <t xml:space="preserve">Energie, der durch inländische Umwandlung von Energie entstehenden Verluste, der </t>
  </si>
  <si>
    <t xml:space="preserve">Fackel- und Leitungsverluste sowie der in den Energiebilanzen nachgewiesenen </t>
  </si>
  <si>
    <t>statistischen Differenzen.</t>
  </si>
  <si>
    <t xml:space="preserve">Rohstoffe sind natürlich vorkommende Stoffe tierischer, pflanzlicher oder mineralischer </t>
  </si>
  <si>
    <t xml:space="preserve">Herkunft, die unmittelbar aus der Umwelt entnommen werden. Dazu zählen gesammelte </t>
  </si>
  <si>
    <t xml:space="preserve">und geerntete Pflanzen, erlegte bzw. gefangene Tiere (Wildtiere, Fische) sowie abgebaute </t>
  </si>
  <si>
    <t>abiotische Rohstoffe (Energieträger, Erze, Steine, Erden und Mineralien).</t>
  </si>
  <si>
    <t>Rohstoffproduktivität</t>
  </si>
  <si>
    <t>Die Rohstoffproduktivität drückt aus, wie viel Bruttoinlandsprodukt (in Euro, preisbereinigt)</t>
  </si>
  <si>
    <t>je eingesetzter Tonne abiotischen Primärmaterials erwirtschaftet wird.</t>
  </si>
  <si>
    <t xml:space="preserve">Zum abiotischen Primärmaterial zählen die im Inland entnommenen Rohstoffe, ohne land- </t>
  </si>
  <si>
    <t xml:space="preserve">und forstwirtschaftliche Erzeugnisse, sowie alle importierten abiotischen Materialien </t>
  </si>
  <si>
    <t>(Rohstoffe, Halb- und Fertigwaren).</t>
  </si>
  <si>
    <t>Siedlungs- und Verkehrsfläche</t>
  </si>
  <si>
    <t xml:space="preserve">Sie enthält Gebäude- und Freifläche, Betriebsfläche (ohne Abbauland), Erholungsfläche, </t>
  </si>
  <si>
    <t xml:space="preserve">Verkehrsfläche, Friedhof. Die Begriffe "Siedlungsfläche" und "versiegelte Fläche" dürfen </t>
  </si>
  <si>
    <t>nicht gleichgesetzt werden. Die Siedlungsflächen umfassen auch einen erheblichen Anteil</t>
  </si>
  <si>
    <t>Territorialkonzept</t>
  </si>
  <si>
    <t>Gebietsbezogene Berechnung der Umweltnutzung.</t>
  </si>
  <si>
    <t>Wasserabgabe an die Natur</t>
  </si>
  <si>
    <t>Wasserdampf durch Verdunstung oder über Wasserverluste zurück in die Natur.</t>
  </si>
  <si>
    <t xml:space="preserve">Bei der Entnahme von Wasser aus der Natur handelt es sich um die direkte Entnahme von </t>
  </si>
  <si>
    <t>Grund-, Oberflächen- oder Quellwasser sowie Uferfiltrat, das von den Produktionsbereichen</t>
  </si>
  <si>
    <t xml:space="preserve">und privaten Haushalten gefördert wird. Zu dem aus der Natur entnommenen Wasser gehört </t>
  </si>
  <si>
    <t>auch das im Kanalsystem gesammelte Fremd- und Regenwasser.</t>
  </si>
  <si>
    <t xml:space="preserve">Glossar </t>
  </si>
  <si>
    <t>2005 = 100</t>
  </si>
  <si>
    <t>andere pflanzliche Biomasse</t>
  </si>
  <si>
    <t>dar.: Emission von Kohlendioxid durch Wohnen (unbereinigt)</t>
  </si>
  <si>
    <t>Statistisches Bundesamt</t>
  </si>
  <si>
    <t xml:space="preserve">  </t>
  </si>
  <si>
    <t>Umweltnutzung und Wirtschaft</t>
  </si>
  <si>
    <t>Erscheinungsfolge: jährlich</t>
  </si>
  <si>
    <t>Ihr Kontakt zu uns:</t>
  </si>
  <si>
    <t>www.destatis.de/kontakt</t>
  </si>
  <si>
    <t>Vervielfältigung und Verbreitung, auch auszugsweise, mit Quellenangabe gestattet.</t>
  </si>
  <si>
    <t>Teil 1: Gesamtwirtschaftliche Übersichtstabellen,</t>
  </si>
  <si>
    <t>Wirtschaftliche Bezugszahlen</t>
  </si>
  <si>
    <t>Kapitel 1</t>
  </si>
  <si>
    <t>Kapitel 2</t>
  </si>
  <si>
    <t>Kapitel 3</t>
  </si>
  <si>
    <t>Kapitel 4</t>
  </si>
  <si>
    <t>Kapitel 5</t>
  </si>
  <si>
    <t>Kapitel 6</t>
  </si>
  <si>
    <t>Kapitel 7</t>
  </si>
  <si>
    <t>Kapitel 8</t>
  </si>
  <si>
    <t>Kapitel 9</t>
  </si>
  <si>
    <t>Kapitel 10</t>
  </si>
  <si>
    <t>Kapitel 11</t>
  </si>
  <si>
    <t>Kapitel 12</t>
  </si>
  <si>
    <t>Stickstoffeintrag über die Zuflüsse in die Nordsee</t>
  </si>
  <si>
    <t>Stickstoffeintrag über die Zuflüsse in die Ostsee</t>
  </si>
  <si>
    <t>kg/ha</t>
  </si>
  <si>
    <t>2008 = 100</t>
  </si>
  <si>
    <t>ha/Tag</t>
  </si>
  <si>
    <t>Anzahl Standorte</t>
  </si>
  <si>
    <t>Mill. Euro</t>
  </si>
  <si>
    <t>mg N/l</t>
  </si>
  <si>
    <t>2030 = 100</t>
  </si>
  <si>
    <t>Flächenanteil %</t>
  </si>
  <si>
    <t>importierter Abfall zur Endbehandlung und Entsorgung</t>
  </si>
  <si>
    <t>Abgabe an die Luft</t>
  </si>
  <si>
    <t>Teilhalogenierte Fluorkohlenwasserstoffe (HFC)</t>
  </si>
  <si>
    <t>Perfluorierte Kohlenwasserstoffe (PFC)</t>
  </si>
  <si>
    <t>Schwefelhexafluorid (SF6)</t>
  </si>
  <si>
    <t>1 000 Euro</t>
  </si>
  <si>
    <r>
      <t>m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>/Jahr</t>
    </r>
  </si>
  <si>
    <t>Anzahl in Mill.</t>
  </si>
  <si>
    <r>
      <t xml:space="preserve">eingehalten wird. </t>
    </r>
    <r>
      <rPr>
        <sz val="8"/>
        <rFont val="Symbol"/>
        <family val="1"/>
        <charset val="2"/>
      </rPr>
      <t>-</t>
    </r>
    <r>
      <rPr>
        <sz val="8.8000000000000007"/>
        <rFont val="MetaNormalLF-Roman"/>
        <family val="2"/>
      </rPr>
      <t xml:space="preserve"> Quelle: Umweltbundesamt nach Angaben der Bund-Länder-Arbeitsgemeinschaft Wasser.</t>
    </r>
  </si>
  <si>
    <t>Länderinitiative Kernindikatoren auf Basis von Daten der Bund-Länder-Arbeitsgemeinschaft Wasser.</t>
  </si>
  <si>
    <t>Institut für Landschaftsökologie und Ressourcenmanagement, Universität Gießen.</t>
  </si>
  <si>
    <t>Verkehrsclub Deutschland, Umweltbundesamt</t>
  </si>
  <si>
    <t>ausschusses, Umweltbundesamt</t>
  </si>
  <si>
    <t>Quelle: Bundesministerium für wirtschaftliche Zusammenarbeit und Entwicklung</t>
  </si>
  <si>
    <t>Quelle: Statistisches Bundesamt, Umweltbundesamt nach Angaben der Länder bzw. Flussgebietsgemeinschaften.</t>
  </si>
  <si>
    <r>
      <t xml:space="preserve">2013 </t>
    </r>
    <r>
      <rPr>
        <vertAlign val="superscript"/>
        <sz val="10"/>
        <rFont val="MetaNormalLF-Roman"/>
        <family val="2"/>
      </rPr>
      <t>2</t>
    </r>
  </si>
  <si>
    <r>
      <t xml:space="preserve">2014 </t>
    </r>
    <r>
      <rPr>
        <vertAlign val="superscript"/>
        <sz val="10"/>
        <rFont val="MetaNormalLF-Roman"/>
        <family val="2"/>
      </rPr>
      <t>2</t>
    </r>
  </si>
  <si>
    <r>
      <t xml:space="preserve">2015 </t>
    </r>
    <r>
      <rPr>
        <vertAlign val="superscript"/>
        <sz val="10"/>
        <rFont val="MetaNormalLF-Roman"/>
        <family val="2"/>
      </rPr>
      <t>2</t>
    </r>
  </si>
  <si>
    <t>Tabelle 1.6: Indikatoren zu Umwelt und Ökonomie der deutschen Nachhaltigkeitsstrategie</t>
  </si>
  <si>
    <t>Quelle: Europäische Umweltagentur</t>
  </si>
  <si>
    <t>1 Nummer des Indikators entspricht der Nummerierung in der deutschen Nachhaltigkeitsstrategie.</t>
  </si>
  <si>
    <t>2 Verläufige Ergebnisse (teilweise geschätzt). Stand: Indikatorenbericht 2016</t>
  </si>
  <si>
    <r>
      <t xml:space="preserve">3 Gleitender Fünfjahresdurchschnitt, Bezug auf das mittlere Jahr. </t>
    </r>
    <r>
      <rPr>
        <sz val="8"/>
        <rFont val="Symbol"/>
        <family val="1"/>
        <charset val="2"/>
      </rPr>
      <t xml:space="preserve">- </t>
    </r>
    <r>
      <rPr>
        <sz val="8"/>
        <rFont val="MetaNormalLF-Roman"/>
        <family val="2"/>
      </rPr>
      <t>Quelle: Institut für Pflanzenbau und Bodenkunde, Julius Kühn-Institut und</t>
    </r>
  </si>
  <si>
    <r>
      <t>4 Gemittelter Index der Messzahlen für SO</t>
    </r>
    <r>
      <rPr>
        <vertAlign val="subscript"/>
        <sz val="8"/>
        <rFont val="MetaNormalLF-Roman"/>
        <family val="2"/>
      </rPr>
      <t>2</t>
    </r>
    <r>
      <rPr>
        <sz val="8"/>
        <rFont val="MetaNormalLF-Roman"/>
        <family val="2"/>
      </rPr>
      <t>, NO</t>
    </r>
    <r>
      <rPr>
        <vertAlign val="subscript"/>
        <sz val="8"/>
        <rFont val="MetaNormalLF-Roman"/>
        <family val="2"/>
      </rPr>
      <t>x</t>
    </r>
    <r>
      <rPr>
        <sz val="8"/>
        <rFont val="MetaNormalLF-Roman"/>
        <family val="2"/>
      </rPr>
      <t>, NH</t>
    </r>
    <r>
      <rPr>
        <vertAlign val="subscript"/>
        <sz val="8"/>
        <rFont val="MetaNormalLF-Roman"/>
        <family val="2"/>
      </rPr>
      <t>3</t>
    </r>
    <r>
      <rPr>
        <sz val="8"/>
        <rFont val="MetaNormalLF-Roman"/>
        <family val="2"/>
      </rPr>
      <t>, NMVOC und PM</t>
    </r>
    <r>
      <rPr>
        <vertAlign val="subscript"/>
        <sz val="8"/>
        <rFont val="MetaNormalLF-Roman"/>
        <family val="2"/>
      </rPr>
      <t>2.5</t>
    </r>
    <r>
      <rPr>
        <sz val="8"/>
        <rFont val="MetaNormalLF-Roman"/>
        <family val="2"/>
      </rPr>
      <t xml:space="preserve">. </t>
    </r>
    <r>
      <rPr>
        <sz val="8"/>
        <rFont val="Symbol"/>
        <family val="1"/>
        <charset val="2"/>
      </rPr>
      <t>-</t>
    </r>
    <r>
      <rPr>
        <sz val="8"/>
        <rFont val="MetaNormalLF-Roman"/>
        <family val="2"/>
      </rPr>
      <t xml:space="preserve"> Quelle: Umweltbundesamt</t>
    </r>
  </si>
  <si>
    <t>5 Quelle: Umweltbundeamt, Weltgesundheitsorganisation</t>
  </si>
  <si>
    <t>6 Anteil der Messstellen, an denen der Orientierungswert des guten ökologischen Zustands nach Anhang 7 der Novelle der Oberflächengewässerverordnung</t>
  </si>
  <si>
    <r>
      <t xml:space="preserve">7 Anteil der Messstellen, an denen der Schwellenwert von 50 mg/l nach Grundwasserverordnung eingehalten wird. </t>
    </r>
    <r>
      <rPr>
        <sz val="8"/>
        <rFont val="Symbol"/>
        <family val="1"/>
        <charset val="2"/>
      </rPr>
      <t>-</t>
    </r>
    <r>
      <rPr>
        <sz val="8.8000000000000007"/>
        <rFont val="MetaNormalLF-Roman"/>
        <family val="2"/>
      </rPr>
      <t xml:space="preserve"> Quelle: Umweltbundesamt und</t>
    </r>
  </si>
  <si>
    <t>8 Quelle: Statistisches Bundesamt, Arbeitsgemeinschaft Energiebilanzen e.V.</t>
  </si>
  <si>
    <t>9 Quelle: Arbeitsgemeinschaft Erneuerbare Energien - Statistik, Bundesministerium für Wirtschaft und Energie</t>
  </si>
  <si>
    <t>10 Dargestellt ist der Wert der letzten Verwendung (preisbereinigt) im Verhältnis zu Rohstoffentnahme und Importen in Rohstoffäquivalenten.</t>
  </si>
  <si>
    <t>11 Quelle: Bundesministerium der Finanzen</t>
  </si>
  <si>
    <t>12 Quelle: Statistisches Bundesamt, Deutsche Bundesbank</t>
  </si>
  <si>
    <t>13 Gleitender Vierjahresdurchschnitt, Bezug auf das betreffende Jahr und die drei Vorjahre.</t>
  </si>
  <si>
    <r>
      <t xml:space="preserve">14 Berechnet als gleitender Vierjahresdurchschnitt. </t>
    </r>
    <r>
      <rPr>
        <sz val="8"/>
        <rFont val="Symbol"/>
        <family val="1"/>
        <charset val="2"/>
      </rPr>
      <t>-</t>
    </r>
    <r>
      <rPr>
        <sz val="8.8000000000000007"/>
        <rFont val="MetaNormalLF-Roman"/>
        <family val="2"/>
      </rPr>
      <t xml:space="preserve"> Quelle: Statistisches Bundesamt, Bundesinstitut für Bau-, Stadt- und Raumforschung.</t>
    </r>
  </si>
  <si>
    <r>
      <t xml:space="preserve">15 SuV = Siedlungs- und Verkehrsfläche. </t>
    </r>
    <r>
      <rPr>
        <sz val="8"/>
        <rFont val="Symbol"/>
        <family val="1"/>
        <charset val="2"/>
      </rPr>
      <t>-</t>
    </r>
    <r>
      <rPr>
        <sz val="8.8000000000000007"/>
        <rFont val="MetaNormalLF-Roman"/>
        <family val="2"/>
      </rPr>
      <t xml:space="preserve"> Quelle: Statistisches Bundesamt, Bundesinstitut für Bau-, Stadt- und Raumforschung.</t>
    </r>
  </si>
  <si>
    <t>16 Quelle: Bundesministerium für Verkehr und digitale Infrastruktur, Institut für Energie- und Umweltforschung.</t>
  </si>
  <si>
    <t>17 Quelle: Gesellschaft für Konsumforschung, Kraftfahrt-Bundesamt, Agrarmarkt Informations-Gesellschaft mbH, Bund ökologische Lebensmittelwirtschaft,</t>
  </si>
  <si>
    <r>
      <t xml:space="preserve">18 EMAS = Eco-Management and Audit Scheme. </t>
    </r>
    <r>
      <rPr>
        <sz val="8"/>
        <rFont val="Symbol"/>
        <family val="1"/>
        <charset val="2"/>
      </rPr>
      <t>-</t>
    </r>
    <r>
      <rPr>
        <sz val="8.8000000000000007"/>
        <rFont val="MetaNormalLF-Roman"/>
        <family val="2"/>
      </rPr>
      <t xml:space="preserve"> Quelle: Deutscher Industrie und Handelskammertag e.V., Geschäftsstelle des Umweltgutachter-</t>
    </r>
  </si>
  <si>
    <r>
      <t>19 Treibhausgase = CO</t>
    </r>
    <r>
      <rPr>
        <vertAlign val="subscript"/>
        <sz val="8"/>
        <rFont val="MetaNormalLF-Roman"/>
        <family val="2"/>
      </rPr>
      <t>2</t>
    </r>
    <r>
      <rPr>
        <sz val="8"/>
        <rFont val="MetaNormalLF-Roman"/>
        <family val="2"/>
      </rPr>
      <t>, CH</t>
    </r>
    <r>
      <rPr>
        <vertAlign val="subscript"/>
        <sz val="8"/>
        <rFont val="MetaNormalLF-Roman"/>
        <family val="2"/>
      </rPr>
      <t>4</t>
    </r>
    <r>
      <rPr>
        <sz val="8"/>
        <rFont val="MetaNormalLF-Roman"/>
        <family val="2"/>
      </rPr>
      <t>, N</t>
    </r>
    <r>
      <rPr>
        <vertAlign val="subscript"/>
        <sz val="8"/>
        <rFont val="MetaNormalLF-Roman"/>
        <family val="2"/>
      </rPr>
      <t>2</t>
    </r>
    <r>
      <rPr>
        <sz val="8"/>
        <rFont val="MetaNormalLF-Roman"/>
        <family val="2"/>
      </rPr>
      <t>O, SF</t>
    </r>
    <r>
      <rPr>
        <vertAlign val="subscript"/>
        <sz val="8"/>
        <rFont val="MetaNormalLF-Roman"/>
        <family val="2"/>
      </rPr>
      <t>6</t>
    </r>
    <r>
      <rPr>
        <sz val="8"/>
        <rFont val="MetaNormalLF-Roman"/>
        <family val="2"/>
      </rPr>
      <t>, NF</t>
    </r>
    <r>
      <rPr>
        <vertAlign val="subscript"/>
        <sz val="8"/>
        <rFont val="MetaNormalLF-Roman"/>
        <family val="2"/>
      </rPr>
      <t>3</t>
    </r>
    <r>
      <rPr>
        <sz val="8"/>
        <rFont val="MetaNormalLF-Roman"/>
        <family val="2"/>
      </rPr>
      <t xml:space="preserve">, H-FKW/HFC und FKW/PFC. </t>
    </r>
    <r>
      <rPr>
        <sz val="8"/>
        <rFont val="Symbol"/>
        <family val="1"/>
        <charset val="2"/>
      </rPr>
      <t>-</t>
    </r>
    <r>
      <rPr>
        <sz val="8.8000000000000007"/>
        <rFont val="MetaNormalLF-Roman"/>
        <family val="2"/>
      </rPr>
      <t xml:space="preserve"> Quelle: Umweltbundesamt</t>
    </r>
  </si>
  <si>
    <t>20 Zahlungen vorrangig an Entwicklungs- und Schwellenländer zur Reduktion von Treibhausgasen und zur Anpassung an den Klimawandel.</t>
  </si>
  <si>
    <t>21 Stickstoffeintrag über die Zuflüsse Trave, Peene und Warnow in die Ostsee sowie Elbe, Weser, Ems und Eider in die Nordsee.</t>
  </si>
  <si>
    <t>22 Quelle: International Council for the Exploration of the Sea</t>
  </si>
  <si>
    <t>23 Quelle: Bundesamt für Naturschutz</t>
  </si>
  <si>
    <t>24 Ökosysteme mit Überschreitung der Belastungsgrenzen für Eutrophierung durch Stickstoffeinträge. Anteil der bewerteten Fläche empfindlicher Ökosysteme.</t>
  </si>
  <si>
    <t>25 Quelle: Bundesministerium für wirtschaftliche Zusammenarbeit und Entwicklung</t>
  </si>
  <si>
    <r>
      <t xml:space="preserve">Nr. </t>
    </r>
    <r>
      <rPr>
        <vertAlign val="superscript"/>
        <sz val="10"/>
        <rFont val="MetaNormalLF-Roman"/>
        <family val="2"/>
      </rPr>
      <t>1</t>
    </r>
  </si>
  <si>
    <t>Ökologischer Landbau  - Anteil an der landwirtschaftlich genutzten Fläche</t>
  </si>
  <si>
    <t>Stickstoffüberschuss 3</t>
  </si>
  <si>
    <t>Emissionen von Luftschadstoffen 4</t>
  </si>
  <si>
    <t>Bevölkerung mit erhöhter Feinstaubexposition in Deutschland 5</t>
  </si>
  <si>
    <t>Phosphor in Fließgewässern 6</t>
  </si>
  <si>
    <t>Nitrat im Grundwasser 7</t>
  </si>
  <si>
    <t>Endenergieproduktivität 8</t>
  </si>
  <si>
    <t>Primärenergieverbrauch 8</t>
  </si>
  <si>
    <t>2.1.a</t>
  </si>
  <si>
    <t>2.1.b</t>
  </si>
  <si>
    <t>3.2.a</t>
  </si>
  <si>
    <t>3.2.b</t>
  </si>
  <si>
    <t>6.1.a</t>
  </si>
  <si>
    <t>6.1.b</t>
  </si>
  <si>
    <t>7.1.a</t>
  </si>
  <si>
    <t>7.1.b</t>
  </si>
  <si>
    <t>Anteil erneuerbarer Energien am Brutto-Endenergieverbrauch 9</t>
  </si>
  <si>
    <t>Anteil des Stroms aus erneuerbaren Energiequellen am Bruttostromverbrauch 9</t>
  </si>
  <si>
    <t>7.2.a</t>
  </si>
  <si>
    <t>7.2.b</t>
  </si>
  <si>
    <t>Gesamtrohstoffproduktivität 10</t>
  </si>
  <si>
    <t xml:space="preserve">Finanzierungssaldo des Staates </t>
  </si>
  <si>
    <t>8.2.a</t>
  </si>
  <si>
    <t>Struktureller Finanzierungssaldo 11</t>
  </si>
  <si>
    <t>8.2.b</t>
  </si>
  <si>
    <t>Schuldenstandsquote 12</t>
  </si>
  <si>
    <t>8.2.c</t>
  </si>
  <si>
    <t xml:space="preserve">Verhältnis der Bruttoanlageinvestitionen zum BIP </t>
  </si>
  <si>
    <t xml:space="preserve">BIP je Einwohner (preisbereinigt) </t>
  </si>
  <si>
    <t>Anstieg der Siedlungs- und Verkehrsfläche 13</t>
  </si>
  <si>
    <t>11.1.a</t>
  </si>
  <si>
    <t>Veränderung der Freiraumfläche je Einwohner 14</t>
  </si>
  <si>
    <t xml:space="preserve">11.1.b </t>
  </si>
  <si>
    <t>Siedlungsdichte (Einwohner je km2 SuV) 15</t>
  </si>
  <si>
    <t xml:space="preserve">11.1.c </t>
  </si>
  <si>
    <t>Endenergieverbrauch im Güterverkehr 16</t>
  </si>
  <si>
    <t>11.2.a</t>
  </si>
  <si>
    <t>11.2.b</t>
  </si>
  <si>
    <t>12.1.a</t>
  </si>
  <si>
    <t>Endenergieverbrauch im Personenverkehr  16</t>
  </si>
  <si>
    <t>Marktanteil von Produkten mit staatlichen Umweltzeichen 17</t>
  </si>
  <si>
    <t xml:space="preserve">Energieverbrauch des Konsums </t>
  </si>
  <si>
    <t>12.1.b</t>
  </si>
  <si>
    <t>CO2-Emissionen des Konsums</t>
  </si>
  <si>
    <t>Umweltmanagement EMAS 18</t>
  </si>
  <si>
    <t>Treibhausgasemissionen 19</t>
  </si>
  <si>
    <t xml:space="preserve">13.1.a </t>
  </si>
  <si>
    <t>Deutsche Zahlungen zur Klimafinanzierung 20</t>
  </si>
  <si>
    <t>13.1.b</t>
  </si>
  <si>
    <t>Nährstoffeinträge in Küsten- und Meeresgewässer 21</t>
  </si>
  <si>
    <t>14.1.a</t>
  </si>
  <si>
    <t>Anteil der nachhaltig befischten Fischbestände in Nord- und Ostsee 22</t>
  </si>
  <si>
    <t>14.1.b</t>
  </si>
  <si>
    <t>Artenvielfalt und Landschaftsqualität 23</t>
  </si>
  <si>
    <t>Eutrophierung der Ökosysteme 24</t>
  </si>
  <si>
    <t>Zahlungen an Entwicklungsländer für Erhalt und Wiederaufbau von Wäldern 25</t>
  </si>
  <si>
    <t>NF3</t>
  </si>
  <si>
    <t>Lfd. Nr.</t>
  </si>
  <si>
    <t>Produktionsbereiche</t>
  </si>
  <si>
    <t>A</t>
  </si>
  <si>
    <t>Landwirtschaft, Forstwirtschaft u. Fischerei</t>
  </si>
  <si>
    <t>B</t>
  </si>
  <si>
    <t>Bergbau und Gewinnung v. Steinen u. Erden</t>
  </si>
  <si>
    <t>C</t>
  </si>
  <si>
    <t>Verarbeitendes Gewerbe</t>
  </si>
  <si>
    <t>D (35)</t>
  </si>
  <si>
    <t>Energieversorgung</t>
  </si>
  <si>
    <t>E</t>
  </si>
  <si>
    <t>Wasserversorgung, Entsorgung u.ä.</t>
  </si>
  <si>
    <t>F</t>
  </si>
  <si>
    <t>Bauarbeiten</t>
  </si>
  <si>
    <t>G</t>
  </si>
  <si>
    <t>Handelsleistungen</t>
  </si>
  <si>
    <t>H</t>
  </si>
  <si>
    <t>Verkehrs- u. Lagereileistungen</t>
  </si>
  <si>
    <t>I</t>
  </si>
  <si>
    <t>Gastgewerbe</t>
  </si>
  <si>
    <t>J</t>
  </si>
  <si>
    <t>Informations- u. Kommunikationsdienstleistungen</t>
  </si>
  <si>
    <t>K</t>
  </si>
  <si>
    <t>Finanz- und Versicherungsdienstleistungen</t>
  </si>
  <si>
    <t>L</t>
  </si>
  <si>
    <t>Grundstücksdienstleistungen u. Wohnungswesen</t>
  </si>
  <si>
    <t>M</t>
  </si>
  <si>
    <t>Freiberufliche, wissenschaftliche u. technische Dienstleistungen</t>
  </si>
  <si>
    <t>N</t>
  </si>
  <si>
    <t>Sonst. wirtschaftliche Dienstleistungen</t>
  </si>
  <si>
    <t>O</t>
  </si>
  <si>
    <t>Öffentl. Verwaltung, Verteidigung, Sozialversicherung</t>
  </si>
  <si>
    <t>P</t>
  </si>
  <si>
    <t>Erziehungs- u. Unterrichtsdienstleistungen</t>
  </si>
  <si>
    <t>Q</t>
  </si>
  <si>
    <t>Dienstleistungen des Gesundheits- u. Sozialwesens</t>
  </si>
  <si>
    <t>R-T</t>
  </si>
  <si>
    <t>Sonst. Dienstleistungen</t>
  </si>
  <si>
    <t>Insgesamt</t>
  </si>
  <si>
    <t>_____</t>
  </si>
  <si>
    <t>Tabelle 2.2: Bruttowertschöpfung 2000 bis 2014 (jeweilige Preise)</t>
  </si>
  <si>
    <t>in Prozent</t>
  </si>
  <si>
    <t xml:space="preserve">Produktionsbereiche </t>
  </si>
  <si>
    <t>2005=100</t>
  </si>
  <si>
    <t>Tabellen zu den Umweltökonomischen Gesamtrechnungen</t>
  </si>
  <si>
    <t>Telefon: +49 (0) 611 / 75 24 05   </t>
  </si>
  <si>
    <t>Einführung und Erläuterungen zu den Tabellen</t>
  </si>
  <si>
    <t>Glossar</t>
  </si>
  <si>
    <t xml:space="preserve">Indikatoren zu Umwelt und Ökonomie der deutschen Nachhaltigkeitsstrategie </t>
  </si>
  <si>
    <t>2.1</t>
  </si>
  <si>
    <t>Bruttowertschöpfung 2000 bis 2014 (in jeweiligen Preisen, Mill. EUR)</t>
  </si>
  <si>
    <t>2.2</t>
  </si>
  <si>
    <t>Bruttowertschöpfung 2000 bis 2014 (in jeweiligen Preisen, in Prozent)</t>
  </si>
  <si>
    <t>2.3</t>
  </si>
  <si>
    <t>Bruttowertschöpfung 2000 bis 2014 (preisbereinigt, 2005 = 100)</t>
  </si>
  <si>
    <t>Einführung</t>
  </si>
  <si>
    <t xml:space="preserve">Hier finden Sie einen kurzen Überblick über die Zielsetzung und den Aufbau der Umweltökonomischen </t>
  </si>
  <si>
    <t>Gesamtrechnungen (UGR) sowie Übersichten zu den Bereichsgliederungen. Die Einführung liegt als PDF-</t>
  </si>
  <si>
    <t>Dokument vor, welches durch Doppelklick auf die nachstehende Schaltfläche geöffnet werden kann.</t>
  </si>
  <si>
    <t>Erläuterungen zu den Tabellen</t>
  </si>
  <si>
    <t>Das Ziel der Umweltökonomischen Gesamtrechnungen (UGR) ist es insbesondere, die Wechselwirkungen</t>
  </si>
  <si>
    <t xml:space="preserve">zwischen Wirtschaft und Umwelt zu beschreiben. Den Ausgangspunkt bilden die Volkswirtschaflichen </t>
  </si>
  <si>
    <t xml:space="preserve">Gesamtrechnungen (VGR), die durch die UGR um die Darstellung von umweltrelevanten Tatbeständen </t>
  </si>
  <si>
    <t>ergänzt werden.</t>
  </si>
  <si>
    <t>In der ökonomischen Beschreibung spielt der Beitrag der Produktionsfaktoren Arbeit und Kapital zum</t>
  </si>
  <si>
    <t>Produktionsergebnis eine zentrale Rolle. Die UGR beziehen den  Produktionsfaktor Natur, bzw. die Leistungen</t>
  </si>
  <si>
    <t>der Umwelt, die sich das ökonomische System zu Nutzen macht, zusätzlich mit in die Betrachtung ein. Dazu</t>
  </si>
  <si>
    <t>gehören nicht nur die materiellen Inputs (Rohstoffe), bei denen die Umwelt als Resoourcenquelle in Anspruch</t>
  </si>
  <si>
    <t>genommen wird, sondern auch "Dienstleistungen" der Umwelt, wie z. B. die Aufnahme von Rest- und Schad-</t>
  </si>
  <si>
    <t>stoffen und die Bereitstellung von Fläche als Standort für ökonomische Aktivitäten. Eine direkte Messung</t>
  </si>
  <si>
    <t>des Inputs von Dienstleistungen der Umwelt auf gesamtwirtschaftlicher Ebene ist zurzeit weder in monetären</t>
  </si>
  <si>
    <t>noch in physischen Einheiten möglich. Deshalb wird dieser Input, indirekt, das heißt näherungsweise</t>
  </si>
  <si>
    <t>anhand der von der Umwelt aufgenommenen Rest- und Schadstoffmenge bzw. der genutzten Fläche</t>
  </si>
  <si>
    <t>gemessen. Da der Beitrag der Natur nicht in einer einzigen Zahl zusammengefasst werden kann, werden</t>
  </si>
  <si>
    <t>Produktivitäten für einzelne wichtige Naturbestandteile gebildet. Die Nutzung der Umwelt für wirtschaftliche</t>
  </si>
  <si>
    <t>Zwecke stellt in der Regel eine Belastung für die Umwelt dar, die mit einer quantitativen oder qualitativen</t>
  </si>
  <si>
    <t>Verschlechterung des Umweltzustandes verbunden ist.</t>
  </si>
  <si>
    <t xml:space="preserve">Für die Nutzung folgender unmittelbarer Einsatzfaktoren im Produktionsprozess und im  Konsum werden in </t>
  </si>
  <si>
    <t>den UGR Mengenentwicklungen und Produktivitäten dargestellt:</t>
  </si>
  <si>
    <t>Umwelt als Ressourcenquelle</t>
  </si>
  <si>
    <t>Energieverbrauch als Verbrauch von Primärenergie (Petajoule [PJ])</t>
  </si>
  <si>
    <t>Rohstoffverbrauch gemessen als Entnahme von verwerteten abiotischen Rohstoffen aus</t>
  </si>
  <si>
    <t>der inländischen Umwelt zuzüglich importierter abiotischer Güter (Mill. Tonnen)</t>
  </si>
  <si>
    <t>Wasserentnahme</t>
  </si>
  <si>
    <r>
      <t>Wasserverbrauch als Entnahme von Wasser aus der Umwelt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</si>
  <si>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Umwelt als Senke für Rest- und Schadstoffe</t>
  </si>
  <si>
    <t>Treibhausgase</t>
  </si>
  <si>
    <r>
      <t>Belastung der Umwelt durch die Emission von Treibhausgasen, hier: Kohlendioxid (CO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),</t>
    </r>
  </si>
  <si>
    <r>
      <t>Methan (CH</t>
    </r>
    <r>
      <rPr>
        <vertAlign val="subscript"/>
        <sz val="10"/>
        <rFont val="MetaNormalLF-Roman"/>
        <family val="2"/>
      </rPr>
      <t>4</t>
    </r>
    <r>
      <rPr>
        <sz val="10"/>
        <rFont val="MetaNormalLF-Roman"/>
        <family val="2"/>
      </rPr>
      <t>), Distickstoffmonoxid (Lachgas, N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O), teilhalogenierte Fluorkohlenwasser-</t>
    </r>
  </si>
  <si>
    <r>
      <t>stoffe (H-FKW), Tetrafluormethan (CF</t>
    </r>
    <r>
      <rPr>
        <vertAlign val="subscript"/>
        <sz val="10"/>
        <rFont val="MetaNormalLF-Roman"/>
        <family val="2"/>
      </rPr>
      <t>4</t>
    </r>
    <r>
      <rPr>
        <sz val="10"/>
        <rFont val="MetaNormalLF-Roman"/>
        <family val="2"/>
      </rPr>
      <t>), Hexafluorethan (C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F</t>
    </r>
    <r>
      <rPr>
        <vertAlign val="subscript"/>
        <sz val="10"/>
        <rFont val="MetaNormalLF-Roman"/>
        <family val="2"/>
      </rPr>
      <t>6</t>
    </r>
    <r>
      <rPr>
        <sz val="10"/>
        <rFont val="MetaNormalLF-Roman"/>
        <family val="2"/>
      </rPr>
      <t>), Oktafluorpropan (C</t>
    </r>
    <r>
      <rPr>
        <vertAlign val="subscript"/>
        <sz val="10"/>
        <rFont val="MetaNormalLF-Roman"/>
        <family val="2"/>
      </rPr>
      <t>3</t>
    </r>
    <r>
      <rPr>
        <sz val="10"/>
        <rFont val="MetaNormalLF-Roman"/>
        <family val="2"/>
      </rPr>
      <t>F</t>
    </r>
    <r>
      <rPr>
        <vertAlign val="subscript"/>
        <sz val="10"/>
        <rFont val="MetaNormalLF-Roman"/>
        <family val="2"/>
      </rPr>
      <t>8</t>
    </r>
    <r>
      <rPr>
        <sz val="10"/>
        <rFont val="MetaNormalLF-Roman"/>
        <family val="2"/>
      </rPr>
      <t>)</t>
    </r>
  </si>
  <si>
    <r>
      <t>und Schwefelhexafluorid (SF</t>
    </r>
    <r>
      <rPr>
        <vertAlign val="subscript"/>
        <sz val="10"/>
        <rFont val="MetaNormalLF-Roman"/>
        <family val="2"/>
      </rPr>
      <t>6</t>
    </r>
    <r>
      <rPr>
        <sz val="10"/>
        <rFont val="MetaNormalLF-Roman"/>
        <family val="2"/>
      </rPr>
      <t>) (Mill. Tonnen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-Äquivalente)</t>
    </r>
  </si>
  <si>
    <r>
      <t>Belastung der Umwelt durch die Emission von Schwefeldioxid (SO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), Stickoxiden (NO</t>
    </r>
    <r>
      <rPr>
        <vertAlign val="subscript"/>
        <sz val="10"/>
        <rFont val="MetaNormalLF-Roman"/>
        <family val="2"/>
      </rPr>
      <t>x</t>
    </r>
    <r>
      <rPr>
        <sz val="10"/>
        <rFont val="MetaNormalLF-Roman"/>
        <family val="2"/>
      </rPr>
      <t>),</t>
    </r>
  </si>
  <si>
    <r>
      <t>Ammoniak (NH</t>
    </r>
    <r>
      <rPr>
        <vertAlign val="subscript"/>
        <sz val="10"/>
        <rFont val="MetaNormalLF-Roman"/>
        <family val="2"/>
      </rPr>
      <t>3</t>
    </r>
    <r>
      <rPr>
        <sz val="10"/>
        <rFont val="MetaNormalLF-Roman"/>
        <family val="2"/>
      </rPr>
      <t>) und flüchtigen Kohlenwasserstoffen ohne Methan (NMVOC)</t>
    </r>
  </si>
  <si>
    <t>(1 000 Tonnen)</t>
  </si>
  <si>
    <t>Wasserabgabe</t>
  </si>
  <si>
    <r>
      <t>Belastung der Umwelt durch die Abgabe von genutztem Wasser an die Umwelt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</si>
  <si>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Belastung der Umwelt durch die Ablagerung von Abfall (1 000 Tonnen)</t>
  </si>
  <si>
    <t>Strukturelle Nutzung der Umwelt</t>
  </si>
  <si>
    <t>Fläche</t>
  </si>
  <si>
    <r>
      <t>Flächeninanspruchnahme als Siedlungs- und Verkehrsfläche (km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)</t>
    </r>
  </si>
  <si>
    <t>Nutzung ökonomischer Faktoren</t>
  </si>
  <si>
    <t>Arbeit</t>
  </si>
  <si>
    <t>Arbeitsvolumen als geleistete Arbeitsstunden (Mrd. Stunden)</t>
  </si>
  <si>
    <t>Kapital</t>
  </si>
  <si>
    <t>Kapitalnutzung aus Abschreibungen (Mrd. Euro)</t>
  </si>
  <si>
    <t xml:space="preserve">Die Analyse der Zusammenhänge zwischen Wirtschaft und Umwelt erfordert neben der Darstellung der </t>
  </si>
  <si>
    <t>absoluten Kenngrößen den Einsatz weiterer Indikatoren, die verschiedene Größen zueinander in Beziehung</t>
  </si>
  <si>
    <t>setzen. So ist es in der Ökonomie gängige Praxis, die wirtschaftliche Leistung (Bruttowertschöpfung) zu den</t>
  </si>
  <si>
    <t>eingesetzten Produktionsfaktoren Arbeit oder Kapital in Beziehung zu setzen. In den UGR wird die wirtschaft-</t>
  </si>
  <si>
    <t>schaftiche Leistung in Relation zu den einzelnen in physischen Einheiten gemessenen Mengen der Umwelt-</t>
  </si>
  <si>
    <r>
      <t xml:space="preserve">einsatzfaktoren gesetzt. Auf diese Weise lassen sich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ähnlich wie bei der Betrachtung der wirtschaftlichen</t>
    </r>
  </si>
  <si>
    <r>
      <t xml:space="preserve">Einsatzfaktoren Arbeit und Kapital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sogenannte Produktivitäten errechnen. Diese können als Maß für die</t>
    </r>
  </si>
  <si>
    <t>Effiziens der Nutzung der verschiedenen Bestandteile des Produktionsfaktors Umwelt herangezogen werden.</t>
  </si>
  <si>
    <r>
      <t xml:space="preserve">Produktivität, Intensität </t>
    </r>
    <r>
      <rPr>
        <b/>
        <sz val="10"/>
        <rFont val="Symbol"/>
        <family val="1"/>
        <charset val="2"/>
      </rPr>
      <t>-</t>
    </r>
    <r>
      <rPr>
        <b/>
        <sz val="10"/>
        <rFont val="MetaNormalLF-Roman"/>
        <family val="2"/>
      </rPr>
      <t xml:space="preserve"> Indikatoren für die Effizienz der Faktornutzung</t>
    </r>
  </si>
  <si>
    <t>Die Produktivität eines Einsatzfaktors gibt an, wie viel wirtschaftliche Leistung mit der Nutzung einer Einheit</t>
  </si>
  <si>
    <t>dieses Faktors produziert wird.</t>
  </si>
  <si>
    <t>Produktivität</t>
  </si>
  <si>
    <t>=</t>
  </si>
  <si>
    <t>Bruttoinlandsprodukt (BIP)</t>
  </si>
  <si>
    <t>Einsatzfaktor</t>
  </si>
  <si>
    <t>Die Produktivität drückt aus, wie effizient eine Volkswirtschaft mit dem Einsatz von Arbeit, Kapital und Umwelt</t>
  </si>
  <si>
    <t>umgeht. So steigt z. B. bei einer Zunahme des Bruttoinlandsproduktes und gleichbleibender Nutzung eines</t>
  </si>
  <si>
    <t>Einsatzfaktors dessen Produktivität. Direkt untereinander vergleichbar sind diese Faktoren wegen ihrer unter-</t>
  </si>
  <si>
    <t>schiedlichen Beschaffenheit und Funktionen nicht. Die Beobachtung ihrer Entwicklung über längere Zeiträume</t>
  </si>
  <si>
    <t>kann aber darüber Auskunft geben, wie sich das Verhältnis dieser Faktoren zueinander verändert.</t>
  </si>
  <si>
    <t>Weiterhin ist zu beachten, dass bei der Berechnung von Produktivitäten der gesamte Ertrag der wirtschaft-</t>
  </si>
  <si>
    <t xml:space="preserve">lichen Tätigkeit ausschließlich auf den jeweiligen Produktionsfaktor bezogen wird, obwohl das Produkt aus </t>
  </si>
  <si>
    <t xml:space="preserve">dem Zusammenwirken sämtlicher Produktionsfaktoren entsteht. Die ermittelten Produktivitäten können </t>
  </si>
  <si>
    <t>deshalb nur als grobe Orientierungshilfen dienen.</t>
  </si>
  <si>
    <t>Auf der Ebene der Produktions- und Wirtschaftsbereiche wird zur Berechnung der Effizienz der Faktornutzung</t>
  </si>
  <si>
    <t>die Bruttowertschöpfung (BWS) herangezogen. Steht die wirtschaftliche Leistung bei dem Bruch im Nenner,</t>
  </si>
  <si>
    <t>handelt es sich um eine "Intensität"; steht die BWS im Zähler, nennt man das Verhältnis "Produktivität". In den</t>
  </si>
  <si>
    <t>Fällen Rohstoffe und Energie findet die entsprechende (gesamtwirtschaftliche) Produktivität als Indikator im</t>
  </si>
  <si>
    <t>Rahmen der Nachhaltigkeitsstrategie der Bundesregierung Verwendung. Intensitäten werden in den UGR be-</t>
  </si>
  <si>
    <t>rechnet, um den "Umweltverbrauch" verschiedener Branchen miteinander vergleichbar zu machen.</t>
  </si>
  <si>
    <t xml:space="preserve">Werden Produktivität oder Intensität über einen längeren Zeitraum beobachtet, ist für die monetären Größen </t>
  </si>
  <si>
    <t>eine Preisbereinigung erforderlich. Seit dem Jahr 2005 hat sich in den Berechnungen der VGR die Methode der</t>
  </si>
  <si>
    <t>Preisbereinigung (Deflationierung) verändert. Im Zuge der Revision der VGR wurde die bisherige Festpreisbasis</t>
  </si>
  <si>
    <t>zugunsten einer Vorjahrespreisbasis abgeschafft. Angaben in konstanten Preisen (z. B. "in Preisen von 1995")</t>
  </si>
  <si>
    <t>gehören damit der Vergangenheit an. Preisbereinigte Angaben in den VGR erfolgen seither in Form verketteter</t>
  </si>
  <si>
    <t>Angaben, bei denen Volumenindizes auf Vorjahrespreisbasis für eine Reihe von Jahren miteinander verknüpft</t>
  </si>
  <si>
    <t>und auf ein einheitliches Basisjahr normiert werden (Kettenindizes). Preisbereinigte Werte der BWS für die</t>
  </si>
  <si>
    <t>Produktionsbereiche wurden für Zwecke der UGR geschätzt.</t>
  </si>
  <si>
    <t xml:space="preserve">Mit dem sektoralen Berichtsmodul "Private Haushalte und Umwelt" werden seit 2006 jährlich in umfassender </t>
  </si>
  <si>
    <t>Weise umweltbezogene Daten über private Haushalte zusammengestellt. Ausgehend von den Ergebnissen der</t>
  </si>
  <si>
    <t>UGR sowie anderer amtlicher und nichtamtlicher Datenquellen werden Angaben zu Konsumausgaben,</t>
  </si>
  <si>
    <t>Flächenverbrauch, Energieverbrauch, Kohlendioxidemissionen und Wasser/Abwasser dargestellt. Einen</t>
  </si>
  <si>
    <t>Überblick über sämtliche haushaltsbezogene Daten bietet dabei die Tabelle 1.3.</t>
  </si>
  <si>
    <t>Die dargestellten Daten sind das Ergebnis der verschiedenen Berechnungen: der Energieflussrechnungen,</t>
  </si>
  <si>
    <t>der Wassergesamtrechnungen, der Emissionsberechnungen, der Berechnung zur Flächennutzung und der</t>
  </si>
  <si>
    <t>Abfallstatistik. Die Höhe der privaten Konsumausgaben (preisbereinigt) ist eine weitere wichtige Bestimmungs-</t>
  </si>
  <si>
    <t xml:space="preserve">größe der Nutzung von Umweltfaktoren durch private Haushalte. Für den Bereich "Wohnen" werden </t>
  </si>
  <si>
    <t xml:space="preserve">Berechnungen durchgeführt, bei denen neben Daten zum Energieeinsatz der privaten Haushalte wichtige </t>
  </si>
  <si>
    <t xml:space="preserve">Bezugsgrößen wie die Einwohnerzahl, die Zahl der Privathaushalte, die Wohnfläche sowie die Anzahl der </t>
  </si>
  <si>
    <t>Wohngebäude herangezogen werden. Daneben enthält das Berichtsmodul Ergebnisse für die Treibhausgas-</t>
  </si>
  <si>
    <t>emissionen von Ernährungsgütern.</t>
  </si>
  <si>
    <t>Zu den Tabellen 1.4 und 1.5 siehe Erläuterungen im Teil 4, Kapitel 5 "Rohstoffe".</t>
  </si>
  <si>
    <t>Bereits im Jahr 2002 hat die Bundesregierung mit "Perspektiven für Deutschland" ihre nationale Nachhaltigkeits-</t>
  </si>
  <si>
    <t>strategie beschlossen. Diese ist im Jahr 2016 umfassend überarbeitet und an die Agenda 2030 der Vereinten</t>
  </si>
  <si>
    <t xml:space="preserve">Nationen und ihre 17 Ziele zur nachhaltigen Entwicklung angepasst worden. Im Fortschrittsbericht 2016 zur </t>
  </si>
  <si>
    <t xml:space="preserve">Deutschen Nachhaltigkeitsstrategie legt die Bundesregierung dar, welche Herausforderungen sich für </t>
  </si>
  <si>
    <t>Deutschland aus der internationalen Verpflichtung für eine globale nachhaltige Entwicklung ergeben, welche</t>
  </si>
  <si>
    <t>konkreten Ziele sie sich steckt und welche Maßnahmen sie ergreift, um diese zu erreichen. Im Rahmen dieser</t>
  </si>
  <si>
    <t>Nachhaltigkeitsstrategie sind von der Bundesregierung Indikatoren mit individuellen Zielwerten festgelegt</t>
  </si>
  <si>
    <t>worden.</t>
  </si>
  <si>
    <t>Im Abstand von jeweils zwei Jahren wird vom Statistischen Bundesamt ein Indikatorenbericht herausgegeben</t>
  </si>
  <si>
    <t>(zuletzt im Januar 2017 für das Jahr 2016). Darin werden die Indikatoren beschrieben sowie ihre Entwicklung</t>
  </si>
  <si>
    <t>und Zielerreichung analysiert. Im Vergleich zu den Vorjahren ist der Indikatorenbericht 2016 deutlich erweitert</t>
  </si>
  <si>
    <t>und neu strukturiert worden. Jeder der jetzt insgesamt 63 Indikatoren der Deutschen Nachhaltigkeitsstrategie</t>
  </si>
  <si>
    <t>wird einzeln oder zusammen mit einem anderen, inhaltlich eng verbundenen Indikator dargestellt. Seine</t>
  </si>
  <si>
    <t>Im ersten Abschnitt wird der jeweilige Indikator kurz definiert. Im folgenden Abschnitt wird der politisch fest-</t>
  </si>
  <si>
    <t xml:space="preserve">gelegte Zielwert genannt und gegebenenfalls in einen statistisch bewertbaren Zielwert übersetzt sowie die </t>
  </si>
  <si>
    <t>politische Intention für die Auswahl dieses Indikators dargestellt. Der dritte Abschnitt umfasst Inhalt und</t>
  </si>
  <si>
    <t>Entwicklung des Indikators. Hier wird die Entwicklung des Indikators im Zeitverlauf skizziert und in einen</t>
  </si>
  <si>
    <t>statistischen Kontext gestellt. Es wird detailliert beschrieben, was der Indikator abbildet und welche Aussagen</t>
  </si>
  <si>
    <t>anhand seiner Werte und deren Veränderung getroffen werden können. Gleichzeitig wird in Form eines Wetter-</t>
  </si>
  <si>
    <t>symbols eine Einschätzung zum Erfolg der Strategie gegeben. Diese Einschätzung basiert auf der durch-</t>
  </si>
  <si>
    <t>schnittlichen Entwicklungsgeschwindigkeit in der Vergangenheit und dem sich bei gleichbleibenden Trend</t>
  </si>
  <si>
    <t>ergebenden Status des Indikators im festgelegten Zieljahr. Methodische Erläuterungen zu diesem Bewertungs-</t>
  </si>
  <si>
    <t>system der Zielerreichung und ein Tabellenanhang komplettieren den Indikatorenbericht.</t>
  </si>
  <si>
    <t>Die Tabelle 1.6 enthält als Ausschnitt des Indikatorenberichtes die Zeitreihen derjenigen 33 Indikatoren der</t>
  </si>
  <si>
    <t>Deutschen Nachhaltigkeitsstrategie, die sich auf die Aspekte Umwelt und Ökonomie beziehen. Die Zeitreihen</t>
  </si>
  <si>
    <t>werden dabei in unterschiedlichen Dimensionen dargestellt - teils als Indizes mit indikatorweise variierenden</t>
  </si>
  <si>
    <t>Startjahren, teils als Anteil in %, teils in physischen Einheiten, teils aber auch monetär. Aus Gründen der</t>
  </si>
  <si>
    <t>Transparenz werden zusammengesetzte Indikatoren (z. B. Energie- oder Rohstoffproduktivitäten) bedingt auch</t>
  </si>
  <si>
    <t>nach ihren Komponenten (z. B. Zähler und Nenner eines Bruches) getrennt dargestellt.</t>
  </si>
  <si>
    <t xml:space="preserve">Der Indikatorenbericht und das zugehörige Datenkompendium mit weiterführenden Informationen finden sich </t>
  </si>
  <si>
    <r>
      <rPr>
        <sz val="10"/>
        <rFont val="MetaNormalLF-Roman"/>
        <family val="2"/>
      </rPr>
      <t>unter</t>
    </r>
    <r>
      <rPr>
        <sz val="10"/>
        <color indexed="12"/>
        <rFont val="Arial"/>
        <family val="2"/>
      </rPr>
      <t xml:space="preserve"> www.destatis.de/Deutsche Nachhaltigkeitsstrategie</t>
    </r>
  </si>
  <si>
    <t>Die Berechnung der Bruttowertschöpfung (BWS) für die Wirtschaftsbereiche wird auf Grundlage der WZ 2008</t>
  </si>
  <si>
    <t>(Klassifikation der Wirtschaftszweige, Ausgabe 2008) durchgeführt. Für die Produktionsbereiche in jeweiligen</t>
  </si>
  <si>
    <t>Preisen liegen für 2000 bis 2009 nur Schätzungen vor. Für 2010 und 2012 wurde die Bruttowertschöpfung im</t>
  </si>
  <si>
    <t xml:space="preserve">Rahmen der Input-Output-Rechnung ermittelt, für die Jahre 2013 und 2014 wurde eine Schätzung auf Basis der </t>
  </si>
  <si>
    <t>Angaben für Wirtschaftsbereiche vorgenommen.</t>
  </si>
  <si>
    <t>Die preisbereinigten Werte der BWS für die Produktionsbereiche 2000 bis 2014 wurden mittels eines einheit-</t>
  </si>
  <si>
    <t>lichen Deflators für die BWS ermittelt. Dieser wurde an Hand der Angaben zur nominalen BWS der Wirtschafts-</t>
  </si>
  <si>
    <t xml:space="preserve">bereiche und zur Volumenentwicklung der gesamten Bruttowertschöpfung berechnet. Durch Division der </t>
  </si>
  <si>
    <t xml:space="preserve">Angaben zur BWS in jeweiligen Preisen durch den Deflator der gesamten BWS wurden Volumenangaben für </t>
  </si>
  <si>
    <t>Produktionsbereiche berechnet.</t>
  </si>
  <si>
    <t>Bruttowertschöpfung</t>
  </si>
  <si>
    <t xml:space="preserve">Produktionswert abzüglich Vorleistungen für einzelne Wirtschaftsbereiche; umfasst also </t>
  </si>
  <si>
    <t>nur den im Produktionsprozess geschaffenen Mehrwert. Die Bruttowertschöpfung wird</t>
  </si>
  <si>
    <t>zu Herstellungspreisen nachgewiesen.</t>
  </si>
  <si>
    <t>Zu den erneuerbaren Energien (EE) zählen u. a. Wasserkraft, Windkraft auf Land und auf</t>
  </si>
  <si>
    <t xml:space="preserve">See, Solarenergie und Geothermie, aber auch Biomasse wie z. B. biogene Festbrennstoffe, </t>
  </si>
  <si>
    <t>Biogas, biogene Abfälle.</t>
  </si>
  <si>
    <t>Darstellungsbereiche in den Input-Output-Tabellen (IOT). Die Produktionsbereiche werden</t>
  </si>
  <si>
    <t>in den Input-Outpur-Rechnung unter streng fachlichen Gesichtspunkten gebildet und als</t>
  </si>
  <si>
    <t xml:space="preserve">homogene Produktionseinheiten abgegrenzt. Sie sind jeweils durch die Herstellung einer </t>
  </si>
  <si>
    <t>bestimmten Gütergruppe charakterisiert. Sie produzieren jeweils nur die Güter einer Güter-</t>
  </si>
  <si>
    <t>gruppe, und zwar alle und nur diese.</t>
  </si>
  <si>
    <t>unbebauter und nicht versiegelter Flächen.</t>
  </si>
  <si>
    <t>Die Wasserabgabe der Wirtschaftsbereiche und privaten Haushalte an die Natur ergibt</t>
  </si>
  <si>
    <t>sich aus dem Wassereinsatz nach Berücksichtigung des Saldos von Wasserausbau und</t>
  </si>
  <si>
    <t xml:space="preserve">Wassereinbau sowie der Abwasserzuleitungen und -ableitungen an andere Bereiche. </t>
  </si>
  <si>
    <t>Sie erfolgt größtenteils in Form von direkten und indirekten Abwassereinleitungen. Im</t>
  </si>
  <si>
    <t>Bereich öffentliche Abwasserbeseitigung wird das entnommene Fremd- und Niederschlags-</t>
  </si>
  <si>
    <t>wasser wieder an die Natur abgegeben. Ein geringer Teil des Wassers gelangt als</t>
  </si>
  <si>
    <t>Definitionen zu den in Tabelle 1.6 dargestellten Indikatoren siehe:</t>
  </si>
  <si>
    <t>www.destatis.de/Indikatorenbericht_2016</t>
  </si>
  <si>
    <t>Ausgabe 2017</t>
  </si>
  <si>
    <t>Erschienen am 8. Dezember 2017</t>
  </si>
  <si>
    <t>Artikelnummer: 5850008177006</t>
  </si>
  <si>
    <t>Teil 5</t>
  </si>
  <si>
    <t>Entwicklung wird in einer Grafik visualisiert und jeder Indikator in einem dreigeteilten Text genauer beschrieben.</t>
  </si>
  <si>
    <t>Bis 2005 Berechnungen nach dem Nettoprinzip, ab 2006 Berechnungen nach dem Bruttoprinzip.</t>
  </si>
  <si>
    <r>
      <rPr>
        <sz val="9"/>
        <rFont val="Symbol"/>
        <family val="1"/>
        <charset val="2"/>
      </rPr>
      <t>-</t>
    </r>
  </si>
  <si>
    <t>____</t>
  </si>
  <si>
    <t>12.2</t>
  </si>
  <si>
    <t>8.1</t>
  </si>
  <si>
    <t>8.3</t>
  </si>
  <si>
    <t>8.4</t>
  </si>
  <si>
    <t>15.1</t>
  </si>
  <si>
    <t>15.2</t>
  </si>
  <si>
    <t>15.3</t>
  </si>
  <si>
    <r>
      <t xml:space="preserve">2016 </t>
    </r>
    <r>
      <rPr>
        <vertAlign val="superscript"/>
        <sz val="10"/>
        <rFont val="MetaNormalLF-Roman"/>
        <family val="2"/>
      </rPr>
      <t>2</t>
    </r>
  </si>
  <si>
    <r>
      <t>Tabelle 1.1: Bevölkerung</t>
    </r>
    <r>
      <rPr>
        <vertAlign val="superscript"/>
        <sz val="14"/>
        <rFont val="MetaNormalLF-Roman"/>
        <family val="2"/>
      </rPr>
      <t>1</t>
    </r>
    <r>
      <rPr>
        <sz val="14"/>
        <rFont val="MetaNormalLF-Roman"/>
        <family val="2"/>
      </rPr>
      <t xml:space="preserve"> und Wirtschaft</t>
    </r>
  </si>
  <si>
    <t>Einwohner  2</t>
  </si>
  <si>
    <t>1 Bei den Angaben zur Bevölkerung und Erwerbstätigkeit handelt
es sich um Jahresdurchschnittszahlen.</t>
  </si>
  <si>
    <t>2 Fachserie 18 Reihe 14: Volkswirtschaftliche Gesamtrechnungen: Durchschnittliche Bevölkerung auf Basis des Zensus 2011 (Ergebnis zum Stichtag 9. Mai 2011: 80 219 695 Einwohner)</t>
  </si>
  <si>
    <r>
      <t xml:space="preserve">2014 </t>
    </r>
    <r>
      <rPr>
        <vertAlign val="superscript"/>
        <sz val="10"/>
        <rFont val="MetaNormalLF-Roman"/>
        <family val="2"/>
      </rPr>
      <t>1</t>
    </r>
  </si>
  <si>
    <r>
      <t xml:space="preserve">2015 </t>
    </r>
    <r>
      <rPr>
        <vertAlign val="superscript"/>
        <sz val="10"/>
        <rFont val="MetaNormalLF-Roman"/>
        <family val="2"/>
      </rPr>
      <t>1</t>
    </r>
  </si>
  <si>
    <r>
      <t xml:space="preserve">2016 </t>
    </r>
    <r>
      <rPr>
        <vertAlign val="superscript"/>
        <sz val="10"/>
        <rFont val="MetaNormalLF-Roman"/>
        <family val="2"/>
      </rPr>
      <t>1</t>
    </r>
  </si>
  <si>
    <r>
      <t xml:space="preserve">Rohstoffentnahme und Import </t>
    </r>
    <r>
      <rPr>
        <vertAlign val="superscript"/>
        <sz val="9"/>
        <rFont val="MetaNormalLF-Roman"/>
        <family val="2"/>
      </rPr>
      <t xml:space="preserve">2 </t>
    </r>
    <r>
      <rPr>
        <sz val="9"/>
        <rFont val="MetaNormalLF-Roman"/>
        <family val="2"/>
      </rPr>
      <t>.........</t>
    </r>
  </si>
  <si>
    <r>
      <t xml:space="preserve">Wasserentnahme aus der Natur </t>
    </r>
    <r>
      <rPr>
        <vertAlign val="superscript"/>
        <sz val="9"/>
        <rFont val="MetaNormalLF-Roman"/>
        <family val="2"/>
      </rPr>
      <t xml:space="preserve">3 </t>
    </r>
    <r>
      <rPr>
        <sz val="9"/>
        <rFont val="MetaNormalLF-Roman"/>
        <family val="2"/>
      </rPr>
      <t>.......</t>
    </r>
  </si>
  <si>
    <r>
      <t xml:space="preserve">Wasserabgabe an die Natur </t>
    </r>
    <r>
      <rPr>
        <vertAlign val="superscript"/>
        <sz val="9"/>
        <rFont val="MetaNormalLF-Roman"/>
        <family val="2"/>
      </rPr>
      <t xml:space="preserve">4 </t>
    </r>
    <r>
      <rPr>
        <sz val="9"/>
        <rFont val="MetaNormalLF-Roman"/>
        <family val="2"/>
      </rPr>
      <t>............</t>
    </r>
  </si>
  <si>
    <r>
      <t xml:space="preserve">Abfall </t>
    </r>
    <r>
      <rPr>
        <vertAlign val="superscript"/>
        <sz val="9"/>
        <rFont val="MetaNormalLF-Roman"/>
        <family val="2"/>
      </rPr>
      <t xml:space="preserve">5 </t>
    </r>
    <r>
      <rPr>
        <sz val="9"/>
        <rFont val="MetaNormalLF-Roman"/>
        <family val="2"/>
      </rPr>
      <t>...............................................</t>
    </r>
  </si>
  <si>
    <r>
      <t>Siedlungs- und Verkehrsfläche</t>
    </r>
    <r>
      <rPr>
        <vertAlign val="superscript"/>
        <sz val="9"/>
        <rFont val="MetaNormalLF-Roman"/>
        <family val="2"/>
      </rPr>
      <t xml:space="preserve"> 6 </t>
    </r>
    <r>
      <rPr>
        <sz val="9"/>
        <rFont val="MetaNormalLF-Roman"/>
        <family val="2"/>
      </rPr>
      <t>........</t>
    </r>
  </si>
  <si>
    <r>
      <t xml:space="preserve">Rohstoffentnahme und Import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.........</t>
    </r>
  </si>
  <si>
    <r>
      <t xml:space="preserve">Wasserentnahme aus der Natur 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.......</t>
    </r>
  </si>
  <si>
    <r>
      <t xml:space="preserve">Wasserabgabe an die Natur </t>
    </r>
    <r>
      <rPr>
        <vertAlign val="superscript"/>
        <sz val="9"/>
        <rFont val="MetaNormalLF-Roman"/>
        <family val="2"/>
      </rPr>
      <t>4</t>
    </r>
    <r>
      <rPr>
        <sz val="9"/>
        <rFont val="MetaNormalLF-Roman"/>
        <family val="2"/>
      </rPr>
      <t xml:space="preserve"> ............</t>
    </r>
  </si>
  <si>
    <r>
      <t xml:space="preserve">Siedlungs- und Verkehrsfläche </t>
    </r>
    <r>
      <rPr>
        <vertAlign val="superscript"/>
        <sz val="9"/>
        <rFont val="MetaNormalLF-Roman"/>
        <family val="2"/>
      </rPr>
      <t xml:space="preserve">6 </t>
    </r>
    <r>
      <rPr>
        <sz val="9"/>
        <rFont val="MetaNormalLF-Roman"/>
        <family val="2"/>
      </rPr>
      <t>........</t>
    </r>
  </si>
  <si>
    <t>1 Zum Teil vorläufig.</t>
  </si>
  <si>
    <t>2 Verwertete Entnahme abiotischer Rohstoffe und importierte abiotische Güter. Teilweise revidiert gegenüber den vorherigen Ausgaben dieser Veröffentlichung.</t>
  </si>
  <si>
    <t>3 Einschl. Fremd- und Regenwasser.</t>
  </si>
  <si>
    <t>4 Einschl. Fremd- und Regenwasser, Verluste bei der Wasserverteilung und Verdunstung.</t>
  </si>
  <si>
    <t xml:space="preserve">5 Der Vergleich der Ergebnisse ab 1996 mit früheren Ergebnissen ist wegen der Umstellung der Primärststistiken nur eingeschränkt möglich. </t>
  </si>
  <si>
    <t>6 Stichtag 31.12. Die Daten der Jahre 1997, 1998 und 1999 basieren auf einer Hochrechnung des Bundesamtes für Bauwesen und Raumordnung.</t>
  </si>
  <si>
    <t>Bevölkerung 1</t>
  </si>
  <si>
    <t>Anzahl der Haushalte (Stichtag 31.12. des Jahres) 1</t>
  </si>
  <si>
    <t>Wohnungen (Stichtag 31.12. des Jahres) 2</t>
  </si>
  <si>
    <t>1 Bevölkerungsfortschreibung auf Grundlage der Volkszählung 1987 (Westen) bzw. 1990 (Osten) - Fachserie 1 Reihe 1.3; ab 2011 Bevölkerungsfortschreibung auf Grundlage des Zensus 2011.</t>
  </si>
  <si>
    <t>2 Wohnungsbestand Deutschland - Wohnungen in Wohn- und Nichtwohngebäuden: Fachserie 5 Reihe 3 - 2012; ab 2011: Ergebnisse auf Grundlage der Gebäude- und Wohnungszählung 2011 (Stand 31. Mai 2013).</t>
  </si>
  <si>
    <r>
      <t xml:space="preserve">Verwertete inländische Entnahme </t>
    </r>
    <r>
      <rPr>
        <vertAlign val="superscript"/>
        <sz val="9"/>
        <rFont val="MetaNormalLF-Roman"/>
        <family val="2"/>
      </rPr>
      <t xml:space="preserve">1 </t>
    </r>
  </si>
  <si>
    <t>Sonstige Energieträger 2</t>
  </si>
  <si>
    <t>Feldsteine, Kiese, gebrochene Natursteine 3</t>
  </si>
  <si>
    <t>Sonstige Baumaterialien 4</t>
  </si>
  <si>
    <t>Sonstige Industriemineralien 5</t>
  </si>
  <si>
    <t>Biomasse aus der Forstwirtschaft (Laub- und Nadelholz) 6</t>
  </si>
  <si>
    <t>Fischerei 7</t>
  </si>
  <si>
    <t>Sauerstoffentnahme für Verbrennungsprozesse 8</t>
  </si>
  <si>
    <r>
      <t xml:space="preserve">Sauerstoffentnahme für Atmung </t>
    </r>
    <r>
      <rPr>
        <vertAlign val="superscript"/>
        <sz val="9"/>
        <rFont val="MetaNormalLF-Roman"/>
        <family val="2"/>
      </rPr>
      <t xml:space="preserve">9  </t>
    </r>
  </si>
  <si>
    <t>Bergematerial mineralischer Rohstoffe 3</t>
  </si>
  <si>
    <r>
      <t xml:space="preserve">Nichtverwertete Biomasse </t>
    </r>
    <r>
      <rPr>
        <vertAlign val="superscript"/>
        <sz val="9"/>
        <rFont val="MetaNormalLF-Roman"/>
        <family val="2"/>
      </rPr>
      <t>10</t>
    </r>
    <r>
      <rPr>
        <sz val="9"/>
        <rFont val="MetaNormalLF-Roman"/>
        <family val="2"/>
      </rPr>
      <t>………………………………………………………………………………………….</t>
    </r>
  </si>
  <si>
    <r>
      <t xml:space="preserve">Boden, Steine und Baggergut </t>
    </r>
    <r>
      <rPr>
        <vertAlign val="superscript"/>
        <sz val="9"/>
        <rFont val="MetaNormalLF-Roman"/>
        <family val="2"/>
      </rPr>
      <t xml:space="preserve">11, 12 </t>
    </r>
    <r>
      <rPr>
        <sz val="9"/>
        <rFont val="MetaNormalLF-Roman"/>
        <family val="2"/>
      </rPr>
      <t>………………………………………………………………………………………..</t>
    </r>
  </si>
  <si>
    <t>* Ergebnisse teilweise vorläufig. - Ab 2001 wird die Einfuhr nach dem SITC erhoben. Ein Vergleich der Zahlen mit früheren Ergebnissen ist deshalb nur eingeschränkt möglich.</t>
  </si>
  <si>
    <t xml:space="preserve">1 Summenbildung ohne Sauerstoff, Stickstoff und Luft. </t>
  </si>
  <si>
    <t>2 Energetischer Torf und andere Produkte der Erdöl-, Erdgasgewinnung.</t>
  </si>
  <si>
    <t>3 Teilweise revidiert gegenüber den vorherigen Ausgaben dieser Veröffentlichung.</t>
  </si>
  <si>
    <t>4 Hierzu zählen, nicht gebrochene Natursteine, Kalk, Gipsstein, Anhydrit, Kreide, Dolomit, Schiefer sowie Tone.</t>
  </si>
  <si>
    <t>5 Hierzu zählen Kaolin u.a. Spezialtone, sonst. Bergbauerzeugnisse und Torf für gärtnerische Zwecke.</t>
  </si>
  <si>
    <t>6 Methodische Abweichung zu den Daten der Waldgesamtrechnung</t>
  </si>
  <si>
    <t>7 Fangmengen der Hochsee- und Küstenfischerei einschl. Anlandungen im Ausland, Fangmengen der Binnenfischerei ohne Aquakultur</t>
  </si>
  <si>
    <t>8 Revidierte Ergebnisse gegenüber den vorherigen Ausgaben dieser Veröffentlichung.</t>
  </si>
  <si>
    <t>9 Beinhaltet die Atmung von Menschen und Nutztieren.</t>
  </si>
  <si>
    <t>10 Bis 2005 sind beim nichtverwerteten Holz in geringerem Umfang sonstige Sortimente (z.B. Hackschnitzel) enthalten.</t>
  </si>
  <si>
    <t>11 Ab 2002 inklusive gefährlicher Abfälle.</t>
  </si>
  <si>
    <t>12 Ab 2004 ohne eingesetzte Mengen an Bodenaushub, Bauschutt und Straßenaufbruch bei Bau- und Rekultivierungsmaßnahmen.</t>
  </si>
  <si>
    <r>
      <t>Tabelle 1.4: Entnahmen von Material nach Materialarten</t>
    </r>
    <r>
      <rPr>
        <vertAlign val="superscript"/>
        <sz val="14"/>
        <rFont val="MetaNormalLF-Roman"/>
        <family val="2"/>
      </rPr>
      <t xml:space="preserve">* </t>
    </r>
  </si>
  <si>
    <r>
      <t>Tabelle 1.5: Abgaben von Material nach Materialarten</t>
    </r>
    <r>
      <rPr>
        <vertAlign val="superscript"/>
        <sz val="14"/>
        <rFont val="MetaNormalLF-Roman"/>
        <family val="2"/>
      </rPr>
      <t>*</t>
    </r>
    <r>
      <rPr>
        <sz val="14"/>
        <rFont val="MetaNormalLF-Roman"/>
        <family val="2"/>
      </rPr>
      <t xml:space="preserve"> </t>
    </r>
  </si>
  <si>
    <t>Treibhausgase 1</t>
  </si>
  <si>
    <r>
      <t>Kohlendioxid (CO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) </t>
    </r>
    <r>
      <rPr>
        <vertAlign val="superscript"/>
        <sz val="9"/>
        <rFont val="MetaNormalLF-Roman"/>
        <family val="2"/>
      </rPr>
      <t>2</t>
    </r>
  </si>
  <si>
    <t>Methan (CH4) 2</t>
  </si>
  <si>
    <r>
      <t>Distickstoffoxid (N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O) </t>
    </r>
    <r>
      <rPr>
        <vertAlign val="superscript"/>
        <sz val="9"/>
        <rFont val="MetaNormalLF-Roman"/>
        <family val="2"/>
      </rPr>
      <t xml:space="preserve">2  </t>
    </r>
  </si>
  <si>
    <r>
      <t xml:space="preserve">Emissionen im Abwasser </t>
    </r>
    <r>
      <rPr>
        <vertAlign val="superscript"/>
        <sz val="9"/>
        <rFont val="MetaNormalLF-Roman"/>
        <family val="2"/>
      </rPr>
      <t>3</t>
    </r>
  </si>
  <si>
    <t>Organischer Dünger 4</t>
  </si>
  <si>
    <r>
      <t xml:space="preserve">Dissipative Verluste </t>
    </r>
    <r>
      <rPr>
        <vertAlign val="superscript"/>
        <sz val="9"/>
        <rFont val="MetaNormalLF-Roman"/>
        <family val="2"/>
      </rPr>
      <t>5</t>
    </r>
  </si>
  <si>
    <t>Wasser aus Verbrennungsprozessen 6</t>
  </si>
  <si>
    <r>
      <t>Atmungsemissionen (CO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) </t>
    </r>
    <r>
      <rPr>
        <vertAlign val="superscript"/>
        <sz val="9"/>
        <rFont val="MetaNormalLF-Roman"/>
        <family val="2"/>
      </rPr>
      <t xml:space="preserve">7 </t>
    </r>
  </si>
  <si>
    <r>
      <t>Atmungsemissionen (H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O) </t>
    </r>
    <r>
      <rPr>
        <vertAlign val="superscript"/>
        <sz val="9"/>
        <rFont val="MetaNormalLF-Roman"/>
        <family val="2"/>
      </rPr>
      <t xml:space="preserve">8 </t>
    </r>
  </si>
  <si>
    <r>
      <t xml:space="preserve">Nichtverwertete inländische Abgabe </t>
    </r>
    <r>
      <rPr>
        <vertAlign val="superscript"/>
        <sz val="9"/>
        <rFont val="MetaNormalLF-Roman"/>
        <family val="2"/>
      </rPr>
      <t>9</t>
    </r>
  </si>
  <si>
    <t>Saldo Entnahmen / Abgaben 10</t>
  </si>
  <si>
    <r>
      <t xml:space="preserve">Wasserentnahme aus der Natur </t>
    </r>
    <r>
      <rPr>
        <vertAlign val="superscript"/>
        <sz val="9"/>
        <rFont val="MetaNormalLF-Roman"/>
        <family val="2"/>
      </rPr>
      <t>11</t>
    </r>
  </si>
  <si>
    <r>
      <t xml:space="preserve">Wasserabgabe an die Natur </t>
    </r>
    <r>
      <rPr>
        <vertAlign val="superscript"/>
        <sz val="9"/>
        <rFont val="MetaNormalLF-Roman"/>
        <family val="2"/>
      </rPr>
      <t xml:space="preserve">12 </t>
    </r>
  </si>
  <si>
    <t>* Ergebnisse teilweise vorläufig. - Ab 2001 wird die Ausfuhr nach dem SITC erhoben. Ein Vergleich der Zahlen mit früheren Ergebnissen ist deshalb nur eingeschränkt möglich.</t>
  </si>
  <si>
    <t>1 Ohne FCKW und Halone</t>
  </si>
  <si>
    <t>2 Quelle: www.unfccc.int</t>
  </si>
  <si>
    <t>3 Emissionen von Stickstoff, Phosphor und sonstigen Substanzen und (organischem) Material nach Kläranlage. Bis 2001 Schätzung.</t>
  </si>
  <si>
    <t>4 Gülle, Mist etc. (Wirtschaftsdünger) in Trockenmasse</t>
  </si>
  <si>
    <t>5 Enthält nur Brems- und Reifenverluste.</t>
  </si>
  <si>
    <t>6 Revidierte Ergebnisse gegenüber den vorherigen Ausgaben dieser Veröffentlichung.</t>
  </si>
  <si>
    <r>
      <t>7 Beinhaltet die Atmungsemissionen (CO</t>
    </r>
    <r>
      <rPr>
        <vertAlign val="subscript"/>
        <sz val="8"/>
        <rFont val="MetaNormalLF-Roman"/>
        <family val="2"/>
      </rPr>
      <t>2</t>
    </r>
    <r>
      <rPr>
        <sz val="8"/>
        <rFont val="MetaNormalLF-Roman"/>
        <family val="2"/>
      </rPr>
      <t>) von Menschen und Nutztieren.</t>
    </r>
  </si>
  <si>
    <t>8 Beinhaltet nur die Wasserverdunstung des Menschen durch Atmung und Ausscheidung über die Haut.</t>
  </si>
  <si>
    <t>9 Wert entspricht der nichtverwerteten inländischen Entnahme. Teilweise revidiert gegenüber den vorherigen Ausgaben dieser Veröffentlichung.</t>
  </si>
  <si>
    <t>10 Ab 2002 Emissionen im Abwasser nicht berücksichtigt. Revidierte Ergebnisse gegenüber den vorherigen Ausgaben dieser Veröffentlichung.</t>
  </si>
  <si>
    <t>11 Einschl. Fremd- und Regenwasser.</t>
  </si>
  <si>
    <t>12 Einschl. Fremd- und Regenwasser, Verluste bei der Wasserverteilung und Verdunstung.</t>
  </si>
  <si>
    <r>
      <t>Tabelle 2.1: Bruttowertschöpfung</t>
    </r>
    <r>
      <rPr>
        <vertAlign val="superscript"/>
        <sz val="14"/>
        <rFont val="MetaNormalLF-Roman"/>
        <family val="2"/>
      </rPr>
      <t>*</t>
    </r>
    <r>
      <rPr>
        <sz val="14"/>
        <rFont val="MetaNormalLF-Roman"/>
        <family val="2"/>
      </rPr>
      <t xml:space="preserve"> 2000 bis 2014 (jeweilige Preise)</t>
    </r>
  </si>
  <si>
    <r>
      <t xml:space="preserve">CPA </t>
    </r>
    <r>
      <rPr>
        <vertAlign val="superscript"/>
        <sz val="10"/>
        <rFont val="MetaNormalLF-Roman"/>
        <family val="2"/>
      </rPr>
      <t>1</t>
    </r>
  </si>
  <si>
    <t>* Quelle: 2000 -2013 Ergebnisse der Input-Output-Rechnung; 2014 Schätzung UGR.</t>
  </si>
  <si>
    <t>1 Bereichsabgrenzung vergleichbar mit der Statistischen Güterklassifikation in Verbindung mit den Wirtschaftszweigen in der Europäischen Gemeinschaft (Ausgabe 2008).</t>
  </si>
  <si>
    <t xml:space="preserve">1 Bereichsabgrenzung vergleichbar mit der Statistischen Güterklassifikation in Verbindung mit den Wirtschaftszweigen in der Europäischen Gemeinschaft (Ausgabe 2008). </t>
  </si>
  <si>
    <r>
      <t>Tabelle 2.3: Bruttowertschöpfung 2000 bis 2014 (preisbereinigt)</t>
    </r>
    <r>
      <rPr>
        <vertAlign val="superscript"/>
        <sz val="14"/>
        <rFont val="MetaNormalLF-Roman"/>
        <family val="2"/>
      </rPr>
      <t>*</t>
    </r>
  </si>
  <si>
    <t>* Quelle:  Schätzung UGR.</t>
  </si>
  <si>
    <t>© Statistisches Bundesamt (Destatis),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</si>
</sst>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164" formatCode="@*.\ "/>
    <numFmt numFmtId="165" formatCode="@*."/>
    <numFmt numFmtId="166" formatCode="0.0"/>
    <numFmt numFmtId="167" formatCode="#,##0.0"/>
    <numFmt numFmtId="168" formatCode="_(&quot;$&quot;* #,##0_);_(&quot;$&quot;* \(#,##0\);_(&quot;$&quot;* &quot;-&quot;_);_(@_)"/>
    <numFmt numFmtId="169" formatCode="_(* #,##0_);_(* \(#,##0\);_(* &quot;-&quot;_);_(@_)"/>
    <numFmt numFmtId="170" formatCode="_-* #\ ##0\ _;"/>
    <numFmt numFmtId="171" formatCode="_-* #\ ##0.0\ _;"/>
    <numFmt numFmtId="172" formatCode="#\ ##0.0"/>
    <numFmt numFmtId="173" formatCode="_-* #,##0.0\ _€_-;\-* #,##0.0\ _€_-;_-* &quot;-&quot;?\ _€_-;_-@_-"/>
    <numFmt numFmtId="174" formatCode="###\ ##0.0;[Red]\-###\ ##0.0;\-"/>
    <numFmt numFmtId="175" formatCode="###\ ###\ ##0;[Red]\-###\ ###\ ##0;\-"/>
    <numFmt numFmtId="176" formatCode="###\ ##0.0;[Red]\-###\ ##0.0;\."/>
    <numFmt numFmtId="177" formatCode="@*.\."/>
    <numFmt numFmtId="178" formatCode="###.0;[Red]\-###.0;\-"/>
    <numFmt numFmtId="179" formatCode="###\ ###\ ##0.0;[Red]\-###\ ###\ ##0.0;\-"/>
    <numFmt numFmtId="180" formatCode="@\ *."/>
    <numFmt numFmtId="181" formatCode="\ @\ *."/>
    <numFmt numFmtId="182" formatCode="\ \ \ @\ *."/>
    <numFmt numFmtId="183" formatCode="\ \ \ \ @\ *."/>
    <numFmt numFmtId="184" formatCode="\ \ \ \ \ \ @\ *."/>
    <numFmt numFmtId="185" formatCode="\ \ \ \ \ \ \ @\ *."/>
    <numFmt numFmtId="186" formatCode="\ \ \ \ \ \ \ \ \ @\ *."/>
    <numFmt numFmtId="187" formatCode="\ \ \ \ \ \ \ \ \ \ @\ *."/>
    <numFmt numFmtId="188" formatCode="\ \ \ @"/>
    <numFmt numFmtId="189" formatCode="\ \ \ \ \ \ @"/>
    <numFmt numFmtId="190" formatCode="\ \ \ \ \ \ \ \ \ @"/>
    <numFmt numFmtId="191" formatCode="\ @"/>
    <numFmt numFmtId="192" formatCode="\ \ @\ *."/>
    <numFmt numFmtId="193" formatCode="\ \ @"/>
    <numFmt numFmtId="194" formatCode="\ \ \ \ @"/>
    <numFmt numFmtId="195" formatCode="\ \ \ \ \ \ \ \ \ \ \ \ @\ *."/>
    <numFmt numFmtId="196" formatCode="\ \ \ \ \ \ \ \ \ \ \ \ @"/>
    <numFmt numFmtId="197" formatCode="\ \ \ \ \ \ \ \ \ \ \ \ \ @\ *."/>
    <numFmt numFmtId="198" formatCode="#######\ ##0.0;[Red]\-#######\ ##0.0;\."/>
    <numFmt numFmtId="199" formatCode="#\ ##0"/>
    <numFmt numFmtId="200" formatCode="###\ ###\ ##0\ \ \ ;[Red]\-###\ ###\ ##0\ \ \ ;\-\ \ \ "/>
    <numFmt numFmtId="201" formatCode="0.0_ ;[Red]\-0.0\ "/>
    <numFmt numFmtId="202" formatCode="0_ ;[Red]\-0\ "/>
  </numFmts>
  <fonts count="58">
    <font>
      <sz val="10"/>
      <name val="Arial"/>
    </font>
    <font>
      <sz val="10"/>
      <name val="Arial"/>
      <family val="2"/>
    </font>
    <font>
      <sz val="14"/>
      <name val="MetaNormalLF-Roman"/>
      <family val="2"/>
    </font>
    <font>
      <sz val="8"/>
      <name val="MetaNormalLF-Roman"/>
      <family val="2"/>
    </font>
    <font>
      <sz val="9"/>
      <name val="MetaNormalLF-Roman"/>
      <family val="2"/>
    </font>
    <font>
      <vertAlign val="superscript"/>
      <sz val="9"/>
      <name val="MetaNormalLF-Roman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i/>
      <sz val="12"/>
      <color indexed="23"/>
      <name val="MetaNormalLF-Roman"/>
      <family val="2"/>
    </font>
    <font>
      <sz val="12"/>
      <name val="MetaNormalLF-Roman"/>
      <family val="2"/>
    </font>
    <font>
      <u/>
      <sz val="11"/>
      <color indexed="12"/>
      <name val="MetaNormalLF-Roman"/>
      <family val="2"/>
    </font>
    <font>
      <sz val="11"/>
      <name val="MetaNormalLF-Roman"/>
      <family val="2"/>
    </font>
    <font>
      <sz val="11"/>
      <name val="Arial"/>
      <family val="2"/>
    </font>
    <font>
      <vertAlign val="subscript"/>
      <sz val="8"/>
      <name val="MetaNormalLF-Roman"/>
      <family val="2"/>
    </font>
    <font>
      <sz val="7"/>
      <name val="MetaNormalLF-Roman"/>
      <family val="2"/>
    </font>
    <font>
      <vertAlign val="superscript"/>
      <sz val="10"/>
      <name val="MetaNormalLF-Roman"/>
      <family val="2"/>
    </font>
    <font>
      <vertAlign val="subscript"/>
      <sz val="9"/>
      <name val="MetaNormalLF-Roman"/>
      <family val="2"/>
    </font>
    <font>
      <sz val="9"/>
      <name val="Arial"/>
      <family val="2"/>
    </font>
    <font>
      <sz val="10"/>
      <color indexed="10"/>
      <name val="MetaNormalLF-Roman"/>
      <family val="2"/>
    </font>
    <font>
      <sz val="9"/>
      <color indexed="10"/>
      <name val="MetaNormalLF-Roman"/>
      <family val="2"/>
    </font>
    <font>
      <i/>
      <sz val="9"/>
      <name val="MetaNormalLF-Roman"/>
      <family val="2"/>
    </font>
    <font>
      <sz val="8"/>
      <color indexed="10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9"/>
      <name val="Times New Roman"/>
      <family val="1"/>
    </font>
    <font>
      <vertAlign val="subscript"/>
      <sz val="10"/>
      <name val="MetaNormalLF-Roman"/>
      <family val="2"/>
    </font>
    <font>
      <sz val="10"/>
      <name val="Symbol"/>
      <family val="1"/>
      <charset val="2"/>
    </font>
    <font>
      <sz val="10.5"/>
      <name val="MetaNormalLF-Roman"/>
      <family val="2"/>
    </font>
    <font>
      <sz val="9"/>
      <color indexed="8"/>
      <name val="MetaNormalLF-Roman"/>
      <family val="2"/>
    </font>
    <font>
      <sz val="10"/>
      <name val="Arial"/>
      <family val="2"/>
    </font>
    <font>
      <vertAlign val="superscript"/>
      <sz val="14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sz val="8"/>
      <name val="Symbol"/>
      <family val="1"/>
      <charset val="2"/>
    </font>
    <font>
      <sz val="8.8000000000000007"/>
      <name val="MetaNormalLF-Roman"/>
      <family val="2"/>
    </font>
    <font>
      <sz val="10"/>
      <color rgb="FFFF0000"/>
      <name val="MetaNormalLF-Roman"/>
      <family val="2"/>
    </font>
    <font>
      <sz val="10"/>
      <name val="Arial"/>
      <family val="2"/>
    </font>
    <font>
      <b/>
      <sz val="8"/>
      <name val="MetaNormalLF-Roman"/>
      <family val="2"/>
    </font>
    <font>
      <b/>
      <sz val="12"/>
      <name val="MetaNormalLF-Roman"/>
      <family val="2"/>
    </font>
    <font>
      <b/>
      <sz val="9"/>
      <name val="MetaNormalLF-Roman"/>
      <family val="2"/>
    </font>
    <font>
      <i/>
      <sz val="10"/>
      <color indexed="23"/>
      <name val="MetaNormalLF-Roman"/>
      <family val="2"/>
    </font>
    <font>
      <u/>
      <sz val="10"/>
      <name val="MetaNormalLF-Roman"/>
      <family val="2"/>
    </font>
    <font>
      <b/>
      <sz val="10"/>
      <name val="Symbol"/>
      <family val="1"/>
      <charset val="2"/>
    </font>
    <font>
      <i/>
      <sz val="11"/>
      <name val="MetaNormalLF-Roman"/>
      <family val="2"/>
    </font>
    <font>
      <sz val="10"/>
      <color indexed="12"/>
      <name val="Arial"/>
      <family val="2"/>
    </font>
    <font>
      <sz val="10"/>
      <color indexed="12"/>
      <name val="MetaNormalLF-Roman"/>
      <family val="2"/>
    </font>
    <font>
      <sz val="9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6">
    <xf numFmtId="0" fontId="0" fillId="0" borderId="0"/>
    <xf numFmtId="180" fontId="23" fillId="0" borderId="0"/>
    <xf numFmtId="49" fontId="23" fillId="0" borderId="0"/>
    <xf numFmtId="187" fontId="23" fillId="0" borderId="0">
      <alignment horizontal="center"/>
    </xf>
    <xf numFmtId="195" fontId="23" fillId="0" borderId="0"/>
    <xf numFmtId="196" fontId="23" fillId="0" borderId="0"/>
    <xf numFmtId="197" fontId="23" fillId="0" borderId="0"/>
    <xf numFmtId="181" fontId="23" fillId="0" borderId="0"/>
    <xf numFmtId="191" fontId="24" fillId="0" borderId="0"/>
    <xf numFmtId="192" fontId="25" fillId="0" borderId="0"/>
    <xf numFmtId="193" fontId="24" fillId="0" borderId="0"/>
    <xf numFmtId="182" fontId="23" fillId="0" borderId="0"/>
    <xf numFmtId="188" fontId="23" fillId="0" borderId="0"/>
    <xf numFmtId="183" fontId="23" fillId="0" borderId="0"/>
    <xf numFmtId="194" fontId="24" fillId="0" borderId="0"/>
    <xf numFmtId="49" fontId="26" fillId="0" borderId="1" applyNumberFormat="0" applyFont="0" applyFill="0" applyBorder="0" applyProtection="0">
      <alignment horizontal="left" vertical="center" indent="5"/>
    </xf>
    <xf numFmtId="184" fontId="23" fillId="0" borderId="0">
      <alignment horizontal="center"/>
    </xf>
    <xf numFmtId="189" fontId="23" fillId="0" borderId="0">
      <alignment horizontal="center"/>
    </xf>
    <xf numFmtId="185" fontId="23" fillId="0" borderId="0">
      <alignment horizontal="center"/>
    </xf>
    <xf numFmtId="186" fontId="23" fillId="0" borderId="0">
      <alignment horizontal="center"/>
    </xf>
    <xf numFmtId="190" fontId="23" fillId="0" borderId="0">
      <alignment horizontal="center"/>
    </xf>
    <xf numFmtId="169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6" fillId="0" borderId="2">
      <alignment horizontal="left" vertical="center" wrapText="1" indent="2"/>
    </xf>
    <xf numFmtId="174" fontId="4" fillId="0" borderId="3" applyFill="0" applyBorder="0">
      <alignment horizontal="right" indent="1"/>
    </xf>
    <xf numFmtId="0" fontId="23" fillId="0" borderId="4"/>
    <xf numFmtId="0" fontId="7" fillId="0" borderId="0" applyNumberFormat="0" applyFill="0" applyBorder="0" applyAlignment="0" applyProtection="0">
      <alignment vertical="top"/>
      <protection locked="0"/>
    </xf>
    <xf numFmtId="180" fontId="24" fillId="0" borderId="0"/>
    <xf numFmtId="175" fontId="8" fillId="0" borderId="0">
      <alignment horizontal="right" indent="1"/>
    </xf>
    <xf numFmtId="49" fontId="24" fillId="0" borderId="0"/>
    <xf numFmtId="167" fontId="13" fillId="0" borderId="0">
      <alignment horizontal="left"/>
    </xf>
    <xf numFmtId="0" fontId="1" fillId="0" borderId="0"/>
    <xf numFmtId="0" fontId="1" fillId="0" borderId="0"/>
    <xf numFmtId="0" fontId="47" fillId="0" borderId="0"/>
    <xf numFmtId="0" fontId="1" fillId="0" borderId="0"/>
    <xf numFmtId="0" fontId="1" fillId="0" borderId="0"/>
  </cellStyleXfs>
  <cellXfs count="401">
    <xf numFmtId="0" fontId="0" fillId="0" borderId="0" xfId="0"/>
    <xf numFmtId="0" fontId="3" fillId="0" borderId="0" xfId="0" applyFont="1"/>
    <xf numFmtId="0" fontId="3" fillId="0" borderId="0" xfId="0" applyFont="1" applyFill="1"/>
    <xf numFmtId="0" fontId="3" fillId="0" borderId="0" xfId="0" applyFont="1" applyBorder="1"/>
    <xf numFmtId="1" fontId="3" fillId="0" borderId="0" xfId="0" applyNumberFormat="1" applyFont="1"/>
    <xf numFmtId="0" fontId="8" fillId="0" borderId="0" xfId="0" applyFont="1"/>
    <xf numFmtId="0" fontId="8" fillId="0" borderId="0" xfId="0" applyFont="1" applyAlignment="1">
      <alignment horizontal="left"/>
    </xf>
    <xf numFmtId="49" fontId="8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NumberFormat="1" applyFont="1"/>
    <xf numFmtId="165" fontId="8" fillId="0" borderId="0" xfId="0" applyNumberFormat="1" applyFont="1"/>
    <xf numFmtId="0" fontId="10" fillId="0" borderId="0" xfId="0" applyFont="1" applyAlignment="1">
      <alignment horizontal="left"/>
    </xf>
    <xf numFmtId="49" fontId="11" fillId="0" borderId="0" xfId="26" applyNumberFormat="1" applyFont="1" applyAlignment="1" applyProtection="1"/>
    <xf numFmtId="0" fontId="8" fillId="0" borderId="0" xfId="0" applyFont="1" applyBorder="1"/>
    <xf numFmtId="0" fontId="8" fillId="0" borderId="0" xfId="32" applyFont="1"/>
    <xf numFmtId="0" fontId="8" fillId="0" borderId="0" xfId="32" applyFont="1" applyBorder="1" applyAlignment="1">
      <alignment horizontal="centerContinuous"/>
    </xf>
    <xf numFmtId="0" fontId="8" fillId="0" borderId="5" xfId="32" applyFont="1" applyBorder="1" applyAlignment="1">
      <alignment horizontal="centerContinuous"/>
    </xf>
    <xf numFmtId="0" fontId="8" fillId="0" borderId="5" xfId="32" applyFont="1" applyFill="1" applyBorder="1" applyAlignment="1">
      <alignment horizontal="centerContinuous"/>
    </xf>
    <xf numFmtId="0" fontId="8" fillId="0" borderId="0" xfId="32" applyFont="1" applyBorder="1"/>
    <xf numFmtId="0" fontId="4" fillId="0" borderId="0" xfId="32" applyFont="1" applyFill="1" applyBorder="1"/>
    <xf numFmtId="0" fontId="12" fillId="0" borderId="0" xfId="32" applyFont="1" applyFill="1"/>
    <xf numFmtId="171" fontId="3" fillId="0" borderId="0" xfId="31" applyNumberFormat="1" applyFont="1" applyFill="1" applyBorder="1"/>
    <xf numFmtId="0" fontId="3" fillId="0" borderId="0" xfId="32" applyFont="1" applyFill="1" applyBorder="1"/>
    <xf numFmtId="0" fontId="3" fillId="0" borderId="0" xfId="0" applyFont="1" applyFill="1" applyBorder="1"/>
    <xf numFmtId="0" fontId="3" fillId="0" borderId="0" xfId="32" applyFont="1" applyFill="1" applyBorder="1" applyAlignment="1">
      <alignment horizontal="center"/>
    </xf>
    <xf numFmtId="0" fontId="3" fillId="0" borderId="0" xfId="32" applyFont="1" applyFill="1"/>
    <xf numFmtId="0" fontId="8" fillId="0" borderId="0" xfId="0" applyFont="1" applyFill="1"/>
    <xf numFmtId="0" fontId="12" fillId="0" borderId="0" xfId="32" applyFont="1"/>
    <xf numFmtId="167" fontId="3" fillId="0" borderId="0" xfId="30" quotePrefix="1" applyFont="1" applyFill="1">
      <alignment horizontal="left"/>
    </xf>
    <xf numFmtId="167" fontId="3" fillId="0" borderId="0" xfId="30" applyFont="1" applyFill="1">
      <alignment horizontal="left"/>
    </xf>
    <xf numFmtId="3" fontId="3" fillId="0" borderId="0" xfId="32" applyNumberFormat="1" applyFont="1" applyFill="1" applyBorder="1"/>
    <xf numFmtId="0" fontId="3" fillId="0" borderId="0" xfId="31" applyFont="1" applyFill="1"/>
    <xf numFmtId="170" fontId="12" fillId="0" borderId="0" xfId="32" applyNumberFormat="1" applyFont="1"/>
    <xf numFmtId="0" fontId="4" fillId="0" borderId="0" xfId="0" applyFont="1" applyFill="1"/>
    <xf numFmtId="0" fontId="15" fillId="0" borderId="0" xfId="0" applyFont="1"/>
    <xf numFmtId="1" fontId="3" fillId="0" borderId="0" xfId="0" applyNumberFormat="1" applyFont="1" applyFill="1"/>
    <xf numFmtId="0" fontId="4" fillId="0" borderId="0" xfId="0" applyFont="1"/>
    <xf numFmtId="0" fontId="8" fillId="0" borderId="0" xfId="0" applyFont="1" applyAlignment="1">
      <alignment vertical="center"/>
    </xf>
    <xf numFmtId="0" fontId="3" fillId="0" borderId="4" xfId="0" applyFont="1" applyFill="1" applyBorder="1" applyAlignment="1">
      <alignment horizontal="left" indent="1"/>
    </xf>
    <xf numFmtId="0" fontId="10" fillId="0" borderId="0" xfId="0" applyFont="1" applyAlignment="1"/>
    <xf numFmtId="0" fontId="8" fillId="0" borderId="5" xfId="0" applyFont="1" applyBorder="1"/>
    <xf numFmtId="166" fontId="8" fillId="0" borderId="0" xfId="0" applyNumberFormat="1" applyFont="1"/>
    <xf numFmtId="0" fontId="8" fillId="0" borderId="6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2" fontId="8" fillId="0" borderId="0" xfId="0" applyNumberFormat="1" applyFont="1"/>
    <xf numFmtId="165" fontId="12" fillId="0" borderId="0" xfId="0" applyNumberFormat="1" applyFont="1"/>
    <xf numFmtId="0" fontId="4" fillId="0" borderId="9" xfId="0" applyFont="1" applyBorder="1" applyAlignment="1">
      <alignment horizontal="center"/>
    </xf>
    <xf numFmtId="171" fontId="4" fillId="0" borderId="0" xfId="31" applyNumberFormat="1" applyFont="1" applyFill="1" applyBorder="1"/>
    <xf numFmtId="0" fontId="4" fillId="0" borderId="0" xfId="32" applyFont="1" applyAlignment="1">
      <alignment vertical="top"/>
    </xf>
    <xf numFmtId="0" fontId="4" fillId="0" borderId="9" xfId="32" applyFont="1" applyFill="1" applyBorder="1" applyAlignment="1">
      <alignment horizontal="center"/>
    </xf>
    <xf numFmtId="0" fontId="4" fillId="0" borderId="0" xfId="32" applyFont="1" applyFill="1"/>
    <xf numFmtId="0" fontId="4" fillId="0" borderId="0" xfId="32" applyFont="1" applyBorder="1" applyAlignment="1">
      <alignment vertical="top"/>
    </xf>
    <xf numFmtId="0" fontId="4" fillId="0" borderId="4" xfId="32" applyFont="1" applyBorder="1" applyAlignment="1">
      <alignment vertical="top"/>
    </xf>
    <xf numFmtId="170" fontId="4" fillId="0" borderId="0" xfId="31" applyNumberFormat="1" applyFont="1" applyFill="1" applyBorder="1"/>
    <xf numFmtId="170" fontId="4" fillId="0" borderId="0" xfId="32" applyNumberFormat="1" applyFont="1" applyFill="1"/>
    <xf numFmtId="0" fontId="4" fillId="0" borderId="0" xfId="32" applyFont="1" applyFill="1" applyAlignment="1">
      <alignment vertical="top"/>
    </xf>
    <xf numFmtId="165" fontId="4" fillId="0" borderId="0" xfId="32" applyNumberFormat="1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0" fontId="8" fillId="0" borderId="7" xfId="32" applyFont="1" applyFill="1" applyBorder="1" applyAlignment="1">
      <alignment horizontal="center" vertical="center"/>
    </xf>
    <xf numFmtId="0" fontId="8" fillId="0" borderId="6" xfId="32" applyFont="1" applyFill="1" applyBorder="1" applyAlignment="1">
      <alignment horizontal="center" vertical="center"/>
    </xf>
    <xf numFmtId="0" fontId="8" fillId="0" borderId="8" xfId="32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165" fontId="4" fillId="0" borderId="0" xfId="0" applyNumberFormat="1" applyFont="1" applyBorder="1" applyAlignment="1">
      <alignment horizontal="left" indent="1"/>
    </xf>
    <xf numFmtId="0" fontId="4" fillId="0" borderId="0" xfId="0" applyFont="1" applyAlignment="1">
      <alignment horizontal="left" indent="3"/>
    </xf>
    <xf numFmtId="172" fontId="4" fillId="0" borderId="0" xfId="0" applyNumberFormat="1" applyFont="1"/>
    <xf numFmtId="0" fontId="8" fillId="0" borderId="0" xfId="0" applyFont="1" applyFill="1" applyBorder="1"/>
    <xf numFmtId="0" fontId="4" fillId="0" borderId="3" xfId="0" applyFont="1" applyFill="1" applyBorder="1" applyAlignment="1">
      <alignment horizontal="center" vertical="center"/>
    </xf>
    <xf numFmtId="0" fontId="3" fillId="0" borderId="0" xfId="0" applyFont="1" applyAlignment="1"/>
    <xf numFmtId="0" fontId="4" fillId="0" borderId="0" xfId="32" applyFont="1" applyFill="1" applyAlignment="1">
      <alignment horizontal="center"/>
    </xf>
    <xf numFmtId="172" fontId="4" fillId="0" borderId="0" xfId="0" applyNumberFormat="1" applyFont="1" applyFill="1" applyAlignment="1">
      <alignment horizontal="right"/>
    </xf>
    <xf numFmtId="173" fontId="8" fillId="0" borderId="5" xfId="32" applyNumberFormat="1" applyFont="1" applyBorder="1" applyAlignment="1">
      <alignment horizontal="centerContinuous"/>
    </xf>
    <xf numFmtId="0" fontId="8" fillId="0" borderId="7" xfId="3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0" xfId="31" applyFont="1" applyFill="1" applyBorder="1" applyAlignment="1">
      <alignment horizontal="centerContinuous"/>
    </xf>
    <xf numFmtId="0" fontId="4" fillId="0" borderId="11" xfId="0" applyFont="1" applyFill="1" applyBorder="1" applyAlignment="1">
      <alignment horizontal="center" vertical="center"/>
    </xf>
    <xf numFmtId="164" fontId="4" fillId="0" borderId="12" xfId="31" applyNumberFormat="1" applyFont="1" applyBorder="1" applyAlignment="1">
      <alignment horizontal="left" indent="1"/>
    </xf>
    <xf numFmtId="0" fontId="3" fillId="0" borderId="9" xfId="32" applyFont="1" applyFill="1" applyBorder="1" applyAlignment="1">
      <alignment horizontal="left" indent="1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175" fontId="4" fillId="0" borderId="0" xfId="28" applyFont="1" applyFill="1" applyAlignment="1">
      <alignment horizontal="right" vertical="center" indent="1"/>
    </xf>
    <xf numFmtId="176" fontId="4" fillId="0" borderId="0" xfId="0" applyNumberFormat="1" applyFont="1" applyFill="1" applyBorder="1" applyAlignment="1">
      <alignment horizontal="right" vertical="center" indent="1"/>
    </xf>
    <xf numFmtId="0" fontId="4" fillId="0" borderId="9" xfId="0" applyFont="1" applyBorder="1" applyAlignment="1">
      <alignment vertical="center"/>
    </xf>
    <xf numFmtId="0" fontId="4" fillId="0" borderId="9" xfId="0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left" vertical="center" indent="1"/>
    </xf>
    <xf numFmtId="165" fontId="4" fillId="0" borderId="0" xfId="0" applyNumberFormat="1" applyFont="1" applyFill="1" applyBorder="1" applyAlignment="1">
      <alignment horizontal="left" vertical="center" indent="2"/>
    </xf>
    <xf numFmtId="176" fontId="4" fillId="0" borderId="0" xfId="28" applyNumberFormat="1" applyFont="1" applyFill="1" applyAlignment="1">
      <alignment horizontal="right" vertical="center" indent="1"/>
    </xf>
    <xf numFmtId="176" fontId="4" fillId="0" borderId="0" xfId="0" applyNumberFormat="1" applyFont="1" applyFill="1" applyAlignment="1">
      <alignment horizontal="right" vertical="center" indent="1"/>
    </xf>
    <xf numFmtId="174" fontId="4" fillId="0" borderId="0" xfId="0" applyNumberFormat="1" applyFont="1" applyFill="1" applyAlignment="1">
      <alignment horizontal="right" vertical="center" indent="1"/>
    </xf>
    <xf numFmtId="0" fontId="3" fillId="0" borderId="0" xfId="0" applyFont="1" applyAlignment="1">
      <alignment horizontal="left"/>
    </xf>
    <xf numFmtId="174" fontId="4" fillId="0" borderId="0" xfId="0" applyNumberFormat="1" applyFont="1" applyFill="1" applyBorder="1" applyAlignment="1">
      <alignment horizontal="right" vertical="center" indent="1"/>
    </xf>
    <xf numFmtId="0" fontId="8" fillId="0" borderId="11" xfId="0" applyFont="1" applyBorder="1" applyAlignment="1">
      <alignment horizontal="center" vertical="center"/>
    </xf>
    <xf numFmtId="174" fontId="4" fillId="0" borderId="0" xfId="24" applyFont="1" applyFill="1" applyBorder="1" applyAlignment="1">
      <alignment horizontal="right" vertical="center" indent="1"/>
    </xf>
    <xf numFmtId="171" fontId="4" fillId="0" borderId="9" xfId="32" applyNumberFormat="1" applyFont="1" applyFill="1" applyBorder="1" applyAlignment="1">
      <alignment horizontal="center" vertical="center"/>
    </xf>
    <xf numFmtId="0" fontId="12" fillId="0" borderId="0" xfId="32" applyFont="1" applyFill="1" applyBorder="1" applyAlignment="1">
      <alignment vertical="top"/>
    </xf>
    <xf numFmtId="0" fontId="8" fillId="0" borderId="6" xfId="3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8" fillId="0" borderId="8" xfId="31" applyFont="1" applyFill="1" applyBorder="1" applyAlignment="1">
      <alignment horizontal="center" vertical="center" wrapText="1"/>
    </xf>
    <xf numFmtId="0" fontId="8" fillId="0" borderId="0" xfId="0" quotePrefix="1" applyFont="1"/>
    <xf numFmtId="0" fontId="8" fillId="0" borderId="0" xfId="32" applyFont="1" applyFill="1"/>
    <xf numFmtId="0" fontId="19" fillId="0" borderId="0" xfId="0" applyFont="1"/>
    <xf numFmtId="0" fontId="4" fillId="0" borderId="0" xfId="32" applyFont="1" applyFill="1" applyAlignment="1"/>
    <xf numFmtId="0" fontId="4" fillId="0" borderId="10" xfId="0" applyFont="1" applyFill="1" applyBorder="1" applyAlignment="1">
      <alignment horizontal="center" vertical="center"/>
    </xf>
    <xf numFmtId="0" fontId="8" fillId="0" borderId="9" xfId="0" applyFont="1" applyFill="1" applyBorder="1"/>
    <xf numFmtId="174" fontId="4" fillId="0" borderId="0" xfId="0" applyNumberFormat="1" applyFont="1"/>
    <xf numFmtId="0" fontId="8" fillId="0" borderId="5" xfId="0" applyFont="1" applyFill="1" applyBorder="1"/>
    <xf numFmtId="0" fontId="3" fillId="0" borderId="10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12" fillId="0" borderId="0" xfId="32" applyFont="1" applyFill="1" applyAlignment="1">
      <alignment vertical="top"/>
    </xf>
    <xf numFmtId="0" fontId="18" fillId="0" borderId="0" xfId="0" applyFont="1" applyFill="1"/>
    <xf numFmtId="0" fontId="4" fillId="0" borderId="0" xfId="0" applyFont="1" applyFill="1" applyBorder="1"/>
    <xf numFmtId="165" fontId="4" fillId="0" borderId="3" xfId="0" applyNumberFormat="1" applyFont="1" applyFill="1" applyBorder="1" applyAlignment="1">
      <alignment horizontal="left" vertical="center" indent="1"/>
    </xf>
    <xf numFmtId="49" fontId="3" fillId="0" borderId="0" xfId="0" applyNumberFormat="1" applyFont="1" applyFill="1" applyBorder="1" applyAlignment="1">
      <alignment horizontal="left"/>
    </xf>
    <xf numFmtId="0" fontId="8" fillId="0" borderId="11" xfId="31" applyFont="1" applyFill="1" applyBorder="1" applyAlignment="1">
      <alignment horizontal="center" vertical="center" wrapText="1"/>
    </xf>
    <xf numFmtId="0" fontId="22" fillId="0" borderId="0" xfId="0" applyFont="1" applyBorder="1"/>
    <xf numFmtId="0" fontId="19" fillId="0" borderId="0" xfId="0" applyFont="1" applyAlignment="1"/>
    <xf numFmtId="0" fontId="3" fillId="0" borderId="0" xfId="0" quotePrefix="1" applyFont="1"/>
    <xf numFmtId="165" fontId="4" fillId="0" borderId="0" xfId="0" applyNumberFormat="1" applyFont="1" applyAlignment="1">
      <alignment horizontal="left" indent="1"/>
    </xf>
    <xf numFmtId="175" fontId="20" fillId="0" borderId="0" xfId="28" applyFont="1" applyFill="1" applyAlignment="1">
      <alignment horizontal="right" vertical="center" indent="1"/>
    </xf>
    <xf numFmtId="176" fontId="4" fillId="0" borderId="0" xfId="0" applyNumberFormat="1" applyFont="1"/>
    <xf numFmtId="49" fontId="8" fillId="0" borderId="0" xfId="26" applyNumberFormat="1" applyFont="1" applyAlignment="1" applyProtection="1"/>
    <xf numFmtId="0" fontId="8" fillId="0" borderId="0" xfId="0" applyFont="1" applyAlignment="1">
      <alignment horizontal="left" indent="1"/>
    </xf>
    <xf numFmtId="0" fontId="2" fillId="0" borderId="0" xfId="0" applyFont="1" applyBorder="1" applyAlignme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Fill="1" applyAlignment="1">
      <alignment horizontal="left"/>
    </xf>
    <xf numFmtId="0" fontId="8" fillId="0" borderId="0" xfId="0" applyFont="1" applyFill="1" applyAlignment="1">
      <alignment vertical="center"/>
    </xf>
    <xf numFmtId="0" fontId="29" fillId="0" borderId="0" xfId="32" applyFont="1" applyFill="1" applyAlignment="1">
      <alignment horizontal="left"/>
    </xf>
    <xf numFmtId="0" fontId="8" fillId="0" borderId="0" xfId="0" applyFont="1" applyFill="1" applyAlignment="1">
      <alignment horizontal="center"/>
    </xf>
    <xf numFmtId="175" fontId="8" fillId="0" borderId="0" xfId="0" applyNumberFormat="1" applyFont="1" applyFill="1" applyAlignment="1">
      <alignment horizontal="center"/>
    </xf>
    <xf numFmtId="0" fontId="31" fillId="0" borderId="0" xfId="0" applyFont="1" applyFill="1"/>
    <xf numFmtId="0" fontId="2" fillId="0" borderId="0" xfId="32" applyFont="1"/>
    <xf numFmtId="0" fontId="2" fillId="0" borderId="0" xfId="32" applyFont="1" applyAlignment="1">
      <alignment horizontal="left"/>
    </xf>
    <xf numFmtId="0" fontId="2" fillId="0" borderId="0" xfId="32" applyFont="1" applyFill="1" applyAlignment="1">
      <alignment horizontal="left"/>
    </xf>
    <xf numFmtId="0" fontId="29" fillId="0" borderId="0" xfId="32" applyFont="1" applyAlignment="1">
      <alignment horizontal="left"/>
    </xf>
    <xf numFmtId="0" fontId="8" fillId="0" borderId="0" xfId="32" applyFont="1" applyAlignment="1">
      <alignment vertical="top"/>
    </xf>
    <xf numFmtId="0" fontId="8" fillId="0" borderId="0" xfId="32" applyFont="1" applyBorder="1" applyAlignment="1">
      <alignment horizontal="center" vertical="center"/>
    </xf>
    <xf numFmtId="0" fontId="8" fillId="0" borderId="0" xfId="32" applyFont="1" applyBorder="1" applyAlignment="1">
      <alignment vertical="top"/>
    </xf>
    <xf numFmtId="0" fontId="2" fillId="0" borderId="0" xfId="0" applyFont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8" fillId="0" borderId="5" xfId="0" applyFont="1" applyFill="1" applyBorder="1" applyAlignment="1">
      <alignment vertical="center"/>
    </xf>
    <xf numFmtId="0" fontId="31" fillId="0" borderId="0" xfId="0" applyFont="1"/>
    <xf numFmtId="0" fontId="8" fillId="0" borderId="0" xfId="0" applyFont="1" applyFill="1" applyAlignment="1">
      <alignment horizontal="left"/>
    </xf>
    <xf numFmtId="0" fontId="4" fillId="0" borderId="9" xfId="0" applyFont="1" applyFill="1" applyBorder="1" applyAlignment="1">
      <alignment vertical="center"/>
    </xf>
    <xf numFmtId="170" fontId="4" fillId="0" borderId="0" xfId="31" applyNumberFormat="1" applyFont="1" applyFill="1" applyBorder="1" applyAlignment="1">
      <alignment horizontal="left" indent="1"/>
    </xf>
    <xf numFmtId="0" fontId="4" fillId="0" borderId="0" xfId="32" applyNumberFormat="1" applyFont="1" applyFill="1" applyBorder="1" applyAlignment="1">
      <alignment horizontal="left" vertical="center" indent="1"/>
    </xf>
    <xf numFmtId="165" fontId="4" fillId="0" borderId="0" xfId="32" applyNumberFormat="1" applyFont="1" applyFill="1" applyBorder="1" applyAlignment="1">
      <alignment horizontal="left" vertical="center" indent="1"/>
    </xf>
    <xf numFmtId="0" fontId="0" fillId="0" borderId="5" xfId="0" applyBorder="1"/>
    <xf numFmtId="0" fontId="35" fillId="0" borderId="0" xfId="0" applyFont="1"/>
    <xf numFmtId="0" fontId="8" fillId="0" borderId="0" xfId="0" applyFont="1" applyProtection="1">
      <protection locked="0"/>
    </xf>
    <xf numFmtId="0" fontId="36" fillId="0" borderId="0" xfId="0" applyFont="1" applyProtection="1">
      <protection locked="0"/>
    </xf>
    <xf numFmtId="0" fontId="0" fillId="0" borderId="0" xfId="0" applyProtection="1">
      <protection locked="0"/>
    </xf>
    <xf numFmtId="49" fontId="37" fillId="0" borderId="0" xfId="0" applyNumberFormat="1" applyFont="1" applyProtection="1">
      <protection locked="0"/>
    </xf>
    <xf numFmtId="0" fontId="37" fillId="0" borderId="0" xfId="0" applyFont="1" applyProtection="1">
      <protection locked="0"/>
    </xf>
    <xf numFmtId="0" fontId="38" fillId="0" borderId="0" xfId="0" applyFont="1" applyProtection="1">
      <protection locked="0"/>
    </xf>
    <xf numFmtId="49" fontId="39" fillId="0" borderId="0" xfId="0" applyNumberFormat="1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 indent="1"/>
      <protection locked="0"/>
    </xf>
    <xf numFmtId="0" fontId="8" fillId="0" borderId="0" xfId="0" applyFont="1" applyAlignment="1" applyProtection="1">
      <alignment horizontal="left"/>
      <protection locked="0"/>
    </xf>
    <xf numFmtId="0" fontId="40" fillId="0" borderId="0" xfId="26" applyFont="1" applyAlignment="1" applyProtection="1"/>
    <xf numFmtId="0" fontId="41" fillId="0" borderId="0" xfId="0" applyFont="1" applyAlignment="1">
      <alignment horizontal="left"/>
    </xf>
    <xf numFmtId="0" fontId="19" fillId="0" borderId="0" xfId="0" applyFont="1" applyFill="1" applyAlignment="1">
      <alignment vertical="center"/>
    </xf>
    <xf numFmtId="174" fontId="21" fillId="0" borderId="0" xfId="24" applyFont="1" applyFill="1" applyBorder="1" applyAlignment="1">
      <alignment horizontal="right" vertical="center" indent="1"/>
    </xf>
    <xf numFmtId="0" fontId="2" fillId="0" borderId="0" xfId="32" applyFont="1" applyFill="1"/>
    <xf numFmtId="0" fontId="4" fillId="0" borderId="9" xfId="31" applyFont="1" applyFill="1" applyBorder="1" applyAlignment="1">
      <alignment horizontal="centerContinuous"/>
    </xf>
    <xf numFmtId="0" fontId="4" fillId="0" borderId="0" xfId="32" applyFont="1" applyFill="1" applyBorder="1" applyAlignment="1">
      <alignment horizontal="center" vertical="center" wrapText="1"/>
    </xf>
    <xf numFmtId="175" fontId="4" fillId="0" borderId="0" xfId="31" applyNumberFormat="1" applyFont="1" applyFill="1" applyBorder="1" applyAlignment="1">
      <alignment horizontal="right" indent="1"/>
    </xf>
    <xf numFmtId="165" fontId="4" fillId="0" borderId="0" xfId="0" applyNumberFormat="1" applyFont="1" applyAlignment="1">
      <alignment horizontal="left" indent="3"/>
    </xf>
    <xf numFmtId="0" fontId="3" fillId="0" borderId="10" xfId="0" applyFont="1" applyFill="1" applyBorder="1" applyAlignment="1">
      <alignment horizontal="center" vertical="center"/>
    </xf>
    <xf numFmtId="0" fontId="41" fillId="0" borderId="0" xfId="0" applyFont="1"/>
    <xf numFmtId="0" fontId="3" fillId="0" borderId="0" xfId="0" applyFont="1" applyAlignment="1">
      <alignment horizontal="left" indent="1"/>
    </xf>
    <xf numFmtId="0" fontId="8" fillId="0" borderId="6" xfId="0" applyFont="1" applyBorder="1" applyAlignment="1">
      <alignment horizontal="center" vertical="center" wrapText="1"/>
    </xf>
    <xf numFmtId="0" fontId="4" fillId="0" borderId="0" xfId="32" applyFont="1" applyFill="1" applyBorder="1" applyAlignment="1">
      <alignment horizontal="center" vertical="center" wrapText="1"/>
    </xf>
    <xf numFmtId="0" fontId="46" fillId="0" borderId="0" xfId="0" applyFont="1" applyFill="1"/>
    <xf numFmtId="0" fontId="8" fillId="0" borderId="6" xfId="0" applyFont="1" applyFill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8" fillId="0" borderId="0" xfId="0" applyFont="1" applyAlignment="1">
      <alignment vertical="center"/>
    </xf>
    <xf numFmtId="0" fontId="48" fillId="0" borderId="0" xfId="0" applyFont="1" applyAlignment="1">
      <alignment horizontal="left" vertical="center" indent="1"/>
    </xf>
    <xf numFmtId="0" fontId="10" fillId="0" borderId="0" xfId="0" applyFont="1" applyAlignment="1">
      <alignment horizontal="left" vertical="center"/>
    </xf>
    <xf numFmtId="0" fontId="49" fillId="0" borderId="0" xfId="0" applyFont="1" applyAlignment="1">
      <alignment vertical="center"/>
    </xf>
    <xf numFmtId="0" fontId="49" fillId="0" borderId="0" xfId="0" applyFont="1" applyAlignment="1">
      <alignment horizontal="left" vertical="center" indent="1"/>
    </xf>
    <xf numFmtId="0" fontId="3" fillId="0" borderId="5" xfId="0" applyFont="1" applyBorder="1" applyAlignment="1">
      <alignment horizontal="left" indent="1"/>
    </xf>
    <xf numFmtId="3" fontId="49" fillId="0" borderId="0" xfId="0" applyNumberFormat="1" applyFont="1" applyAlignment="1">
      <alignment horizontal="center" vertical="center"/>
    </xf>
    <xf numFmtId="0" fontId="8" fillId="0" borderId="7" xfId="33" applyFont="1" applyFill="1" applyBorder="1" applyAlignment="1">
      <alignment horizontal="center" vertical="center" wrapText="1"/>
    </xf>
    <xf numFmtId="0" fontId="8" fillId="0" borderId="6" xfId="33" applyFont="1" applyFill="1" applyBorder="1" applyAlignment="1">
      <alignment horizontal="center" vertical="center" wrapText="1"/>
    </xf>
    <xf numFmtId="0" fontId="8" fillId="0" borderId="8" xfId="33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2" xfId="33" applyFont="1" applyFill="1" applyBorder="1" applyAlignment="1">
      <alignment horizontal="center" vertical="center" wrapText="1"/>
    </xf>
    <xf numFmtId="0" fontId="8" fillId="0" borderId="10" xfId="33" applyFont="1" applyFill="1" applyBorder="1" applyAlignment="1">
      <alignment horizontal="center" vertical="center" wrapText="1"/>
    </xf>
    <xf numFmtId="3" fontId="0" fillId="0" borderId="0" xfId="0" applyNumberFormat="1"/>
    <xf numFmtId="0" fontId="4" fillId="0" borderId="0" xfId="0" applyFont="1" applyAlignment="1">
      <alignment horizontal="center"/>
    </xf>
    <xf numFmtId="165" fontId="4" fillId="0" borderId="9" xfId="0" applyNumberFormat="1" applyFont="1" applyBorder="1" applyAlignment="1">
      <alignment horizontal="left" indent="1"/>
    </xf>
    <xf numFmtId="0" fontId="18" fillId="0" borderId="0" xfId="0" applyFont="1"/>
    <xf numFmtId="177" fontId="50" fillId="0" borderId="9" xfId="0" applyNumberFormat="1" applyFont="1" applyBorder="1" applyAlignment="1">
      <alignment horizontal="left" vertical="center" indent="1"/>
    </xf>
    <xf numFmtId="49" fontId="3" fillId="0" borderId="0" xfId="0" applyNumberFormat="1" applyFont="1" applyBorder="1" applyAlignment="1">
      <alignment horizontal="left"/>
    </xf>
    <xf numFmtId="0" fontId="3" fillId="0" borderId="0" xfId="0" applyFont="1" applyFill="1" applyAlignment="1">
      <alignment horizontal="left" indent="1"/>
    </xf>
    <xf numFmtId="0" fontId="3" fillId="0" borderId="0" xfId="0" applyFont="1" applyAlignment="1">
      <alignment horizontal="left" vertical="center" indent="1"/>
    </xf>
    <xf numFmtId="200" fontId="3" fillId="0" borderId="0" xfId="0" applyNumberFormat="1" applyFont="1" applyFill="1" applyBorder="1" applyAlignment="1">
      <alignment horizontal="right"/>
    </xf>
    <xf numFmtId="200" fontId="0" fillId="0" borderId="0" xfId="0" applyNumberFormat="1"/>
    <xf numFmtId="0" fontId="8" fillId="0" borderId="11" xfId="33" applyFont="1" applyFill="1" applyBorder="1" applyAlignment="1">
      <alignment horizontal="center" vertical="center" wrapText="1"/>
    </xf>
    <xf numFmtId="174" fontId="4" fillId="0" borderId="0" xfId="24" applyFill="1" applyBorder="1" applyAlignment="1">
      <alignment horizontal="right" vertical="center" indent="1"/>
    </xf>
    <xf numFmtId="174" fontId="0" fillId="0" borderId="0" xfId="0" applyNumberFormat="1"/>
    <xf numFmtId="0" fontId="0" fillId="0" borderId="0" xfId="0" applyBorder="1"/>
    <xf numFmtId="0" fontId="41" fillId="0" borderId="0" xfId="0" applyFont="1" applyBorder="1" applyAlignment="1"/>
    <xf numFmtId="0" fontId="43" fillId="0" borderId="0" xfId="0" applyFont="1" applyAlignment="1">
      <alignment horizontal="left"/>
    </xf>
    <xf numFmtId="0" fontId="43" fillId="0" borderId="0" xfId="0" applyNumberFormat="1" applyFont="1"/>
    <xf numFmtId="0" fontId="8" fillId="0" borderId="0" xfId="26" applyFont="1" applyAlignment="1" applyProtection="1">
      <alignment horizontal="left"/>
    </xf>
    <xf numFmtId="0" fontId="8" fillId="0" borderId="0" xfId="26" applyFont="1" applyAlignment="1" applyProtection="1"/>
    <xf numFmtId="49" fontId="8" fillId="0" borderId="0" xfId="26" applyNumberFormat="1" applyFont="1" applyAlignment="1" applyProtection="1">
      <alignment horizontal="left"/>
    </xf>
    <xf numFmtId="0" fontId="51" fillId="0" borderId="0" xfId="0" applyFont="1" applyAlignment="1">
      <alignment horizontal="left"/>
    </xf>
    <xf numFmtId="0" fontId="51" fillId="0" borderId="0" xfId="0" applyNumberFormat="1" applyFont="1"/>
    <xf numFmtId="0" fontId="41" fillId="3" borderId="0" xfId="34" applyFont="1" applyFill="1"/>
    <xf numFmtId="0" fontId="8" fillId="3" borderId="0" xfId="34" applyFont="1" applyFill="1"/>
    <xf numFmtId="0" fontId="8" fillId="0" borderId="0" xfId="34" applyFont="1"/>
    <xf numFmtId="0" fontId="49" fillId="3" borderId="0" xfId="34" applyFont="1" applyFill="1"/>
    <xf numFmtId="0" fontId="42" fillId="3" borderId="0" xfId="34" applyFont="1" applyFill="1"/>
    <xf numFmtId="0" fontId="42" fillId="0" borderId="0" xfId="34" applyFont="1"/>
    <xf numFmtId="0" fontId="52" fillId="3" borderId="0" xfId="34" applyFont="1" applyFill="1"/>
    <xf numFmtId="0" fontId="8" fillId="0" borderId="0" xfId="34" applyFont="1" applyFill="1"/>
    <xf numFmtId="0" fontId="42" fillId="3" borderId="12" xfId="34" applyFont="1" applyFill="1" applyBorder="1"/>
    <xf numFmtId="0" fontId="8" fillId="3" borderId="4" xfId="34" applyFont="1" applyFill="1" applyBorder="1"/>
    <xf numFmtId="0" fontId="8" fillId="3" borderId="10" xfId="34" applyFont="1" applyFill="1" applyBorder="1"/>
    <xf numFmtId="0" fontId="8" fillId="3" borderId="3" xfId="34" applyFont="1" applyFill="1" applyBorder="1"/>
    <xf numFmtId="0" fontId="8" fillId="3" borderId="0" xfId="34" applyFont="1" applyFill="1" applyBorder="1"/>
    <xf numFmtId="0" fontId="8" fillId="3" borderId="9" xfId="34" applyFont="1" applyFill="1" applyBorder="1"/>
    <xf numFmtId="0" fontId="8" fillId="3" borderId="3" xfId="34" applyFont="1" applyFill="1" applyBorder="1" applyAlignment="1"/>
    <xf numFmtId="0" fontId="8" fillId="3" borderId="15" xfId="34" applyFont="1" applyFill="1" applyBorder="1"/>
    <xf numFmtId="0" fontId="8" fillId="3" borderId="5" xfId="34" applyFont="1" applyFill="1" applyBorder="1"/>
    <xf numFmtId="0" fontId="8" fillId="3" borderId="16" xfId="34" applyFont="1" applyFill="1" applyBorder="1"/>
    <xf numFmtId="0" fontId="8" fillId="4" borderId="0" xfId="34" applyFont="1" applyFill="1"/>
    <xf numFmtId="0" fontId="55" fillId="3" borderId="0" xfId="26" applyFont="1" applyFill="1" applyAlignment="1" applyProtection="1"/>
    <xf numFmtId="0" fontId="42" fillId="0" borderId="0" xfId="0" applyFont="1"/>
    <xf numFmtId="0" fontId="56" fillId="0" borderId="0" xfId="26" applyFont="1" applyAlignment="1" applyProtection="1"/>
    <xf numFmtId="0" fontId="3" fillId="0" borderId="0" xfId="0" applyFont="1" applyFill="1" applyAlignment="1">
      <alignment horizontal="left" wrapText="1"/>
    </xf>
    <xf numFmtId="0" fontId="8" fillId="0" borderId="0" xfId="0" applyFont="1" applyAlignment="1"/>
    <xf numFmtId="0" fontId="0" fillId="0" borderId="0" xfId="0" applyAlignment="1"/>
    <xf numFmtId="202" fontId="21" fillId="0" borderId="0" xfId="24" applyNumberFormat="1" applyFont="1" applyFill="1" applyBorder="1" applyAlignment="1">
      <alignment horizontal="right" vertical="center" indent="2"/>
    </xf>
    <xf numFmtId="166" fontId="4" fillId="0" borderId="0" xfId="24" applyNumberFormat="1" applyFont="1" applyFill="1" applyBorder="1" applyAlignment="1">
      <alignment horizontal="right" vertical="center" indent="1"/>
    </xf>
    <xf numFmtId="166" fontId="21" fillId="0" borderId="0" xfId="24" applyNumberFormat="1" applyFont="1" applyFill="1" applyBorder="1" applyAlignment="1">
      <alignment horizontal="right" vertical="center" indent="1"/>
    </xf>
    <xf numFmtId="166" fontId="4" fillId="0" borderId="0" xfId="24" applyNumberFormat="1" applyFont="1" applyFill="1" applyBorder="1" applyAlignment="1">
      <alignment horizontal="right" indent="1"/>
    </xf>
    <xf numFmtId="199" fontId="4" fillId="0" borderId="0" xfId="24" applyNumberFormat="1" applyFont="1" applyFill="1" applyBorder="1" applyAlignment="1">
      <alignment horizontal="right" vertical="center" indent="2"/>
    </xf>
    <xf numFmtId="1" fontId="21" fillId="0" borderId="0" xfId="24" applyNumberFormat="1" applyFont="1" applyFill="1" applyBorder="1" applyAlignment="1">
      <alignment horizontal="right" vertical="center" indent="2"/>
    </xf>
    <xf numFmtId="0" fontId="4" fillId="0" borderId="0" xfId="32" applyFont="1" applyFill="1" applyBorder="1" applyAlignment="1"/>
    <xf numFmtId="164" fontId="4" fillId="0" borderId="0" xfId="32" applyNumberFormat="1" applyFont="1" applyFill="1" applyBorder="1" applyAlignment="1">
      <alignment horizontal="left"/>
    </xf>
    <xf numFmtId="0" fontId="4" fillId="0" borderId="0" xfId="32" applyFont="1" applyFill="1" applyBorder="1" applyAlignment="1">
      <alignment horizontal="left"/>
    </xf>
    <xf numFmtId="171" fontId="4" fillId="0" borderId="9" xfId="32" applyNumberFormat="1" applyFont="1" applyFill="1" applyBorder="1" applyAlignment="1">
      <alignment horizontal="center"/>
    </xf>
    <xf numFmtId="174" fontId="4" fillId="0" borderId="0" xfId="24" applyFont="1" applyFill="1" applyBorder="1" applyAlignment="1">
      <alignment horizontal="right"/>
    </xf>
    <xf numFmtId="14" fontId="4" fillId="0" borderId="0" xfId="32" applyNumberFormat="1" applyFont="1" applyFill="1" applyBorder="1" applyAlignment="1"/>
    <xf numFmtId="165" fontId="4" fillId="0" borderId="0" xfId="32" applyNumberFormat="1" applyFont="1" applyFill="1" applyBorder="1" applyAlignment="1">
      <alignment horizontal="left"/>
    </xf>
    <xf numFmtId="0" fontId="4" fillId="0" borderId="9" xfId="32" applyFont="1" applyFill="1" applyBorder="1" applyAlignment="1">
      <alignment horizontal="centerContinuous"/>
    </xf>
    <xf numFmtId="0" fontId="4" fillId="0" borderId="0" xfId="32" applyFont="1" applyFill="1" applyBorder="1" applyAlignment="1">
      <alignment horizontal="right" indent="1"/>
    </xf>
    <xf numFmtId="175" fontId="4" fillId="0" borderId="0" xfId="28" applyFont="1" applyFill="1" applyAlignment="1">
      <alignment horizontal="right" indent="1"/>
    </xf>
    <xf numFmtId="174" fontId="4" fillId="0" borderId="0" xfId="24" applyFont="1" applyFill="1" applyBorder="1" applyAlignment="1">
      <alignment horizontal="right" indent="1"/>
    </xf>
    <xf numFmtId="1" fontId="4" fillId="0" borderId="0" xfId="32" applyNumberFormat="1" applyFont="1" applyFill="1" applyBorder="1" applyAlignment="1">
      <alignment horizontal="right" indent="1"/>
    </xf>
    <xf numFmtId="0" fontId="4" fillId="0" borderId="4" xfId="32" applyFont="1" applyFill="1" applyBorder="1" applyAlignment="1">
      <alignment vertical="center"/>
    </xf>
    <xf numFmtId="0" fontId="4" fillId="0" borderId="4" xfId="32" applyFont="1" applyFill="1" applyBorder="1" applyAlignment="1">
      <alignment horizontal="left" vertical="center" indent="2"/>
    </xf>
    <xf numFmtId="0" fontId="4" fillId="0" borderId="10" xfId="32" applyFont="1" applyFill="1" applyBorder="1" applyAlignment="1">
      <alignment horizontal="centerContinuous" vertical="center"/>
    </xf>
    <xf numFmtId="0" fontId="4" fillId="0" borderId="0" xfId="32" applyFont="1" applyFill="1" applyBorder="1" applyAlignment="1">
      <alignment vertical="center"/>
    </xf>
    <xf numFmtId="0" fontId="4" fillId="0" borderId="3" xfId="32" applyFont="1" applyFill="1" applyBorder="1" applyAlignment="1">
      <alignment horizontal="left" vertical="center" indent="2"/>
    </xf>
    <xf numFmtId="0" fontId="4" fillId="0" borderId="0" xfId="32" applyFont="1" applyFill="1" applyBorder="1" applyAlignment="1">
      <alignment horizontal="left" vertical="center" indent="2"/>
    </xf>
    <xf numFmtId="175" fontId="4" fillId="0" borderId="0" xfId="28" applyFont="1" applyFill="1" applyBorder="1" applyAlignment="1">
      <alignment horizontal="right" indent="2"/>
    </xf>
    <xf numFmtId="0" fontId="4" fillId="0" borderId="0" xfId="32" applyFont="1" applyFill="1" applyBorder="1" applyAlignment="1">
      <alignment horizontal="right" indent="2"/>
    </xf>
    <xf numFmtId="175" fontId="4" fillId="0" borderId="0" xfId="28" applyFont="1" applyFill="1" applyAlignment="1">
      <alignment horizontal="right" indent="2"/>
    </xf>
    <xf numFmtId="176" fontId="4" fillId="0" borderId="0" xfId="28" applyNumberFormat="1" applyFont="1" applyFill="1" applyBorder="1" applyAlignment="1">
      <alignment horizontal="right" indent="2"/>
    </xf>
    <xf numFmtId="175" fontId="30" fillId="0" borderId="0" xfId="28" applyFont="1" applyFill="1" applyAlignment="1">
      <alignment horizontal="right" indent="2"/>
    </xf>
    <xf numFmtId="179" fontId="4" fillId="0" borderId="0" xfId="28" applyNumberFormat="1" applyFont="1" applyFill="1" applyAlignment="1">
      <alignment horizontal="right" indent="2"/>
    </xf>
    <xf numFmtId="171" fontId="4" fillId="0" borderId="0" xfId="31" applyNumberFormat="1" applyFont="1" applyFill="1" applyBorder="1" applyAlignment="1">
      <alignment horizontal="right" indent="2"/>
    </xf>
    <xf numFmtId="171" fontId="20" fillId="0" borderId="0" xfId="31" applyNumberFormat="1" applyFont="1" applyFill="1" applyBorder="1" applyAlignment="1">
      <alignment horizontal="right" indent="2"/>
    </xf>
    <xf numFmtId="175" fontId="4" fillId="0" borderId="0" xfId="28" quotePrefix="1" applyFont="1" applyFill="1" applyAlignment="1">
      <alignment horizontal="right" indent="2"/>
    </xf>
    <xf numFmtId="0" fontId="4" fillId="0" borderId="0" xfId="32" applyFont="1" applyFill="1" applyAlignment="1">
      <alignment horizontal="right" indent="2"/>
    </xf>
    <xf numFmtId="174" fontId="21" fillId="0" borderId="0" xfId="24" applyFont="1" applyFill="1" applyBorder="1" applyAlignment="1">
      <alignment horizontal="right" indent="1"/>
    </xf>
    <xf numFmtId="166" fontId="21" fillId="0" borderId="0" xfId="31" applyNumberFormat="1" applyFont="1" applyFill="1" applyBorder="1" applyAlignment="1">
      <alignment horizontal="right"/>
    </xf>
    <xf numFmtId="0" fontId="3" fillId="0" borderId="0" xfId="32" applyFont="1" applyFill="1" applyAlignment="1">
      <alignment horizontal="left" indent="1"/>
    </xf>
    <xf numFmtId="0" fontId="8" fillId="0" borderId="11" xfId="32" applyFont="1" applyFill="1" applyBorder="1" applyAlignment="1">
      <alignment horizontal="center" vertical="center"/>
    </xf>
    <xf numFmtId="175" fontId="4" fillId="0" borderId="0" xfId="31" applyNumberFormat="1" applyFont="1" applyFill="1" applyBorder="1" applyAlignment="1">
      <alignment horizontal="right" indent="2"/>
    </xf>
    <xf numFmtId="166" fontId="21" fillId="0" borderId="0" xfId="31" applyNumberFormat="1" applyFont="1" applyFill="1" applyBorder="1" applyAlignment="1">
      <alignment horizontal="right" indent="1"/>
    </xf>
    <xf numFmtId="176" fontId="21" fillId="0" borderId="0" xfId="24" applyNumberFormat="1" applyFont="1" applyFill="1" applyBorder="1" applyAlignment="1">
      <alignment horizontal="right" indent="1"/>
    </xf>
    <xf numFmtId="178" fontId="21" fillId="0" borderId="0" xfId="28" applyNumberFormat="1" applyFont="1" applyFill="1" applyAlignment="1">
      <alignment horizontal="right" indent="1"/>
    </xf>
    <xf numFmtId="175" fontId="21" fillId="0" borderId="0" xfId="28" applyFont="1" applyFill="1" applyAlignment="1">
      <alignment horizontal="right" indent="1"/>
    </xf>
    <xf numFmtId="176" fontId="21" fillId="0" borderId="0" xfId="28" applyNumberFormat="1" applyFont="1" applyFill="1" applyAlignment="1">
      <alignment horizontal="right" indent="1"/>
    </xf>
    <xf numFmtId="166" fontId="21" fillId="0" borderId="0" xfId="28" applyNumberFormat="1" applyFont="1" applyFill="1" applyAlignment="1">
      <alignment horizontal="right" indent="1"/>
    </xf>
    <xf numFmtId="166" fontId="21" fillId="0" borderId="0" xfId="24" applyNumberFormat="1" applyFont="1" applyFill="1" applyBorder="1" applyAlignment="1">
      <alignment horizontal="right" indent="1"/>
    </xf>
    <xf numFmtId="166" fontId="4" fillId="0" borderId="0" xfId="24" quotePrefix="1" applyNumberFormat="1" applyFont="1" applyFill="1" applyBorder="1" applyAlignment="1">
      <alignment horizontal="right" indent="1"/>
    </xf>
    <xf numFmtId="166" fontId="21" fillId="0" borderId="0" xfId="24" quotePrefix="1" applyNumberFormat="1" applyFont="1" applyFill="1" applyBorder="1" applyAlignment="1">
      <alignment horizontal="right" indent="1"/>
    </xf>
    <xf numFmtId="176" fontId="4" fillId="0" borderId="0" xfId="28" quotePrefix="1" applyNumberFormat="1" applyFont="1" applyFill="1" applyBorder="1" applyAlignment="1">
      <alignment horizontal="right" indent="2"/>
    </xf>
    <xf numFmtId="166" fontId="4" fillId="0" borderId="0" xfId="28" applyNumberFormat="1" applyFont="1" applyFill="1" applyBorder="1" applyAlignment="1">
      <alignment horizontal="right" indent="1"/>
    </xf>
    <xf numFmtId="166" fontId="4" fillId="0" borderId="0" xfId="28" quotePrefix="1" applyNumberFormat="1" applyFont="1" applyFill="1" applyBorder="1" applyAlignment="1">
      <alignment horizontal="right" indent="1"/>
    </xf>
    <xf numFmtId="202" fontId="21" fillId="0" borderId="0" xfId="24" applyNumberFormat="1" applyFont="1" applyFill="1" applyBorder="1" applyAlignment="1">
      <alignment horizontal="right" indent="2"/>
    </xf>
    <xf numFmtId="0" fontId="4" fillId="0" borderId="12" xfId="32" applyFont="1" applyFill="1" applyBorder="1" applyAlignment="1">
      <alignment horizontal="left" vertical="center" indent="2"/>
    </xf>
    <xf numFmtId="199" fontId="4" fillId="0" borderId="0" xfId="28" quotePrefix="1" applyNumberFormat="1" applyFont="1" applyFill="1" applyAlignment="1">
      <alignment horizontal="right" vertical="center" indent="2"/>
    </xf>
    <xf numFmtId="199" fontId="4" fillId="0" borderId="0" xfId="28" applyNumberFormat="1" applyFont="1" applyFill="1" applyAlignment="1">
      <alignment horizontal="right" vertical="center" indent="2"/>
    </xf>
    <xf numFmtId="199" fontId="4" fillId="0" borderId="0" xfId="28" applyNumberFormat="1" applyFont="1" applyFill="1" applyBorder="1" applyAlignment="1">
      <alignment horizontal="right" vertical="center" indent="2"/>
    </xf>
    <xf numFmtId="199" fontId="4" fillId="0" borderId="0" xfId="0" applyNumberFormat="1" applyFont="1" applyFill="1" applyBorder="1" applyAlignment="1">
      <alignment horizontal="right" vertical="center" indent="2"/>
    </xf>
    <xf numFmtId="176" fontId="4" fillId="0" borderId="0" xfId="28" applyNumberFormat="1" applyFont="1" applyFill="1" applyAlignment="1">
      <alignment horizontal="right" vertical="center" indent="2"/>
    </xf>
    <xf numFmtId="175" fontId="4" fillId="0" borderId="0" xfId="28" applyFont="1" applyFill="1" applyAlignment="1">
      <alignment horizontal="right" vertical="center" indent="2"/>
    </xf>
    <xf numFmtId="199" fontId="30" fillId="0" borderId="0" xfId="28" applyNumberFormat="1" applyFont="1" applyFill="1" applyAlignment="1">
      <alignment horizontal="right" vertical="center" indent="2"/>
    </xf>
    <xf numFmtId="176" fontId="21" fillId="0" borderId="0" xfId="28" applyNumberFormat="1" applyFont="1" applyFill="1" applyAlignment="1">
      <alignment horizontal="right" vertical="center" indent="1"/>
    </xf>
    <xf numFmtId="166" fontId="21" fillId="0" borderId="0" xfId="31" applyNumberFormat="1" applyFont="1" applyFill="1" applyBorder="1"/>
    <xf numFmtId="166" fontId="21" fillId="0" borderId="0" xfId="24" quotePrefix="1" applyNumberFormat="1" applyFont="1" applyFill="1" applyBorder="1" applyAlignment="1">
      <alignment horizontal="right" vertical="center" indent="1"/>
    </xf>
    <xf numFmtId="166" fontId="21" fillId="0" borderId="0" xfId="28" applyNumberFormat="1" applyFont="1" applyFill="1" applyAlignment="1">
      <alignment horizontal="right" vertical="center" indent="1"/>
    </xf>
    <xf numFmtId="166" fontId="21" fillId="0" borderId="0" xfId="28" quotePrefix="1" applyNumberFormat="1" applyFont="1" applyFill="1" applyAlignment="1">
      <alignment horizontal="right" vertical="center" indent="1"/>
    </xf>
    <xf numFmtId="176" fontId="4" fillId="0" borderId="0" xfId="28" quotePrefix="1" applyNumberFormat="1" applyFont="1" applyFill="1" applyBorder="1" applyAlignment="1">
      <alignment horizontal="right" indent="1"/>
    </xf>
    <xf numFmtId="174" fontId="4" fillId="0" borderId="0" xfId="24" applyFont="1" applyFill="1" applyBorder="1" applyAlignment="1">
      <alignment horizontal="right" vertical="center" indent="2"/>
    </xf>
    <xf numFmtId="0" fontId="4" fillId="0" borderId="0" xfId="32" applyFont="1" applyFill="1" applyBorder="1" applyAlignment="1">
      <alignment vertical="center" wrapText="1"/>
    </xf>
    <xf numFmtId="166" fontId="4" fillId="0" borderId="0" xfId="28" quotePrefix="1" applyNumberFormat="1" applyFont="1" applyFill="1" applyBorder="1" applyAlignment="1">
      <alignment horizontal="right" indent="2"/>
    </xf>
    <xf numFmtId="0" fontId="8" fillId="0" borderId="0" xfId="0" quotePrefix="1" applyFont="1" applyFill="1"/>
    <xf numFmtId="0" fontId="3" fillId="0" borderId="0" xfId="0" applyFont="1" applyFill="1" applyAlignment="1">
      <alignment horizontal="left"/>
    </xf>
    <xf numFmtId="0" fontId="4" fillId="0" borderId="0" xfId="0" quotePrefix="1" applyFont="1" applyBorder="1" applyAlignment="1">
      <alignment horizontal="center" vertical="center"/>
    </xf>
    <xf numFmtId="172" fontId="4" fillId="0" borderId="0" xfId="0" applyNumberFormat="1" applyFont="1" applyFill="1" applyAlignment="1">
      <alignment horizontal="right" vertical="center" indent="1"/>
    </xf>
    <xf numFmtId="0" fontId="4" fillId="0" borderId="0" xfId="0" quotePrefix="1" applyFont="1"/>
    <xf numFmtId="49" fontId="4" fillId="0" borderId="0" xfId="0" applyNumberFormat="1" applyFont="1" applyBorder="1" applyAlignment="1">
      <alignment horizontal="left" indent="1"/>
    </xf>
    <xf numFmtId="49" fontId="4" fillId="0" borderId="0" xfId="0" applyNumberFormat="1" applyFont="1" applyFill="1" applyBorder="1" applyAlignment="1">
      <alignment horizontal="left" indent="1"/>
    </xf>
    <xf numFmtId="172" fontId="4" fillId="0" borderId="0" xfId="0" applyNumberFormat="1" applyFont="1" applyFill="1" applyAlignment="1">
      <alignment horizontal="right" indent="1"/>
    </xf>
    <xf numFmtId="172" fontId="4" fillId="0" borderId="0" xfId="0" quotePrefix="1" applyNumberFormat="1" applyFont="1" applyFill="1" applyAlignment="1">
      <alignment horizontal="right" indent="1"/>
    </xf>
    <xf numFmtId="1" fontId="4" fillId="0" borderId="0" xfId="0" applyNumberFormat="1" applyFont="1" applyFill="1" applyAlignment="1">
      <alignment horizontal="right" indent="2"/>
    </xf>
    <xf numFmtId="172" fontId="21" fillId="0" borderId="0" xfId="0" quotePrefix="1" applyNumberFormat="1" applyFont="1" applyFill="1" applyAlignment="1">
      <alignment horizontal="right" indent="1"/>
    </xf>
    <xf numFmtId="1" fontId="21" fillId="0" borderId="0" xfId="0" applyNumberFormat="1" applyFont="1" applyFill="1" applyAlignment="1">
      <alignment horizontal="right" indent="2"/>
    </xf>
    <xf numFmtId="172" fontId="21" fillId="0" borderId="0" xfId="0" applyNumberFormat="1" applyFont="1" applyFill="1" applyAlignment="1">
      <alignment horizontal="right" indent="1"/>
    </xf>
    <xf numFmtId="199" fontId="4" fillId="0" borderId="0" xfId="0" applyNumberFormat="1" applyFont="1" applyFill="1" applyAlignment="1">
      <alignment horizontal="right" indent="2"/>
    </xf>
    <xf numFmtId="199" fontId="4" fillId="0" borderId="0" xfId="0" quotePrefix="1" applyNumberFormat="1" applyFont="1" applyFill="1" applyAlignment="1">
      <alignment horizontal="right" indent="2"/>
    </xf>
    <xf numFmtId="0" fontId="2" fillId="0" borderId="0" xfId="0" applyFont="1"/>
    <xf numFmtId="165" fontId="4" fillId="0" borderId="9" xfId="0" applyNumberFormat="1" applyFont="1" applyBorder="1" applyAlignment="1">
      <alignment horizontal="left"/>
    </xf>
    <xf numFmtId="0" fontId="18" fillId="0" borderId="0" xfId="0" applyFont="1" applyAlignment="1"/>
    <xf numFmtId="177" fontId="50" fillId="0" borderId="9" xfId="0" applyNumberFormat="1" applyFont="1" applyBorder="1" applyAlignment="1">
      <alignment horizontal="left"/>
    </xf>
    <xf numFmtId="201" fontId="21" fillId="0" borderId="0" xfId="28" applyNumberFormat="1" applyFont="1" applyFill="1" applyAlignment="1">
      <alignment horizontal="right" vertical="center" indent="1"/>
    </xf>
    <xf numFmtId="202" fontId="21" fillId="0" borderId="0" xfId="28" applyNumberFormat="1" applyFont="1" applyFill="1" applyAlignment="1">
      <alignment horizontal="right" vertical="center" indent="1"/>
    </xf>
    <xf numFmtId="0" fontId="8" fillId="0" borderId="0" xfId="0" applyFont="1" applyAlignment="1"/>
    <xf numFmtId="0" fontId="12" fillId="0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8" fillId="0" borderId="0" xfId="0" applyFont="1" applyFill="1" applyAlignment="1"/>
    <xf numFmtId="164" fontId="4" fillId="0" borderId="3" xfId="31" applyNumberFormat="1" applyFont="1" applyBorder="1" applyAlignment="1">
      <alignment horizontal="left" indent="1"/>
    </xf>
    <xf numFmtId="164" fontId="4" fillId="0" borderId="3" xfId="31" applyNumberFormat="1" applyFont="1" applyBorder="1" applyAlignment="1">
      <alignment horizontal="left" indent="3"/>
    </xf>
    <xf numFmtId="164" fontId="4" fillId="0" borderId="3" xfId="31" applyNumberFormat="1" applyFont="1" applyFill="1" applyBorder="1" applyAlignment="1">
      <alignment horizontal="left" indent="1"/>
    </xf>
    <xf numFmtId="164" fontId="4" fillId="0" borderId="3" xfId="31" applyNumberFormat="1" applyFont="1" applyFill="1" applyBorder="1" applyAlignment="1">
      <alignment horizontal="left" indent="3"/>
    </xf>
    <xf numFmtId="49" fontId="4" fillId="0" borderId="3" xfId="31" applyNumberFormat="1" applyFont="1" applyBorder="1" applyAlignment="1">
      <alignment horizontal="left" indent="1"/>
    </xf>
    <xf numFmtId="199" fontId="4" fillId="0" borderId="0" xfId="24" applyNumberFormat="1" applyFont="1" applyFill="1" applyBorder="1" applyAlignment="1">
      <alignment horizontal="right" indent="2"/>
    </xf>
    <xf numFmtId="1" fontId="21" fillId="0" borderId="0" xfId="24" applyNumberFormat="1" applyFont="1" applyFill="1" applyBorder="1" applyAlignment="1">
      <alignment horizontal="right" indent="2"/>
    </xf>
    <xf numFmtId="165" fontId="4" fillId="0" borderId="9" xfId="0" applyNumberFormat="1" applyFont="1" applyBorder="1" applyAlignment="1">
      <alignment horizontal="left" indent="2"/>
    </xf>
    <xf numFmtId="165" fontId="4" fillId="0" borderId="9" xfId="0" applyNumberFormat="1" applyFont="1" applyBorder="1" applyAlignment="1">
      <alignment horizontal="left" indent="3"/>
    </xf>
    <xf numFmtId="165" fontId="4" fillId="0" borderId="9" xfId="0" applyNumberFormat="1" applyFont="1" applyBorder="1" applyAlignment="1">
      <alignment horizontal="left" indent="4"/>
    </xf>
    <xf numFmtId="165" fontId="4" fillId="0" borderId="13" xfId="0" applyNumberFormat="1" applyFont="1" applyBorder="1" applyAlignment="1">
      <alignment horizontal="left" indent="5"/>
    </xf>
    <xf numFmtId="165" fontId="4" fillId="0" borderId="13" xfId="0" applyNumberFormat="1" applyFont="1" applyBorder="1" applyAlignment="1">
      <alignment horizontal="left" indent="6"/>
    </xf>
    <xf numFmtId="165" fontId="4" fillId="0" borderId="9" xfId="0" applyNumberFormat="1" applyFont="1" applyBorder="1" applyAlignment="1">
      <alignment horizontal="left" indent="5"/>
    </xf>
    <xf numFmtId="165" fontId="4" fillId="0" borderId="9" xfId="0" applyNumberFormat="1" applyFont="1" applyBorder="1" applyAlignment="1">
      <alignment horizontal="left" indent="6"/>
    </xf>
    <xf numFmtId="164" fontId="4" fillId="0" borderId="9" xfId="0" applyNumberFormat="1" applyFont="1" applyBorder="1" applyAlignment="1">
      <alignment horizontal="left" indent="2"/>
    </xf>
    <xf numFmtId="165" fontId="4" fillId="0" borderId="13" xfId="0" applyNumberFormat="1" applyFont="1" applyBorder="1" applyAlignment="1">
      <alignment horizontal="left" indent="1"/>
    </xf>
    <xf numFmtId="176" fontId="4" fillId="0" borderId="0" xfId="0" applyNumberFormat="1" applyFont="1" applyFill="1" applyAlignment="1">
      <alignment horizontal="right" indent="1"/>
    </xf>
    <xf numFmtId="198" fontId="4" fillId="0" borderId="0" xfId="0" applyNumberFormat="1" applyFont="1" applyFill="1" applyAlignment="1">
      <alignment horizontal="right" indent="1"/>
    </xf>
    <xf numFmtId="174" fontId="4" fillId="0" borderId="0" xfId="0" applyNumberFormat="1" applyFont="1" applyFill="1" applyAlignment="1">
      <alignment horizontal="right" indent="1"/>
    </xf>
    <xf numFmtId="165" fontId="4" fillId="0" borderId="13" xfId="0" applyNumberFormat="1" applyFont="1" applyBorder="1" applyAlignment="1"/>
    <xf numFmtId="177" fontId="4" fillId="0" borderId="13" xfId="0" applyNumberFormat="1" applyFont="1" applyFill="1" applyBorder="1" applyAlignment="1"/>
    <xf numFmtId="165" fontId="4" fillId="0" borderId="14" xfId="0" applyNumberFormat="1" applyFont="1" applyBorder="1" applyAlignment="1">
      <alignment horizontal="left" indent="1"/>
    </xf>
    <xf numFmtId="165" fontId="4" fillId="0" borderId="13" xfId="0" applyNumberFormat="1" applyFont="1" applyBorder="1" applyAlignment="1">
      <alignment horizontal="left" indent="2"/>
    </xf>
    <xf numFmtId="165" fontId="4" fillId="0" borderId="13" xfId="0" applyNumberFormat="1" applyFont="1" applyBorder="1" applyAlignment="1">
      <alignment horizontal="left" indent="3"/>
    </xf>
    <xf numFmtId="165" fontId="4" fillId="0" borderId="13" xfId="0" applyNumberFormat="1" applyFont="1" applyBorder="1" applyAlignment="1">
      <alignment horizontal="left" indent="4"/>
    </xf>
    <xf numFmtId="164" fontId="4" fillId="0" borderId="0" xfId="32" applyNumberFormat="1" applyFont="1" applyFill="1" applyBorder="1" applyAlignment="1">
      <alignment horizontal="left" indent="1"/>
    </xf>
    <xf numFmtId="164" fontId="4" fillId="0" borderId="0" xfId="32" applyNumberFormat="1" applyFont="1" applyFill="1" applyBorder="1" applyAlignment="1">
      <alignment horizontal="left" indent="2"/>
    </xf>
    <xf numFmtId="49" fontId="4" fillId="0" borderId="0" xfId="32" applyNumberFormat="1" applyFont="1" applyFill="1" applyBorder="1" applyAlignment="1">
      <alignment horizontal="left" indent="1"/>
    </xf>
    <xf numFmtId="164" fontId="4" fillId="0" borderId="0" xfId="32" applyNumberFormat="1" applyFont="1" applyFill="1" applyBorder="1" applyAlignment="1">
      <alignment horizontal="left" wrapText="1" indent="2"/>
    </xf>
    <xf numFmtId="0" fontId="18" fillId="0" borderId="0" xfId="0" applyFont="1" applyFill="1" applyBorder="1"/>
    <xf numFmtId="0" fontId="31" fillId="0" borderId="0" xfId="0" applyFont="1" applyFill="1" applyBorder="1"/>
    <xf numFmtId="175" fontId="4" fillId="0" borderId="4" xfId="28" applyFont="1" applyFill="1" applyBorder="1" applyAlignment="1">
      <alignment horizontal="right" vertical="center" indent="1"/>
    </xf>
    <xf numFmtId="0" fontId="48" fillId="0" borderId="0" xfId="0" applyFont="1" applyBorder="1" applyAlignment="1">
      <alignment vertical="center"/>
    </xf>
    <xf numFmtId="0" fontId="49" fillId="0" borderId="0" xfId="0" applyFont="1" applyBorder="1" applyAlignment="1">
      <alignment vertical="center"/>
    </xf>
    <xf numFmtId="3" fontId="0" fillId="0" borderId="0" xfId="0" applyNumberFormat="1" applyBorder="1"/>
    <xf numFmtId="0" fontId="4" fillId="0" borderId="0" xfId="32" applyFont="1" applyFill="1" applyBorder="1" applyAlignment="1">
      <alignment horizontal="center" vertical="center"/>
    </xf>
    <xf numFmtId="0" fontId="4" fillId="0" borderId="0" xfId="32" applyFont="1" applyFill="1" applyBorder="1" applyAlignment="1">
      <alignment horizontal="center"/>
    </xf>
    <xf numFmtId="0" fontId="19" fillId="0" borderId="0" xfId="34" applyFont="1" applyFill="1" applyAlignment="1">
      <alignment vertical="center"/>
    </xf>
    <xf numFmtId="0" fontId="12" fillId="2" borderId="0" xfId="34" applyFont="1" applyFill="1" applyAlignment="1">
      <alignment horizontal="center" vertical="center"/>
    </xf>
    <xf numFmtId="0" fontId="8" fillId="0" borderId="0" xfId="34" applyFont="1" applyAlignment="1"/>
    <xf numFmtId="0" fontId="8" fillId="0" borderId="6" xfId="34" applyFont="1" applyFill="1" applyBorder="1" applyAlignment="1">
      <alignment horizontal="center" vertical="center" wrapText="1"/>
    </xf>
    <xf numFmtId="0" fontId="4" fillId="0" borderId="10" xfId="34" applyFont="1" applyBorder="1" applyAlignment="1">
      <alignment horizontal="center"/>
    </xf>
    <xf numFmtId="0" fontId="4" fillId="0" borderId="9" xfId="34" applyFont="1" applyBorder="1" applyAlignment="1">
      <alignment horizontal="center"/>
    </xf>
    <xf numFmtId="0" fontId="4" fillId="0" borderId="9" xfId="34" applyFont="1" applyFill="1" applyBorder="1" applyAlignment="1">
      <alignment horizontal="center"/>
    </xf>
    <xf numFmtId="1" fontId="21" fillId="0" borderId="0" xfId="34" applyNumberFormat="1" applyFont="1" applyFill="1" applyBorder="1" applyAlignment="1">
      <alignment horizontal="right" indent="2"/>
    </xf>
    <xf numFmtId="176" fontId="21" fillId="0" borderId="0" xfId="34" applyNumberFormat="1" applyFont="1" applyFill="1" applyBorder="1" applyAlignment="1">
      <alignment horizontal="right" indent="1"/>
    </xf>
    <xf numFmtId="166" fontId="21" fillId="0" borderId="0" xfId="34" applyNumberFormat="1" applyFont="1" applyFill="1" applyBorder="1" applyAlignment="1">
      <alignment horizontal="right" indent="1"/>
    </xf>
    <xf numFmtId="176" fontId="21" fillId="0" borderId="0" xfId="34" quotePrefix="1" applyNumberFormat="1" applyFont="1" applyFill="1" applyBorder="1" applyAlignment="1">
      <alignment horizontal="right" indent="1"/>
    </xf>
    <xf numFmtId="166" fontId="21" fillId="0" borderId="0" xfId="34" quotePrefix="1" applyNumberFormat="1" applyFont="1" applyFill="1" applyBorder="1" applyAlignment="1">
      <alignment horizontal="right" indent="1"/>
    </xf>
    <xf numFmtId="0" fontId="3" fillId="0" borderId="0" xfId="34" applyFont="1" applyFill="1"/>
    <xf numFmtId="0" fontId="33" fillId="0" borderId="5" xfId="0" applyFont="1" applyBorder="1" applyAlignment="1"/>
    <xf numFmtId="0" fontId="34" fillId="0" borderId="5" xfId="0" applyFont="1" applyBorder="1" applyAlignment="1"/>
    <xf numFmtId="0" fontId="35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Alignment="1"/>
    <xf numFmtId="0" fontId="0" fillId="0" borderId="0" xfId="0" applyAlignment="1"/>
    <xf numFmtId="0" fontId="54" fillId="3" borderId="0" xfId="34" applyFont="1" applyFill="1" applyBorder="1" applyAlignment="1">
      <alignment horizontal="center" vertical="center"/>
    </xf>
    <xf numFmtId="0" fontId="12" fillId="3" borderId="0" xfId="34" quotePrefix="1" applyFont="1" applyFill="1" applyBorder="1" applyAlignment="1">
      <alignment horizontal="center" vertical="center"/>
    </xf>
    <xf numFmtId="0" fontId="54" fillId="3" borderId="5" xfId="34" applyFont="1" applyFill="1" applyBorder="1" applyAlignment="1">
      <alignment horizontal="center"/>
    </xf>
    <xf numFmtId="0" fontId="54" fillId="3" borderId="0" xfId="34" applyFont="1" applyFill="1" applyBorder="1" applyAlignment="1">
      <alignment horizontal="center"/>
    </xf>
    <xf numFmtId="0" fontId="4" fillId="0" borderId="0" xfId="32" applyFont="1" applyFill="1" applyBorder="1" applyAlignment="1">
      <alignment horizontal="center" vertical="center"/>
    </xf>
    <xf numFmtId="0" fontId="4" fillId="0" borderId="0" xfId="32" applyFont="1" applyFill="1" applyBorder="1" applyAlignment="1">
      <alignment horizontal="center"/>
    </xf>
    <xf numFmtId="0" fontId="4" fillId="0" borderId="3" xfId="32" applyFont="1" applyFill="1" applyBorder="1" applyAlignment="1">
      <alignment horizontal="center" vertical="center" wrapText="1"/>
    </xf>
    <xf numFmtId="0" fontId="4" fillId="0" borderId="0" xfId="32" applyFont="1" applyFill="1" applyBorder="1" applyAlignment="1">
      <alignment horizontal="center" vertical="center" wrapText="1"/>
    </xf>
  </cellXfs>
  <cellStyles count="36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5x indented GHG Textfiels" xfId="15"/>
    <cellStyle name="6mitP" xfId="16"/>
    <cellStyle name="6ohneP" xfId="17"/>
    <cellStyle name="7mitP" xfId="18"/>
    <cellStyle name="9mitP" xfId="19"/>
    <cellStyle name="9ohneP" xfId="20"/>
    <cellStyle name="Comma [0]" xfId="21"/>
    <cellStyle name="Currency [0]" xfId="22"/>
    <cellStyle name="CustomizationCells" xfId="23"/>
    <cellStyle name="Eine_Nachkommastelle" xfId="24"/>
    <cellStyle name="Fuss" xfId="25"/>
    <cellStyle name="Hyperlink" xfId="26" builtinId="8"/>
    <cellStyle name="mitP" xfId="27"/>
    <cellStyle name="Ohne_Nachkomma" xfId="28"/>
    <cellStyle name="ohneP" xfId="29"/>
    <cellStyle name="Standard" xfId="0" builtinId="0"/>
    <cellStyle name="Standard 2" xfId="34"/>
    <cellStyle name="Standard 3" xfId="35"/>
    <cellStyle name="Standard_Abwasser 1995 n. NACE" xfId="30"/>
    <cellStyle name="Standard_pres98t1" xfId="31"/>
    <cellStyle name="Standard_pres98t1 2" xfId="33"/>
    <cellStyle name="Standard_Tabelle1 (2)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36865" name="Object 1" hidden="1">
              <a:extLst>
                <a:ext uri="{63B3BB69-23CF-44E3-9099-C40C66FF867C}">
                  <a14:compatExt spid="_x0000_s368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60325</xdr:colOff>
      <xdr:row>19</xdr:row>
      <xdr:rowOff>123825</xdr:rowOff>
    </xdr:from>
    <xdr:to>
      <xdr:col>4</xdr:col>
      <xdr:colOff>650875</xdr:colOff>
      <xdr:row>37</xdr:row>
      <xdr:rowOff>85725</xdr:rowOff>
    </xdr:to>
    <xdr:pic>
      <xdr:nvPicPr>
        <xdr:cNvPr id="4" name="Picture 13" descr="19__Umwel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0" y="4438650"/>
          <a:ext cx="2876550" cy="287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180975</xdr:colOff>
          <xdr:row>5</xdr:row>
          <xdr:rowOff>0</xdr:rowOff>
        </xdr:from>
        <xdr:to>
          <xdr:col>4</xdr:col>
          <xdr:colOff>714375</xdr:colOff>
          <xdr:row>9</xdr:row>
          <xdr:rowOff>38100</xdr:rowOff>
        </xdr:to>
        <xdr:sp macro="" textlink="">
          <xdr:nvSpPr>
            <xdr:cNvPr id="22532" name="Object 4" hidden="1">
              <a:extLst>
                <a:ext uri="{63B3BB69-23CF-44E3-9099-C40C66FF867C}">
                  <a14:compatExt spid="_x0000_s225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destatis.de/DE/Publikationen/Thematisch/UmweltoekonomischeGesamtrechnungen/Umweltindikatoren/DeutscheNachhaltigkeitsstrategie.html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destatis.de/DE/Publikationen/Thematisch/UmweltoekonomischeGesamtrechnungen/Umweltindikatoren/IndikatorenPDF_0230001.pdf?__blob=publicationFil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155"/>
      <c r="B1" s="387" t="s">
        <v>318</v>
      </c>
      <c r="C1" s="388"/>
      <c r="D1" s="388"/>
      <c r="E1" s="388"/>
      <c r="F1" s="388"/>
      <c r="G1" s="388"/>
      <c r="H1" s="388"/>
    </row>
    <row r="2" spans="1:9" ht="14.25" customHeight="1">
      <c r="A2" s="5"/>
      <c r="B2" s="5"/>
      <c r="C2" s="5"/>
      <c r="D2" s="5"/>
      <c r="E2" s="5"/>
      <c r="F2" s="5"/>
      <c r="G2" s="5"/>
      <c r="H2" s="5"/>
    </row>
    <row r="3" spans="1:9" ht="11.25" customHeight="1">
      <c r="A3" s="5"/>
      <c r="B3" s="5"/>
      <c r="C3" s="5"/>
      <c r="D3" s="5"/>
      <c r="E3" s="5"/>
      <c r="F3" s="5"/>
      <c r="G3" s="5"/>
      <c r="H3" s="389" t="s">
        <v>319</v>
      </c>
      <c r="I3" s="156"/>
    </row>
    <row r="4" spans="1:9">
      <c r="A4" s="5"/>
      <c r="B4" s="5"/>
      <c r="C4" s="5"/>
      <c r="D4" s="5"/>
      <c r="E4" s="5"/>
      <c r="F4" s="5"/>
      <c r="G4" s="5"/>
      <c r="H4" s="390"/>
    </row>
    <row r="5" spans="1:9">
      <c r="A5" s="5"/>
      <c r="B5" s="5"/>
      <c r="C5" s="5"/>
      <c r="D5" s="5"/>
      <c r="E5" s="5"/>
      <c r="F5" s="5"/>
      <c r="G5" s="5"/>
      <c r="H5" s="5"/>
    </row>
    <row r="6" spans="1:9">
      <c r="A6" s="5"/>
      <c r="B6" s="5"/>
      <c r="C6" s="5"/>
      <c r="D6" s="5"/>
      <c r="E6" s="5"/>
      <c r="F6" s="5"/>
      <c r="G6" s="5"/>
      <c r="H6" s="5"/>
    </row>
    <row r="7" spans="1:9">
      <c r="A7" s="5"/>
      <c r="B7" s="5"/>
      <c r="C7" s="5"/>
      <c r="D7" s="5"/>
      <c r="E7" s="5"/>
      <c r="F7" s="5"/>
      <c r="G7" s="5"/>
      <c r="H7" s="5"/>
    </row>
    <row r="8" spans="1:9">
      <c r="A8" s="5"/>
      <c r="B8" s="5"/>
      <c r="C8" s="5"/>
      <c r="D8" s="5"/>
      <c r="E8" s="5"/>
      <c r="F8" s="5"/>
      <c r="G8" s="5"/>
      <c r="H8" s="5"/>
    </row>
    <row r="9" spans="1:9">
      <c r="A9" s="5"/>
      <c r="B9" s="5"/>
      <c r="C9" s="5"/>
      <c r="D9" s="5"/>
      <c r="E9" s="5"/>
      <c r="F9" s="5"/>
      <c r="G9" s="5"/>
      <c r="H9" s="5"/>
    </row>
    <row r="10" spans="1:9" s="159" customFormat="1" ht="34.5">
      <c r="A10" s="157"/>
      <c r="B10" s="158" t="s">
        <v>320</v>
      </c>
      <c r="C10" s="158"/>
      <c r="D10" s="157"/>
      <c r="E10" s="157"/>
      <c r="F10" s="157"/>
      <c r="G10" s="157"/>
      <c r="H10" s="157"/>
    </row>
    <row r="11" spans="1:9">
      <c r="A11" s="5"/>
      <c r="B11" s="5"/>
      <c r="C11" s="5"/>
      <c r="D11" s="5"/>
      <c r="E11" s="5"/>
      <c r="F11" s="5"/>
      <c r="G11" s="5"/>
      <c r="H11" s="5"/>
    </row>
    <row r="12" spans="1:9">
      <c r="A12" s="5"/>
      <c r="B12" s="5"/>
      <c r="C12" s="5"/>
      <c r="D12" s="5"/>
      <c r="E12" s="5"/>
      <c r="F12" s="5"/>
      <c r="G12" s="5"/>
      <c r="H12" s="5"/>
    </row>
    <row r="13" spans="1:9">
      <c r="A13" s="5"/>
      <c r="B13" s="5"/>
      <c r="C13" s="5"/>
      <c r="D13" s="5"/>
      <c r="E13" s="5"/>
      <c r="F13" s="5"/>
      <c r="G13" s="5"/>
      <c r="H13" s="5"/>
    </row>
    <row r="14" spans="1:9" s="159" customFormat="1" ht="27">
      <c r="A14" s="157"/>
      <c r="B14" s="160" t="s">
        <v>496</v>
      </c>
      <c r="C14" s="161"/>
      <c r="D14" s="161"/>
      <c r="E14" s="162"/>
      <c r="F14" s="157"/>
      <c r="G14" s="157"/>
      <c r="H14" s="157"/>
    </row>
    <row r="15" spans="1:9" s="159" customFormat="1" ht="27">
      <c r="A15" s="157"/>
      <c r="B15" s="160" t="s">
        <v>325</v>
      </c>
      <c r="C15" s="161"/>
      <c r="D15" s="161"/>
      <c r="E15" s="162"/>
      <c r="F15" s="157"/>
      <c r="G15" s="157"/>
      <c r="H15" s="157"/>
    </row>
    <row r="16" spans="1:9" s="159" customFormat="1" ht="27">
      <c r="A16" s="157"/>
      <c r="B16" s="160" t="s">
        <v>326</v>
      </c>
      <c r="C16" s="161"/>
      <c r="D16" s="161"/>
      <c r="E16" s="162"/>
      <c r="F16" s="157"/>
      <c r="G16" s="157"/>
      <c r="H16" s="157"/>
    </row>
    <row r="17" spans="1:8">
      <c r="A17" s="5"/>
      <c r="B17" s="5"/>
      <c r="C17" s="5"/>
      <c r="D17" s="5"/>
      <c r="E17" s="5"/>
      <c r="F17" s="5"/>
      <c r="G17" s="5"/>
      <c r="H17" s="5"/>
    </row>
    <row r="18" spans="1:8">
      <c r="A18" s="5"/>
      <c r="B18" s="241"/>
      <c r="C18" s="241"/>
      <c r="D18" s="241"/>
      <c r="E18" s="241"/>
      <c r="F18" s="5"/>
      <c r="G18" s="5"/>
      <c r="H18" s="5"/>
    </row>
    <row r="19" spans="1:8">
      <c r="A19" s="5"/>
      <c r="B19" s="241"/>
      <c r="C19" s="241"/>
      <c r="D19" s="241"/>
      <c r="E19" s="241"/>
      <c r="F19" s="5"/>
      <c r="G19" s="5"/>
      <c r="H19" s="5"/>
    </row>
    <row r="20" spans="1:8">
      <c r="A20" s="5"/>
      <c r="B20" s="391"/>
      <c r="C20" s="392"/>
      <c r="D20" s="392"/>
      <c r="E20" s="392"/>
      <c r="F20" s="242"/>
      <c r="G20" s="5"/>
      <c r="H20" s="5"/>
    </row>
    <row r="21" spans="1:8">
      <c r="A21" s="5"/>
      <c r="B21" s="392"/>
      <c r="C21" s="392"/>
      <c r="D21" s="392"/>
      <c r="E21" s="392"/>
      <c r="F21" s="242"/>
      <c r="G21" s="5"/>
      <c r="H21" s="5"/>
    </row>
    <row r="22" spans="1:8">
      <c r="A22" s="5"/>
      <c r="B22" s="392"/>
      <c r="C22" s="392"/>
      <c r="D22" s="392"/>
      <c r="E22" s="392"/>
      <c r="F22" s="242"/>
      <c r="G22" s="5"/>
      <c r="H22" s="5"/>
    </row>
    <row r="23" spans="1:8">
      <c r="A23" s="5"/>
      <c r="B23" s="392"/>
      <c r="C23" s="392"/>
      <c r="D23" s="392"/>
      <c r="E23" s="392"/>
      <c r="F23" s="242"/>
      <c r="G23" s="5"/>
      <c r="H23" s="5"/>
    </row>
    <row r="24" spans="1:8">
      <c r="A24" s="5"/>
      <c r="B24" s="392"/>
      <c r="C24" s="392"/>
      <c r="D24" s="392"/>
      <c r="E24" s="392"/>
      <c r="F24" s="242"/>
      <c r="G24" s="5"/>
      <c r="H24" s="5"/>
    </row>
    <row r="25" spans="1:8">
      <c r="A25" s="5"/>
      <c r="B25" s="392"/>
      <c r="C25" s="392"/>
      <c r="D25" s="392"/>
      <c r="E25" s="392"/>
      <c r="F25" s="242"/>
      <c r="G25" s="5"/>
      <c r="H25" s="5"/>
    </row>
    <row r="26" spans="1:8">
      <c r="A26" s="5"/>
      <c r="B26" s="392"/>
      <c r="C26" s="392"/>
      <c r="D26" s="392"/>
      <c r="E26" s="392"/>
      <c r="F26" s="242"/>
      <c r="G26" s="5"/>
      <c r="H26" s="5"/>
    </row>
    <row r="27" spans="1:8">
      <c r="A27" s="5"/>
      <c r="B27" s="392"/>
      <c r="C27" s="392"/>
      <c r="D27" s="392"/>
      <c r="E27" s="392"/>
      <c r="F27" s="242"/>
      <c r="G27" s="5"/>
      <c r="H27" s="5"/>
    </row>
    <row r="28" spans="1:8">
      <c r="A28" s="5"/>
      <c r="B28" s="392"/>
      <c r="C28" s="392"/>
      <c r="D28" s="392"/>
      <c r="E28" s="392"/>
      <c r="F28" s="242"/>
      <c r="G28" s="5"/>
      <c r="H28" s="5"/>
    </row>
    <row r="29" spans="1:8">
      <c r="A29" s="5"/>
      <c r="B29" s="392"/>
      <c r="C29" s="392"/>
      <c r="D29" s="392"/>
      <c r="E29" s="392"/>
      <c r="F29" s="242"/>
      <c r="G29" s="5"/>
      <c r="H29" s="5"/>
    </row>
    <row r="30" spans="1:8">
      <c r="A30" s="5"/>
      <c r="B30" s="392"/>
      <c r="C30" s="392"/>
      <c r="D30" s="392"/>
      <c r="E30" s="392"/>
      <c r="F30" s="242"/>
      <c r="G30" s="5"/>
      <c r="H30" s="5"/>
    </row>
    <row r="31" spans="1:8">
      <c r="A31" s="5"/>
      <c r="B31" s="392"/>
      <c r="C31" s="392"/>
      <c r="D31" s="392"/>
      <c r="E31" s="392"/>
      <c r="F31" s="242"/>
      <c r="G31" s="5"/>
      <c r="H31" s="5"/>
    </row>
    <row r="32" spans="1:8">
      <c r="A32" s="5"/>
      <c r="B32" s="392"/>
      <c r="C32" s="392"/>
      <c r="D32" s="392"/>
      <c r="E32" s="392"/>
      <c r="F32" s="242"/>
      <c r="G32" s="5"/>
      <c r="H32" s="5"/>
    </row>
    <row r="33" spans="1:8">
      <c r="A33" s="5"/>
      <c r="B33" s="392"/>
      <c r="C33" s="392"/>
      <c r="D33" s="392"/>
      <c r="E33" s="392"/>
      <c r="F33" s="242"/>
      <c r="G33" s="5"/>
      <c r="H33" s="5"/>
    </row>
    <row r="34" spans="1:8">
      <c r="A34" s="5"/>
      <c r="B34" s="392"/>
      <c r="C34" s="392"/>
      <c r="D34" s="392"/>
      <c r="E34" s="392"/>
      <c r="F34" s="242"/>
      <c r="G34" s="5"/>
      <c r="H34" s="5"/>
    </row>
    <row r="35" spans="1:8">
      <c r="A35" s="5"/>
      <c r="B35" s="392"/>
      <c r="C35" s="392"/>
      <c r="D35" s="392"/>
      <c r="E35" s="392"/>
      <c r="F35" s="242"/>
      <c r="G35" s="5"/>
      <c r="H35" s="5"/>
    </row>
    <row r="36" spans="1:8">
      <c r="A36" s="5"/>
      <c r="B36" s="392"/>
      <c r="C36" s="392"/>
      <c r="D36" s="392"/>
      <c r="E36" s="392"/>
      <c r="F36" s="242"/>
      <c r="G36" s="5"/>
      <c r="H36" s="5"/>
    </row>
    <row r="37" spans="1:8">
      <c r="A37" s="5"/>
      <c r="B37" s="392"/>
      <c r="C37" s="392"/>
      <c r="D37" s="392"/>
      <c r="E37" s="392"/>
      <c r="F37" s="242"/>
      <c r="G37" s="5"/>
      <c r="H37" s="5"/>
    </row>
    <row r="38" spans="1:8">
      <c r="A38" s="5"/>
      <c r="B38" s="392"/>
      <c r="C38" s="392"/>
      <c r="D38" s="392"/>
      <c r="E38" s="392"/>
      <c r="F38" s="242"/>
      <c r="G38" s="5"/>
      <c r="H38" s="5"/>
    </row>
    <row r="39" spans="1:8">
      <c r="A39" s="5"/>
      <c r="B39" s="242"/>
      <c r="C39" s="242"/>
      <c r="D39" s="242"/>
      <c r="E39" s="242"/>
      <c r="F39" s="242"/>
      <c r="G39" s="5"/>
      <c r="H39" s="5"/>
    </row>
    <row r="40" spans="1:8">
      <c r="A40" s="5"/>
      <c r="B40" s="242"/>
      <c r="C40" s="242"/>
      <c r="D40" s="242"/>
      <c r="E40" s="242"/>
      <c r="F40" s="242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>
      <c r="A44" s="5"/>
      <c r="B44" s="5"/>
      <c r="C44" s="5"/>
      <c r="D44" s="5"/>
      <c r="E44" s="5"/>
      <c r="F44" s="5"/>
      <c r="G44" s="5"/>
      <c r="H44" s="5"/>
    </row>
    <row r="45" spans="1:8">
      <c r="A45" s="5"/>
      <c r="B45" s="5"/>
      <c r="C45" s="5"/>
      <c r="D45" s="5"/>
      <c r="E45" s="5"/>
      <c r="F45" s="5"/>
      <c r="G45" s="5"/>
      <c r="H45" s="5"/>
    </row>
    <row r="46" spans="1:8">
      <c r="A46" s="5"/>
      <c r="B46" s="5"/>
      <c r="C46" s="5"/>
      <c r="D46" s="5"/>
      <c r="E46" s="5"/>
      <c r="F46" s="5"/>
      <c r="G46" s="5"/>
      <c r="H46" s="5"/>
    </row>
    <row r="47" spans="1:8">
      <c r="A47" s="5"/>
      <c r="B47" s="5"/>
      <c r="C47" s="5"/>
      <c r="D47" s="5"/>
      <c r="E47" s="5"/>
      <c r="F47" s="5"/>
      <c r="G47" s="5"/>
      <c r="H47" s="5"/>
    </row>
    <row r="48" spans="1:8" s="159" customFormat="1" ht="33">
      <c r="A48" s="157"/>
      <c r="B48" s="163" t="s">
        <v>671</v>
      </c>
      <c r="C48" s="164"/>
      <c r="D48" s="164"/>
      <c r="E48" s="164"/>
      <c r="F48" s="164"/>
      <c r="G48" s="164"/>
      <c r="H48" s="164"/>
    </row>
    <row r="49" spans="1:8">
      <c r="A49" s="5"/>
      <c r="B49" s="127"/>
      <c r="C49" s="127"/>
      <c r="D49" s="127"/>
      <c r="E49" s="127"/>
      <c r="F49" s="127"/>
      <c r="G49" s="127"/>
      <c r="H49" s="127"/>
    </row>
    <row r="50" spans="1:8">
      <c r="A50" s="5"/>
      <c r="B50" s="127"/>
      <c r="C50" s="127"/>
      <c r="D50" s="127"/>
      <c r="E50" s="127"/>
      <c r="F50" s="127"/>
      <c r="G50" s="127"/>
      <c r="H50" s="127"/>
    </row>
    <row r="51" spans="1:8">
      <c r="A51" s="5"/>
      <c r="B51" s="127"/>
      <c r="C51" s="127"/>
      <c r="D51" s="127"/>
      <c r="E51" s="127"/>
      <c r="F51" s="127"/>
      <c r="G51" s="127"/>
      <c r="H51" s="127"/>
    </row>
    <row r="52" spans="1:8" s="159" customFormat="1">
      <c r="A52" s="157"/>
      <c r="B52" s="165" t="s">
        <v>321</v>
      </c>
      <c r="C52" s="164"/>
      <c r="D52" s="164"/>
      <c r="E52" s="164"/>
      <c r="F52" s="164"/>
      <c r="G52" s="164"/>
      <c r="H52" s="164"/>
    </row>
    <row r="53" spans="1:8" s="159" customFormat="1">
      <c r="A53" s="157"/>
      <c r="B53" s="165" t="s">
        <v>672</v>
      </c>
      <c r="C53" s="164"/>
      <c r="D53" s="164"/>
      <c r="E53" s="164"/>
      <c r="F53" s="164"/>
      <c r="G53" s="164"/>
      <c r="H53" s="164"/>
    </row>
    <row r="54" spans="1:8" s="159" customFormat="1">
      <c r="A54" s="157"/>
      <c r="B54" s="165" t="s">
        <v>673</v>
      </c>
      <c r="C54" s="164"/>
      <c r="D54" s="164"/>
      <c r="E54" s="164"/>
      <c r="F54" s="164"/>
      <c r="G54" s="164"/>
      <c r="H54" s="164"/>
    </row>
    <row r="55" spans="1:8" ht="15" customHeight="1">
      <c r="A55" s="5"/>
      <c r="B55" s="127"/>
      <c r="C55" s="127"/>
      <c r="D55" s="127"/>
      <c r="E55" s="127"/>
      <c r="F55" s="127"/>
      <c r="G55" s="127"/>
      <c r="H55" s="127"/>
    </row>
    <row r="56" spans="1:8" s="159" customFormat="1">
      <c r="A56" s="157"/>
      <c r="B56" s="5" t="s">
        <v>322</v>
      </c>
      <c r="C56" s="164"/>
      <c r="D56" s="164"/>
      <c r="E56" s="164"/>
      <c r="F56" s="164"/>
      <c r="G56" s="164"/>
      <c r="H56" s="164"/>
    </row>
    <row r="57" spans="1:8" s="159" customFormat="1">
      <c r="A57" s="157"/>
      <c r="B57" s="166" t="s">
        <v>323</v>
      </c>
      <c r="C57" s="164"/>
      <c r="D57" s="164"/>
      <c r="E57" s="164"/>
      <c r="F57" s="164"/>
      <c r="G57" s="164"/>
      <c r="H57" s="164"/>
    </row>
    <row r="58" spans="1:8" s="159" customFormat="1">
      <c r="A58" s="157"/>
      <c r="B58" s="5" t="s">
        <v>497</v>
      </c>
      <c r="C58" s="164"/>
      <c r="D58" s="164"/>
      <c r="E58" s="164"/>
      <c r="F58" s="164"/>
      <c r="G58" s="164"/>
      <c r="H58" s="164"/>
    </row>
    <row r="59" spans="1:8" ht="15" customHeight="1">
      <c r="A59" s="5"/>
      <c r="B59" s="127"/>
      <c r="C59" s="127"/>
      <c r="D59" s="127"/>
      <c r="E59" s="127"/>
      <c r="F59" s="127"/>
      <c r="G59" s="127"/>
      <c r="H59" s="127"/>
    </row>
    <row r="60" spans="1:8" ht="18">
      <c r="A60" s="5"/>
      <c r="B60" s="167" t="s">
        <v>775</v>
      </c>
      <c r="C60" s="127"/>
      <c r="D60" s="127"/>
      <c r="E60" s="127"/>
      <c r="F60" s="127"/>
      <c r="G60" s="127"/>
      <c r="H60" s="127"/>
    </row>
    <row r="61" spans="1:8">
      <c r="A61" s="5"/>
      <c r="B61" s="6" t="s">
        <v>324</v>
      </c>
      <c r="C61" s="127"/>
      <c r="D61" s="127"/>
      <c r="E61" s="127"/>
      <c r="F61" s="127"/>
      <c r="G61" s="127"/>
      <c r="H61" s="127"/>
    </row>
    <row r="62" spans="1:8">
      <c r="A62" s="5"/>
      <c r="B62" s="127"/>
      <c r="C62" s="127"/>
      <c r="D62" s="127"/>
      <c r="E62" s="127"/>
      <c r="F62" s="127"/>
      <c r="G62" s="127"/>
      <c r="H62" s="127"/>
    </row>
    <row r="63" spans="1:8">
      <c r="A63" s="5"/>
      <c r="B63" s="5"/>
      <c r="C63" s="5"/>
      <c r="D63" s="5"/>
      <c r="E63" s="5"/>
      <c r="F63" s="5"/>
      <c r="G63" s="5"/>
      <c r="H63" s="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3686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3686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X72"/>
  <sheetViews>
    <sheetView workbookViewId="0"/>
  </sheetViews>
  <sheetFormatPr baseColWidth="10" defaultRowHeight="12.75"/>
  <cols>
    <col min="1" max="1" width="4.28515625" style="5" customWidth="1"/>
    <col min="2" max="2" width="7.7109375" style="5" customWidth="1"/>
    <col min="3" max="3" width="62.5703125" style="5" customWidth="1"/>
    <col min="4" max="4" width="13.7109375" style="5" customWidth="1"/>
    <col min="5" max="21" width="8.7109375" style="5" customWidth="1"/>
    <col min="22" max="16384" width="11.42578125" style="5"/>
  </cols>
  <sheetData>
    <row r="1" spans="1:24" ht="18">
      <c r="A1" s="327" t="s">
        <v>367</v>
      </c>
      <c r="B1" s="176"/>
      <c r="I1" s="327"/>
    </row>
    <row r="2" spans="1:24">
      <c r="A2" s="106"/>
      <c r="B2" s="106"/>
    </row>
    <row r="3" spans="1:24">
      <c r="A3" s="40"/>
      <c r="B3" s="40"/>
      <c r="C3" s="40"/>
      <c r="D3" s="40"/>
      <c r="E3" s="40"/>
      <c r="F3" s="40"/>
      <c r="G3" s="13"/>
      <c r="H3" s="13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</row>
    <row r="4" spans="1:24" ht="27" customHeight="1">
      <c r="A4" s="42" t="s">
        <v>77</v>
      </c>
      <c r="B4" s="178" t="s">
        <v>394</v>
      </c>
      <c r="C4" s="44" t="s">
        <v>211</v>
      </c>
      <c r="D4" s="43" t="s">
        <v>21</v>
      </c>
      <c r="E4" s="44">
        <v>2000</v>
      </c>
      <c r="F4" s="45">
        <v>2001</v>
      </c>
      <c r="G4" s="45">
        <v>2002</v>
      </c>
      <c r="H4" s="44">
        <v>2003</v>
      </c>
      <c r="I4" s="43">
        <v>2004</v>
      </c>
      <c r="J4" s="44">
        <v>2005</v>
      </c>
      <c r="K4" s="44">
        <v>2006</v>
      </c>
      <c r="L4" s="64">
        <v>2007</v>
      </c>
      <c r="M4" s="64">
        <v>2008</v>
      </c>
      <c r="N4" s="64">
        <v>2009</v>
      </c>
      <c r="O4" s="64">
        <v>2010</v>
      </c>
      <c r="P4" s="64">
        <v>2011</v>
      </c>
      <c r="Q4" s="100">
        <v>2012</v>
      </c>
      <c r="R4" s="64" t="s">
        <v>364</v>
      </c>
      <c r="S4" s="100" t="s">
        <v>365</v>
      </c>
      <c r="T4" s="64" t="s">
        <v>366</v>
      </c>
      <c r="U4" s="65" t="s">
        <v>686</v>
      </c>
      <c r="X4" s="13"/>
    </row>
    <row r="5" spans="1:24" ht="15" customHeight="1">
      <c r="A5" s="48">
        <v>1</v>
      </c>
      <c r="B5" s="317" t="s">
        <v>403</v>
      </c>
      <c r="C5" s="123" t="s">
        <v>396</v>
      </c>
      <c r="D5" s="48" t="s">
        <v>341</v>
      </c>
      <c r="E5" s="321">
        <v>112</v>
      </c>
      <c r="F5" s="321">
        <v>112</v>
      </c>
      <c r="G5" s="321">
        <v>109</v>
      </c>
      <c r="H5" s="321">
        <v>106</v>
      </c>
      <c r="I5" s="321">
        <v>106</v>
      </c>
      <c r="J5" s="321">
        <v>105</v>
      </c>
      <c r="K5" s="321">
        <v>103</v>
      </c>
      <c r="L5" s="321">
        <v>100</v>
      </c>
      <c r="M5" s="321">
        <v>98</v>
      </c>
      <c r="N5" s="321">
        <v>98</v>
      </c>
      <c r="O5" s="321">
        <v>97</v>
      </c>
      <c r="P5" s="321">
        <v>95</v>
      </c>
      <c r="Q5" s="321">
        <v>95</v>
      </c>
      <c r="R5" s="321">
        <v>97</v>
      </c>
      <c r="S5" s="320" t="s">
        <v>192</v>
      </c>
      <c r="T5" s="320" t="s">
        <v>192</v>
      </c>
      <c r="U5" s="320" t="s">
        <v>192</v>
      </c>
      <c r="X5" s="13"/>
    </row>
    <row r="6" spans="1:24" ht="15" customHeight="1">
      <c r="A6" s="48">
        <v>2</v>
      </c>
      <c r="B6" s="317" t="s">
        <v>404</v>
      </c>
      <c r="C6" s="123" t="s">
        <v>395</v>
      </c>
      <c r="D6" s="48" t="s">
        <v>40</v>
      </c>
      <c r="E6" s="308" t="s">
        <v>677</v>
      </c>
      <c r="F6" s="319">
        <v>3.5725367543115638</v>
      </c>
      <c r="G6" s="308" t="s">
        <v>677</v>
      </c>
      <c r="H6" s="319">
        <v>4.2990181091251172</v>
      </c>
      <c r="I6" s="308" t="s">
        <v>677</v>
      </c>
      <c r="J6" s="319">
        <v>4.5932833192448577</v>
      </c>
      <c r="K6" s="308" t="s">
        <v>677</v>
      </c>
      <c r="L6" s="319">
        <v>5.0793073143686263</v>
      </c>
      <c r="M6" s="308" t="s">
        <v>677</v>
      </c>
      <c r="N6" s="308" t="s">
        <v>677</v>
      </c>
      <c r="O6" s="319">
        <v>5.6362547892720309</v>
      </c>
      <c r="P6" s="308" t="s">
        <v>677</v>
      </c>
      <c r="Q6" s="319">
        <v>5.7609810827188568</v>
      </c>
      <c r="R6" s="319">
        <v>6</v>
      </c>
      <c r="S6" s="319">
        <v>6.2</v>
      </c>
      <c r="T6" s="319">
        <v>6.3</v>
      </c>
      <c r="U6" s="319">
        <v>6.8</v>
      </c>
      <c r="X6" s="13"/>
    </row>
    <row r="7" spans="1:24" ht="15" customHeight="1">
      <c r="A7" s="48">
        <v>3</v>
      </c>
      <c r="B7" s="317" t="s">
        <v>405</v>
      </c>
      <c r="C7" s="123" t="s">
        <v>397</v>
      </c>
      <c r="D7" s="48" t="s">
        <v>315</v>
      </c>
      <c r="E7" s="320" t="s">
        <v>193</v>
      </c>
      <c r="F7" s="320" t="s">
        <v>193</v>
      </c>
      <c r="G7" s="320" t="s">
        <v>193</v>
      </c>
      <c r="H7" s="320" t="s">
        <v>193</v>
      </c>
      <c r="I7" s="320" t="s">
        <v>193</v>
      </c>
      <c r="J7" s="323">
        <v>100</v>
      </c>
      <c r="K7" s="324">
        <v>99.4</v>
      </c>
      <c r="L7" s="324">
        <v>96</v>
      </c>
      <c r="M7" s="324">
        <v>93.3</v>
      </c>
      <c r="N7" s="324">
        <v>87.9</v>
      </c>
      <c r="O7" s="324">
        <v>90.7</v>
      </c>
      <c r="P7" s="324">
        <v>89.2</v>
      </c>
      <c r="Q7" s="324">
        <v>86</v>
      </c>
      <c r="R7" s="324">
        <v>86.2</v>
      </c>
      <c r="S7" s="324">
        <v>83</v>
      </c>
      <c r="T7" s="322">
        <v>83</v>
      </c>
      <c r="U7" s="322" t="s">
        <v>192</v>
      </c>
      <c r="X7" s="13"/>
    </row>
    <row r="8" spans="1:24" ht="15" customHeight="1">
      <c r="A8" s="113">
        <v>4</v>
      </c>
      <c r="B8" s="318" t="s">
        <v>406</v>
      </c>
      <c r="C8" s="123" t="s">
        <v>398</v>
      </c>
      <c r="D8" s="48" t="s">
        <v>356</v>
      </c>
      <c r="E8" s="320" t="s">
        <v>193</v>
      </c>
      <c r="F8" s="320" t="s">
        <v>193</v>
      </c>
      <c r="G8" s="320" t="s">
        <v>193</v>
      </c>
      <c r="H8" s="320" t="s">
        <v>193</v>
      </c>
      <c r="I8" s="320" t="s">
        <v>193</v>
      </c>
      <c r="J8" s="320" t="s">
        <v>193</v>
      </c>
      <c r="K8" s="320" t="s">
        <v>193</v>
      </c>
      <c r="L8" s="319">
        <v>50.1</v>
      </c>
      <c r="M8" s="319">
        <v>25.1</v>
      </c>
      <c r="N8" s="319">
        <v>28.5</v>
      </c>
      <c r="O8" s="319">
        <v>28.9</v>
      </c>
      <c r="P8" s="319">
        <v>36.6</v>
      </c>
      <c r="Q8" s="319">
        <v>12.2</v>
      </c>
      <c r="R8" s="319">
        <v>14.3</v>
      </c>
      <c r="S8" s="319">
        <v>12.4</v>
      </c>
      <c r="T8" s="320">
        <v>4.3</v>
      </c>
      <c r="U8" s="322" t="s">
        <v>192</v>
      </c>
      <c r="X8" s="13"/>
    </row>
    <row r="9" spans="1:24" ht="15" customHeight="1">
      <c r="A9" s="113">
        <v>5</v>
      </c>
      <c r="B9" s="318" t="s">
        <v>407</v>
      </c>
      <c r="C9" s="123" t="s">
        <v>399</v>
      </c>
      <c r="D9" s="48" t="s">
        <v>40</v>
      </c>
      <c r="E9" s="319">
        <v>28.5</v>
      </c>
      <c r="F9" s="319">
        <v>29.2</v>
      </c>
      <c r="G9" s="319">
        <v>26.8</v>
      </c>
      <c r="H9" s="319">
        <v>31.1</v>
      </c>
      <c r="I9" s="319">
        <v>32</v>
      </c>
      <c r="J9" s="319">
        <v>30.5</v>
      </c>
      <c r="K9" s="319">
        <v>34</v>
      </c>
      <c r="L9" s="319">
        <v>31.2</v>
      </c>
      <c r="M9" s="319">
        <v>32.9</v>
      </c>
      <c r="N9" s="319">
        <v>33.299999999999997</v>
      </c>
      <c r="O9" s="319">
        <v>31.9</v>
      </c>
      <c r="P9" s="319">
        <v>37.9</v>
      </c>
      <c r="Q9" s="319">
        <v>35.4</v>
      </c>
      <c r="R9" s="319">
        <v>35.9</v>
      </c>
      <c r="S9" s="319">
        <v>35.1</v>
      </c>
      <c r="T9" s="320">
        <v>30.2</v>
      </c>
      <c r="U9" s="322" t="s">
        <v>192</v>
      </c>
      <c r="X9" s="13"/>
    </row>
    <row r="10" spans="1:24" ht="15" customHeight="1">
      <c r="A10" s="113">
        <v>6</v>
      </c>
      <c r="B10" s="318" t="s">
        <v>408</v>
      </c>
      <c r="C10" s="123" t="s">
        <v>400</v>
      </c>
      <c r="D10" s="48" t="s">
        <v>40</v>
      </c>
      <c r="E10" s="320" t="s">
        <v>193</v>
      </c>
      <c r="F10" s="320" t="s">
        <v>193</v>
      </c>
      <c r="G10" s="320" t="s">
        <v>193</v>
      </c>
      <c r="H10" s="320" t="s">
        <v>193</v>
      </c>
      <c r="I10" s="320" t="s">
        <v>193</v>
      </c>
      <c r="J10" s="320" t="s">
        <v>193</v>
      </c>
      <c r="K10" s="320" t="s">
        <v>193</v>
      </c>
      <c r="L10" s="320" t="s">
        <v>193</v>
      </c>
      <c r="M10" s="319">
        <v>81.837476066144475</v>
      </c>
      <c r="N10" s="319">
        <v>82.530323144104813</v>
      </c>
      <c r="O10" s="319">
        <v>81.65741852487136</v>
      </c>
      <c r="P10" s="319">
        <v>81.971713810316146</v>
      </c>
      <c r="Q10" s="319">
        <v>80.952658008658005</v>
      </c>
      <c r="R10" s="319">
        <v>81.411116666666658</v>
      </c>
      <c r="S10" s="319">
        <v>81.821321266968326</v>
      </c>
      <c r="T10" s="320" t="s">
        <v>192</v>
      </c>
      <c r="U10" s="320" t="s">
        <v>192</v>
      </c>
      <c r="X10" s="13"/>
    </row>
    <row r="11" spans="1:24" ht="15" customHeight="1">
      <c r="A11" s="48">
        <v>7</v>
      </c>
      <c r="B11" s="317" t="s">
        <v>409</v>
      </c>
      <c r="C11" s="123" t="s">
        <v>401</v>
      </c>
      <c r="D11" s="48" t="s">
        <v>342</v>
      </c>
      <c r="E11" s="320" t="s">
        <v>193</v>
      </c>
      <c r="F11" s="320" t="s">
        <v>193</v>
      </c>
      <c r="G11" s="320" t="s">
        <v>193</v>
      </c>
      <c r="H11" s="320" t="s">
        <v>193</v>
      </c>
      <c r="I11" s="320" t="s">
        <v>193</v>
      </c>
      <c r="J11" s="320" t="s">
        <v>193</v>
      </c>
      <c r="K11" s="320" t="s">
        <v>193</v>
      </c>
      <c r="L11" s="320" t="s">
        <v>193</v>
      </c>
      <c r="M11" s="323">
        <v>100</v>
      </c>
      <c r="N11" s="324">
        <v>99.761899201561718</v>
      </c>
      <c r="O11" s="324">
        <v>96.638593396204513</v>
      </c>
      <c r="P11" s="324">
        <v>105.01458379282144</v>
      </c>
      <c r="Q11" s="324">
        <v>105.1</v>
      </c>
      <c r="R11" s="324">
        <v>102.6</v>
      </c>
      <c r="S11" s="324">
        <v>110.4</v>
      </c>
      <c r="T11" s="324">
        <v>109.8</v>
      </c>
      <c r="U11" s="324">
        <v>108.8</v>
      </c>
      <c r="X11" s="13"/>
    </row>
    <row r="12" spans="1:24" ht="15" customHeight="1">
      <c r="A12" s="48">
        <v>8</v>
      </c>
      <c r="B12" s="317" t="s">
        <v>410</v>
      </c>
      <c r="C12" s="123" t="s">
        <v>402</v>
      </c>
      <c r="D12" s="48" t="s">
        <v>342</v>
      </c>
      <c r="E12" s="320" t="s">
        <v>193</v>
      </c>
      <c r="F12" s="320" t="s">
        <v>193</v>
      </c>
      <c r="G12" s="320" t="s">
        <v>193</v>
      </c>
      <c r="H12" s="320" t="s">
        <v>193</v>
      </c>
      <c r="I12" s="320" t="s">
        <v>193</v>
      </c>
      <c r="J12" s="320" t="s">
        <v>193</v>
      </c>
      <c r="K12" s="320" t="s">
        <v>193</v>
      </c>
      <c r="L12" s="320" t="s">
        <v>193</v>
      </c>
      <c r="M12" s="323">
        <v>100</v>
      </c>
      <c r="N12" s="324">
        <v>94.097086515620035</v>
      </c>
      <c r="O12" s="324">
        <v>98.866940611607589</v>
      </c>
      <c r="P12" s="324">
        <v>94.573230836585793</v>
      </c>
      <c r="Q12" s="324">
        <v>93.514271719496577</v>
      </c>
      <c r="R12" s="324">
        <v>96.11898082044317</v>
      </c>
      <c r="S12" s="324">
        <v>91.657075444003397</v>
      </c>
      <c r="T12" s="324">
        <v>92.2</v>
      </c>
      <c r="U12" s="324">
        <v>93.5</v>
      </c>
      <c r="X12" s="13"/>
    </row>
    <row r="13" spans="1:24" ht="15" customHeight="1">
      <c r="A13" s="48">
        <v>9</v>
      </c>
      <c r="B13" s="317" t="s">
        <v>413</v>
      </c>
      <c r="C13" s="123" t="s">
        <v>411</v>
      </c>
      <c r="D13" s="48" t="s">
        <v>40</v>
      </c>
      <c r="E13" s="324" t="e">
        <f>#REF!</f>
        <v>#REF!</v>
      </c>
      <c r="F13" s="324" t="e">
        <f>#REF!</f>
        <v>#REF!</v>
      </c>
      <c r="G13" s="324" t="e">
        <f>#REF!</f>
        <v>#REF!</v>
      </c>
      <c r="H13" s="324" t="e">
        <f>#REF!</f>
        <v>#REF!</v>
      </c>
      <c r="I13" s="324" t="e">
        <f>#REF!</f>
        <v>#REF!</v>
      </c>
      <c r="J13" s="324" t="e">
        <f>#REF!</f>
        <v>#REF!</v>
      </c>
      <c r="K13" s="324" t="e">
        <f>#REF!</f>
        <v>#REF!</v>
      </c>
      <c r="L13" s="324" t="e">
        <f>#REF!</f>
        <v>#REF!</v>
      </c>
      <c r="M13" s="324" t="e">
        <f>#REF!</f>
        <v>#REF!</v>
      </c>
      <c r="N13" s="324" t="e">
        <f>#REF!</f>
        <v>#REF!</v>
      </c>
      <c r="O13" s="324" t="e">
        <f>#REF!</f>
        <v>#REF!</v>
      </c>
      <c r="P13" s="324" t="e">
        <f>#REF!</f>
        <v>#REF!</v>
      </c>
      <c r="Q13" s="324" t="e">
        <f>#REF!</f>
        <v>#REF!</v>
      </c>
      <c r="R13" s="324" t="e">
        <f>#REF!</f>
        <v>#REF!</v>
      </c>
      <c r="S13" s="324" t="e">
        <f>#REF!</f>
        <v>#REF!</v>
      </c>
      <c r="T13" s="324" t="e">
        <f>#REF!</f>
        <v>#REF!</v>
      </c>
      <c r="U13" s="324" t="e">
        <f>#REF!</f>
        <v>#REF!</v>
      </c>
      <c r="X13" s="13"/>
    </row>
    <row r="14" spans="1:24" ht="15" customHeight="1">
      <c r="A14" s="48">
        <v>10</v>
      </c>
      <c r="B14" s="317" t="s">
        <v>414</v>
      </c>
      <c r="C14" s="123" t="s">
        <v>412</v>
      </c>
      <c r="D14" s="48" t="s">
        <v>40</v>
      </c>
      <c r="E14" s="324" t="e">
        <f>#REF!</f>
        <v>#REF!</v>
      </c>
      <c r="F14" s="324" t="e">
        <f>#REF!</f>
        <v>#REF!</v>
      </c>
      <c r="G14" s="324" t="e">
        <f>#REF!</f>
        <v>#REF!</v>
      </c>
      <c r="H14" s="324" t="e">
        <f>#REF!</f>
        <v>#REF!</v>
      </c>
      <c r="I14" s="324" t="e">
        <f>#REF!</f>
        <v>#REF!</v>
      </c>
      <c r="J14" s="324" t="e">
        <f>#REF!</f>
        <v>#REF!</v>
      </c>
      <c r="K14" s="324" t="e">
        <f>#REF!</f>
        <v>#REF!</v>
      </c>
      <c r="L14" s="324" t="e">
        <f>#REF!</f>
        <v>#REF!</v>
      </c>
      <c r="M14" s="324" t="e">
        <f>#REF!</f>
        <v>#REF!</v>
      </c>
      <c r="N14" s="324" t="e">
        <f>#REF!</f>
        <v>#REF!</v>
      </c>
      <c r="O14" s="324" t="e">
        <f>#REF!</f>
        <v>#REF!</v>
      </c>
      <c r="P14" s="324" t="e">
        <f>#REF!</f>
        <v>#REF!</v>
      </c>
      <c r="Q14" s="324" t="e">
        <f>#REF!</f>
        <v>#REF!</v>
      </c>
      <c r="R14" s="324" t="e">
        <f>#REF!</f>
        <v>#REF!</v>
      </c>
      <c r="S14" s="324" t="e">
        <f>#REF!</f>
        <v>#REF!</v>
      </c>
      <c r="T14" s="324" t="e">
        <f>#REF!</f>
        <v>#REF!</v>
      </c>
      <c r="U14" s="324" t="e">
        <f>#REF!</f>
        <v>#REF!</v>
      </c>
      <c r="X14" s="13"/>
    </row>
    <row r="15" spans="1:24" ht="15" customHeight="1">
      <c r="A15" s="48">
        <v>11</v>
      </c>
      <c r="B15" s="317" t="s">
        <v>680</v>
      </c>
      <c r="C15" s="123" t="s">
        <v>415</v>
      </c>
      <c r="D15" s="48" t="s">
        <v>225</v>
      </c>
      <c r="E15" s="323">
        <v>100</v>
      </c>
      <c r="F15" s="320" t="s">
        <v>193</v>
      </c>
      <c r="G15" s="320" t="s">
        <v>193</v>
      </c>
      <c r="H15" s="320" t="s">
        <v>193</v>
      </c>
      <c r="I15" s="320" t="s">
        <v>193</v>
      </c>
      <c r="J15" s="320" t="s">
        <v>193</v>
      </c>
      <c r="K15" s="320" t="s">
        <v>193</v>
      </c>
      <c r="L15" s="320" t="s">
        <v>193</v>
      </c>
      <c r="M15" s="324">
        <v>115.3816331844741</v>
      </c>
      <c r="N15" s="324">
        <v>122.06454499116506</v>
      </c>
      <c r="O15" s="324">
        <v>116.80876044368105</v>
      </c>
      <c r="P15" s="324">
        <v>119.59770099688041</v>
      </c>
      <c r="Q15" s="320" t="s">
        <v>192</v>
      </c>
      <c r="R15" s="320" t="s">
        <v>192</v>
      </c>
      <c r="S15" s="320" t="s">
        <v>192</v>
      </c>
      <c r="T15" s="320" t="s">
        <v>192</v>
      </c>
      <c r="U15" s="320" t="s">
        <v>192</v>
      </c>
      <c r="X15" s="13"/>
    </row>
    <row r="16" spans="1:24" ht="15" customHeight="1">
      <c r="A16" s="48">
        <v>12</v>
      </c>
      <c r="B16" s="317" t="s">
        <v>417</v>
      </c>
      <c r="C16" s="123" t="s">
        <v>416</v>
      </c>
      <c r="D16" s="48" t="s">
        <v>40</v>
      </c>
      <c r="E16" s="324">
        <v>1.54</v>
      </c>
      <c r="F16" s="324">
        <v>-3.111590247035346</v>
      </c>
      <c r="G16" s="324">
        <v>-3.9442083203201026</v>
      </c>
      <c r="H16" s="324">
        <v>-4.1756152931425889</v>
      </c>
      <c r="I16" s="324">
        <v>-3.7407844553469967</v>
      </c>
      <c r="J16" s="324">
        <v>-3.4169397529619361</v>
      </c>
      <c r="K16" s="324">
        <v>-1.721508409067168</v>
      </c>
      <c r="L16" s="324">
        <v>0.18724907787985981</v>
      </c>
      <c r="M16" s="324">
        <v>-0.17687196983300413</v>
      </c>
      <c r="N16" s="324">
        <v>-3.2349976425447515</v>
      </c>
      <c r="O16" s="324">
        <v>-4.2209871088269262</v>
      </c>
      <c r="P16" s="324">
        <v>-0.96</v>
      </c>
      <c r="Q16" s="324">
        <v>-0.03</v>
      </c>
      <c r="R16" s="324">
        <v>-0.14000000000000001</v>
      </c>
      <c r="S16" s="324">
        <v>0.33</v>
      </c>
      <c r="T16" s="324">
        <v>0.64</v>
      </c>
      <c r="U16" s="324">
        <v>0.82</v>
      </c>
      <c r="X16" s="13"/>
    </row>
    <row r="17" spans="1:24" ht="15" customHeight="1">
      <c r="A17" s="48">
        <v>13</v>
      </c>
      <c r="B17" s="317" t="s">
        <v>419</v>
      </c>
      <c r="C17" s="123" t="s">
        <v>418</v>
      </c>
      <c r="D17" s="48" t="s">
        <v>40</v>
      </c>
      <c r="E17" s="308" t="s">
        <v>677</v>
      </c>
      <c r="F17" s="308" t="s">
        <v>677</v>
      </c>
      <c r="G17" s="308" t="s">
        <v>677</v>
      </c>
      <c r="H17" s="308" t="s">
        <v>677</v>
      </c>
      <c r="I17" s="308" t="s">
        <v>677</v>
      </c>
      <c r="J17" s="324">
        <v>-1.98</v>
      </c>
      <c r="K17" s="324">
        <v>-1.44</v>
      </c>
      <c r="L17" s="324">
        <v>-0.56999999999999995</v>
      </c>
      <c r="M17" s="324">
        <v>-0.57999999999999996</v>
      </c>
      <c r="N17" s="324">
        <v>-0.7</v>
      </c>
      <c r="O17" s="324">
        <v>-1.99</v>
      </c>
      <c r="P17" s="324">
        <v>-1.1599999999999999</v>
      </c>
      <c r="Q17" s="324">
        <v>0.15</v>
      </c>
      <c r="R17" s="324">
        <v>0.46</v>
      </c>
      <c r="S17" s="324">
        <v>0.84</v>
      </c>
      <c r="T17" s="324">
        <v>0.69</v>
      </c>
      <c r="U17" s="324">
        <v>0.81</v>
      </c>
      <c r="X17" s="13"/>
    </row>
    <row r="18" spans="1:24" ht="15" customHeight="1">
      <c r="A18" s="48">
        <v>14</v>
      </c>
      <c r="B18" s="317" t="s">
        <v>421</v>
      </c>
      <c r="C18" s="123" t="s">
        <v>420</v>
      </c>
      <c r="D18" s="48" t="s">
        <v>40</v>
      </c>
      <c r="E18" s="324">
        <v>58.861160126381485</v>
      </c>
      <c r="F18" s="324">
        <v>57.744135290447531</v>
      </c>
      <c r="G18" s="324">
        <v>59.406408722899549</v>
      </c>
      <c r="H18" s="324">
        <v>63.07197532319455</v>
      </c>
      <c r="I18" s="324">
        <v>64.76442467429969</v>
      </c>
      <c r="J18" s="324">
        <v>66.990254571526577</v>
      </c>
      <c r="K18" s="324">
        <v>66.489686458098205</v>
      </c>
      <c r="L18" s="324">
        <v>63.655870476925116</v>
      </c>
      <c r="M18" s="324">
        <v>65.143554019833914</v>
      </c>
      <c r="N18" s="324">
        <v>72.599999999999994</v>
      </c>
      <c r="O18" s="324">
        <v>80.900000000000006</v>
      </c>
      <c r="P18" s="324">
        <v>78.599999999999994</v>
      </c>
      <c r="Q18" s="324">
        <v>79.8</v>
      </c>
      <c r="R18" s="324">
        <v>77.400000000000006</v>
      </c>
      <c r="S18" s="324">
        <v>74.599999999999994</v>
      </c>
      <c r="T18" s="324">
        <v>70.900000000000006</v>
      </c>
      <c r="U18" s="324">
        <v>68.099999999999994</v>
      </c>
      <c r="X18" s="13"/>
    </row>
    <row r="19" spans="1:24" ht="15" customHeight="1">
      <c r="A19" s="48">
        <v>15</v>
      </c>
      <c r="B19" s="317" t="s">
        <v>681</v>
      </c>
      <c r="C19" s="123" t="s">
        <v>422</v>
      </c>
      <c r="D19" s="48" t="s">
        <v>40</v>
      </c>
      <c r="E19" s="324">
        <v>22.987980042334442</v>
      </c>
      <c r="F19" s="324">
        <v>21.675665756818127</v>
      </c>
      <c r="G19" s="324">
        <v>20.038926532958552</v>
      </c>
      <c r="H19" s="324">
        <v>19.508441137256316</v>
      </c>
      <c r="I19" s="324">
        <v>19.156529934555316</v>
      </c>
      <c r="J19" s="324">
        <v>19.069434906947837</v>
      </c>
      <c r="K19" s="324">
        <v>19.821205473728192</v>
      </c>
      <c r="L19" s="324">
        <v>20.116384095367319</v>
      </c>
      <c r="M19" s="324">
        <v>20.330283323053862</v>
      </c>
      <c r="N19" s="324">
        <v>19.161274326499424</v>
      </c>
      <c r="O19" s="324">
        <v>19.435555762269097</v>
      </c>
      <c r="P19" s="324">
        <v>20.26624789132558</v>
      </c>
      <c r="Q19" s="324">
        <v>20.112172166510771</v>
      </c>
      <c r="R19" s="324">
        <v>19.712374037590578</v>
      </c>
      <c r="S19" s="324">
        <v>20.012346396801568</v>
      </c>
      <c r="T19" s="324">
        <v>19.909523150071553</v>
      </c>
      <c r="U19" s="324">
        <v>20</v>
      </c>
      <c r="X19" s="13"/>
    </row>
    <row r="20" spans="1:24" ht="15" customHeight="1">
      <c r="A20" s="48">
        <v>16</v>
      </c>
      <c r="B20" s="317" t="s">
        <v>682</v>
      </c>
      <c r="C20" s="123" t="s">
        <v>423</v>
      </c>
      <c r="D20" s="48" t="s">
        <v>354</v>
      </c>
      <c r="E20" s="319">
        <v>28.956269590090475</v>
      </c>
      <c r="F20" s="319">
        <v>29.425540463952306</v>
      </c>
      <c r="G20" s="319">
        <v>29.403537497854813</v>
      </c>
      <c r="H20" s="319">
        <v>29.205181988742964</v>
      </c>
      <c r="I20" s="319">
        <v>29.58060835297584</v>
      </c>
      <c r="J20" s="319">
        <v>29.833242312846554</v>
      </c>
      <c r="K20" s="319">
        <v>30.999624481046652</v>
      </c>
      <c r="L20" s="319">
        <v>32.081914584156458</v>
      </c>
      <c r="M20" s="319">
        <v>32.520690901886979</v>
      </c>
      <c r="N20" s="319">
        <v>30.800562205683189</v>
      </c>
      <c r="O20" s="319">
        <v>32.136664839818643</v>
      </c>
      <c r="P20" s="319">
        <v>33.316601631890379</v>
      </c>
      <c r="Q20" s="319">
        <v>33.417657250142994</v>
      </c>
      <c r="R20" s="319">
        <v>33.489656126776289</v>
      </c>
      <c r="S20" s="319">
        <v>33.994</v>
      </c>
      <c r="T20" s="319">
        <v>34.287999999999997</v>
      </c>
      <c r="U20" s="319">
        <v>34.613999999999997</v>
      </c>
      <c r="X20" s="13"/>
    </row>
    <row r="21" spans="1:24" ht="15" customHeight="1">
      <c r="A21" s="48">
        <v>17</v>
      </c>
      <c r="B21" s="317" t="s">
        <v>425</v>
      </c>
      <c r="C21" s="123" t="s">
        <v>424</v>
      </c>
      <c r="D21" s="48" t="s">
        <v>343</v>
      </c>
      <c r="E21" s="319">
        <v>129.14278361030011</v>
      </c>
      <c r="F21" s="319">
        <v>128.33878816509502</v>
      </c>
      <c r="G21" s="319">
        <v>123.06987456920513</v>
      </c>
      <c r="H21" s="319">
        <v>115.10053184356262</v>
      </c>
      <c r="I21" s="319">
        <v>115.1023548486416</v>
      </c>
      <c r="J21" s="319">
        <v>114.28304351302599</v>
      </c>
      <c r="K21" s="319">
        <v>113.323856286997</v>
      </c>
      <c r="L21" s="319">
        <v>112.79552127291366</v>
      </c>
      <c r="M21" s="319">
        <v>103.80539813122409</v>
      </c>
      <c r="N21" s="319">
        <v>93.869454364100449</v>
      </c>
      <c r="O21" s="319">
        <v>86.638770117524786</v>
      </c>
      <c r="P21" s="319">
        <v>80.87872721980915</v>
      </c>
      <c r="Q21" s="319">
        <v>74.432811991391034</v>
      </c>
      <c r="R21" s="319">
        <v>72.58756442232233</v>
      </c>
      <c r="S21" s="319">
        <v>69.20918324078032</v>
      </c>
      <c r="T21" s="320">
        <v>66.099999999999994</v>
      </c>
      <c r="U21" s="320" t="s">
        <v>192</v>
      </c>
      <c r="X21" s="13"/>
    </row>
    <row r="22" spans="1:24" ht="15" customHeight="1">
      <c r="A22" s="48">
        <v>18</v>
      </c>
      <c r="B22" s="317" t="s">
        <v>427</v>
      </c>
      <c r="C22" s="123" t="s">
        <v>426</v>
      </c>
      <c r="D22" s="48" t="s">
        <v>355</v>
      </c>
      <c r="E22" s="320" t="s">
        <v>193</v>
      </c>
      <c r="F22" s="320" t="s">
        <v>193</v>
      </c>
      <c r="G22" s="320" t="s">
        <v>193</v>
      </c>
      <c r="H22" s="320" t="s">
        <v>193</v>
      </c>
      <c r="I22" s="319">
        <v>-5.095854264939784</v>
      </c>
      <c r="J22" s="319">
        <v>-4.970509454825577</v>
      </c>
      <c r="K22" s="319">
        <v>-4.8483722748693268</v>
      </c>
      <c r="L22" s="319">
        <v>-4.7275170653836245</v>
      </c>
      <c r="M22" s="319">
        <v>-4.609214958874766</v>
      </c>
      <c r="N22" s="319">
        <v>-4.3300228478796452</v>
      </c>
      <c r="O22" s="319">
        <v>-4.0354846931968043</v>
      </c>
      <c r="P22" s="319">
        <v>-4.2225146785348917</v>
      </c>
      <c r="Q22" s="319">
        <v>-3.7982791069681854</v>
      </c>
      <c r="R22" s="319">
        <v>-3.6362808941078981</v>
      </c>
      <c r="S22" s="319">
        <v>-3.4903449229164565</v>
      </c>
      <c r="T22" s="320">
        <v>-2.87</v>
      </c>
      <c r="U22" s="320" t="s">
        <v>192</v>
      </c>
      <c r="X22" s="13"/>
    </row>
    <row r="23" spans="1:24" ht="15" customHeight="1">
      <c r="A23" s="48">
        <v>19</v>
      </c>
      <c r="B23" s="317" t="s">
        <v>429</v>
      </c>
      <c r="C23" s="123" t="s">
        <v>428</v>
      </c>
      <c r="D23" s="48" t="s">
        <v>225</v>
      </c>
      <c r="E23" s="323">
        <v>100</v>
      </c>
      <c r="F23" s="322">
        <v>99.149082402093512</v>
      </c>
      <c r="G23" s="322">
        <v>98.298164804187024</v>
      </c>
      <c r="H23" s="322">
        <v>97.447247206280537</v>
      </c>
      <c r="I23" s="322">
        <v>96.596329608374063</v>
      </c>
      <c r="J23" s="322">
        <v>95.678283618372006</v>
      </c>
      <c r="K23" s="322">
        <v>94.76023762836995</v>
      </c>
      <c r="L23" s="322">
        <v>93.842191638367893</v>
      </c>
      <c r="M23" s="322">
        <v>92.924145648365851</v>
      </c>
      <c r="N23" s="322">
        <v>92.140691030966778</v>
      </c>
      <c r="O23" s="322">
        <v>91.542805913837597</v>
      </c>
      <c r="P23" s="322">
        <v>89.144167321168339</v>
      </c>
      <c r="Q23" s="322">
        <v>88.926238031333838</v>
      </c>
      <c r="R23" s="322">
        <v>88.775337644431275</v>
      </c>
      <c r="S23" s="322">
        <v>88.68</v>
      </c>
      <c r="T23" s="322">
        <v>89.46</v>
      </c>
      <c r="U23" s="320" t="s">
        <v>192</v>
      </c>
      <c r="X23" s="13"/>
    </row>
    <row r="24" spans="1:24" ht="15" customHeight="1">
      <c r="A24" s="48">
        <v>20</v>
      </c>
      <c r="B24" s="317" t="s">
        <v>431</v>
      </c>
      <c r="C24" s="123" t="s">
        <v>430</v>
      </c>
      <c r="D24" s="48" t="s">
        <v>315</v>
      </c>
      <c r="E24" s="320" t="s">
        <v>193</v>
      </c>
      <c r="F24" s="322" t="s">
        <v>193</v>
      </c>
      <c r="G24" s="322" t="s">
        <v>193</v>
      </c>
      <c r="H24" s="322" t="s">
        <v>193</v>
      </c>
      <c r="I24" s="322" t="s">
        <v>193</v>
      </c>
      <c r="J24" s="323">
        <v>100</v>
      </c>
      <c r="K24" s="324">
        <v>104.97707821268078</v>
      </c>
      <c r="L24" s="324">
        <v>108.19066631039279</v>
      </c>
      <c r="M24" s="324">
        <v>106.8829197165135</v>
      </c>
      <c r="N24" s="324">
        <v>97.801328790811937</v>
      </c>
      <c r="O24" s="324">
        <v>103.27105431657573</v>
      </c>
      <c r="P24" s="324">
        <v>106.22112134004237</v>
      </c>
      <c r="Q24" s="324">
        <v>103.54133626036857</v>
      </c>
      <c r="R24" s="324">
        <v>104.40134943037604</v>
      </c>
      <c r="S24" s="324">
        <v>107.1</v>
      </c>
      <c r="T24" s="322">
        <v>108.9</v>
      </c>
      <c r="U24" s="320" t="s">
        <v>192</v>
      </c>
      <c r="X24" s="13"/>
    </row>
    <row r="25" spans="1:24" ht="15" customHeight="1">
      <c r="A25" s="48">
        <v>21</v>
      </c>
      <c r="B25" s="317" t="s">
        <v>432</v>
      </c>
      <c r="C25" s="123" t="s">
        <v>434</v>
      </c>
      <c r="D25" s="48" t="s">
        <v>315</v>
      </c>
      <c r="E25" s="320" t="s">
        <v>193</v>
      </c>
      <c r="F25" s="322" t="s">
        <v>193</v>
      </c>
      <c r="G25" s="322" t="s">
        <v>193</v>
      </c>
      <c r="H25" s="322" t="s">
        <v>193</v>
      </c>
      <c r="I25" s="322" t="s">
        <v>193</v>
      </c>
      <c r="J25" s="323">
        <v>100</v>
      </c>
      <c r="K25" s="324">
        <v>98.608397415387088</v>
      </c>
      <c r="L25" s="324">
        <v>97.862462505384656</v>
      </c>
      <c r="M25" s="324">
        <v>96.607690318325339</v>
      </c>
      <c r="N25" s="324">
        <v>97.503914113150927</v>
      </c>
      <c r="O25" s="324">
        <v>97.358455996101711</v>
      </c>
      <c r="P25" s="324">
        <v>97.952361113556705</v>
      </c>
      <c r="Q25" s="324">
        <v>97.196557597749958</v>
      </c>
      <c r="R25" s="324">
        <v>96.923481282605678</v>
      </c>
      <c r="S25" s="324">
        <v>97.596192725053001</v>
      </c>
      <c r="T25" s="322">
        <v>98</v>
      </c>
      <c r="U25" s="320" t="s">
        <v>192</v>
      </c>
      <c r="X25" s="13"/>
    </row>
    <row r="26" spans="1:24" ht="15" customHeight="1">
      <c r="A26" s="48">
        <v>22</v>
      </c>
      <c r="B26" s="317" t="s">
        <v>433</v>
      </c>
      <c r="C26" s="123" t="s">
        <v>435</v>
      </c>
      <c r="D26" s="48" t="s">
        <v>40</v>
      </c>
      <c r="E26" s="320" t="s">
        <v>193</v>
      </c>
      <c r="F26" s="322" t="s">
        <v>193</v>
      </c>
      <c r="G26" s="322" t="s">
        <v>193</v>
      </c>
      <c r="H26" s="322" t="s">
        <v>193</v>
      </c>
      <c r="I26" s="322" t="s">
        <v>193</v>
      </c>
      <c r="J26" s="322" t="s">
        <v>193</v>
      </c>
      <c r="K26" s="322" t="s">
        <v>193</v>
      </c>
      <c r="L26" s="322" t="s">
        <v>193</v>
      </c>
      <c r="M26" s="322" t="s">
        <v>193</v>
      </c>
      <c r="N26" s="322" t="s">
        <v>193</v>
      </c>
      <c r="O26" s="322" t="s">
        <v>193</v>
      </c>
      <c r="P26" s="322" t="s">
        <v>193</v>
      </c>
      <c r="Q26" s="324">
        <v>3.6</v>
      </c>
      <c r="R26" s="324">
        <v>4.4000000000000004</v>
      </c>
      <c r="S26" s="324">
        <v>5.9</v>
      </c>
      <c r="T26" s="322">
        <v>7.6</v>
      </c>
      <c r="U26" s="320" t="s">
        <v>192</v>
      </c>
      <c r="X26" s="13"/>
    </row>
    <row r="27" spans="1:24" ht="15" customHeight="1">
      <c r="A27" s="48">
        <v>23</v>
      </c>
      <c r="B27" s="317" t="s">
        <v>437</v>
      </c>
      <c r="C27" s="123" t="s">
        <v>436</v>
      </c>
      <c r="D27" s="48" t="s">
        <v>315</v>
      </c>
      <c r="E27" s="320" t="s">
        <v>193</v>
      </c>
      <c r="F27" s="322" t="s">
        <v>193</v>
      </c>
      <c r="G27" s="322" t="s">
        <v>193</v>
      </c>
      <c r="H27" s="322" t="s">
        <v>193</v>
      </c>
      <c r="I27" s="322" t="s">
        <v>193</v>
      </c>
      <c r="J27" s="323">
        <v>100</v>
      </c>
      <c r="K27" s="324">
        <v>98.014250093509006</v>
      </c>
      <c r="L27" s="324">
        <v>93.251172702833827</v>
      </c>
      <c r="M27" s="324">
        <v>96.1</v>
      </c>
      <c r="N27" s="324">
        <v>97.1</v>
      </c>
      <c r="O27" s="324">
        <v>101.8566780764329</v>
      </c>
      <c r="P27" s="324">
        <v>97.780581576884344</v>
      </c>
      <c r="Q27" s="324">
        <v>96.616423257410219</v>
      </c>
      <c r="R27" s="324">
        <v>98.3</v>
      </c>
      <c r="S27" s="322">
        <v>93.8</v>
      </c>
      <c r="T27" s="322" t="s">
        <v>192</v>
      </c>
      <c r="U27" s="320" t="s">
        <v>192</v>
      </c>
      <c r="X27" s="13"/>
    </row>
    <row r="28" spans="1:24" ht="15" customHeight="1">
      <c r="A28" s="48">
        <v>24</v>
      </c>
      <c r="B28" s="317" t="s">
        <v>437</v>
      </c>
      <c r="C28" s="123" t="s">
        <v>438</v>
      </c>
      <c r="D28" s="48" t="s">
        <v>315</v>
      </c>
      <c r="E28" s="320" t="s">
        <v>193</v>
      </c>
      <c r="F28" s="322" t="s">
        <v>193</v>
      </c>
      <c r="G28" s="322" t="s">
        <v>193</v>
      </c>
      <c r="H28" s="322" t="s">
        <v>193</v>
      </c>
      <c r="I28" s="322" t="s">
        <v>193</v>
      </c>
      <c r="J28" s="323">
        <v>100</v>
      </c>
      <c r="K28" s="324">
        <v>98.536138167916349</v>
      </c>
      <c r="L28" s="324">
        <v>96.204928336188729</v>
      </c>
      <c r="M28" s="324">
        <v>99.1</v>
      </c>
      <c r="N28" s="324">
        <v>100</v>
      </c>
      <c r="O28" s="324">
        <v>104.92362916100222</v>
      </c>
      <c r="P28" s="324">
        <v>102.73622876720867</v>
      </c>
      <c r="Q28" s="324">
        <v>102.07765786281414</v>
      </c>
      <c r="R28" s="324">
        <v>103.1</v>
      </c>
      <c r="S28" s="322">
        <v>99.2</v>
      </c>
      <c r="T28" s="322" t="s">
        <v>192</v>
      </c>
      <c r="U28" s="320" t="s">
        <v>192</v>
      </c>
      <c r="X28" s="13"/>
    </row>
    <row r="29" spans="1:24" ht="15" customHeight="1">
      <c r="A29" s="48">
        <v>25</v>
      </c>
      <c r="B29" s="317" t="s">
        <v>679</v>
      </c>
      <c r="C29" s="123" t="s">
        <v>439</v>
      </c>
      <c r="D29" s="48" t="s">
        <v>344</v>
      </c>
      <c r="E29" s="320" t="s">
        <v>193</v>
      </c>
      <c r="F29" s="320" t="s">
        <v>193</v>
      </c>
      <c r="G29" s="320" t="s">
        <v>193</v>
      </c>
      <c r="H29" s="320" t="s">
        <v>193</v>
      </c>
      <c r="I29" s="320" t="s">
        <v>193</v>
      </c>
      <c r="J29" s="325">
        <v>1958</v>
      </c>
      <c r="K29" s="325">
        <v>1985</v>
      </c>
      <c r="L29" s="325">
        <v>1956</v>
      </c>
      <c r="M29" s="325">
        <v>1917</v>
      </c>
      <c r="N29" s="325">
        <v>1906</v>
      </c>
      <c r="O29" s="325">
        <v>1913</v>
      </c>
      <c r="P29" s="325">
        <v>1903</v>
      </c>
      <c r="Q29" s="325">
        <v>1834</v>
      </c>
      <c r="R29" s="325">
        <v>1877</v>
      </c>
      <c r="S29" s="325">
        <v>1936</v>
      </c>
      <c r="T29" s="325">
        <v>2031</v>
      </c>
      <c r="U29" s="326">
        <v>2111</v>
      </c>
      <c r="X29" s="13"/>
    </row>
    <row r="30" spans="1:24" ht="15" customHeight="1">
      <c r="A30" s="48">
        <v>26</v>
      </c>
      <c r="B30" s="317" t="s">
        <v>441</v>
      </c>
      <c r="C30" s="123" t="s">
        <v>440</v>
      </c>
      <c r="D30" s="48" t="s">
        <v>43</v>
      </c>
      <c r="E30" s="324">
        <v>83.38</v>
      </c>
      <c r="F30" s="324">
        <v>84.58</v>
      </c>
      <c r="G30" s="324">
        <v>82.89</v>
      </c>
      <c r="H30" s="324">
        <v>82.65</v>
      </c>
      <c r="I30" s="324">
        <v>81.319999999999993</v>
      </c>
      <c r="J30" s="324">
        <v>79.3</v>
      </c>
      <c r="K30" s="324">
        <v>79.88</v>
      </c>
      <c r="L30" s="324">
        <v>77.73</v>
      </c>
      <c r="M30" s="324">
        <v>77.92</v>
      </c>
      <c r="N30" s="324">
        <v>72.5</v>
      </c>
      <c r="O30" s="324">
        <v>75.28</v>
      </c>
      <c r="P30" s="324">
        <v>73.739999999999995</v>
      </c>
      <c r="Q30" s="324">
        <v>74.09</v>
      </c>
      <c r="R30" s="324">
        <v>75.56</v>
      </c>
      <c r="S30" s="324">
        <v>72.290000000000006</v>
      </c>
      <c r="T30" s="324">
        <v>72.099999999999994</v>
      </c>
      <c r="U30" s="320">
        <v>72.39</v>
      </c>
      <c r="X30" s="13"/>
    </row>
    <row r="31" spans="1:24" ht="15" customHeight="1">
      <c r="A31" s="48">
        <v>27</v>
      </c>
      <c r="B31" s="317" t="s">
        <v>443</v>
      </c>
      <c r="C31" s="123" t="s">
        <v>442</v>
      </c>
      <c r="D31" s="48" t="s">
        <v>345</v>
      </c>
      <c r="E31" s="320" t="s">
        <v>193</v>
      </c>
      <c r="F31" s="320" t="s">
        <v>193</v>
      </c>
      <c r="G31" s="320" t="s">
        <v>193</v>
      </c>
      <c r="H31" s="320" t="s">
        <v>193</v>
      </c>
      <c r="I31" s="320" t="s">
        <v>193</v>
      </c>
      <c r="J31" s="320" t="s">
        <v>193</v>
      </c>
      <c r="K31" s="320" t="s">
        <v>193</v>
      </c>
      <c r="L31" s="320" t="s">
        <v>193</v>
      </c>
      <c r="M31" s="320" t="s">
        <v>193</v>
      </c>
      <c r="N31" s="320" t="s">
        <v>193</v>
      </c>
      <c r="O31" s="320" t="s">
        <v>193</v>
      </c>
      <c r="P31" s="320">
        <v>1.56</v>
      </c>
      <c r="Q31" s="320">
        <v>1.66</v>
      </c>
      <c r="R31" s="320">
        <v>1.95</v>
      </c>
      <c r="S31" s="320">
        <v>2.34</v>
      </c>
      <c r="T31" s="320">
        <v>2.68</v>
      </c>
      <c r="U31" s="320" t="s">
        <v>192</v>
      </c>
      <c r="X31" s="13"/>
    </row>
    <row r="32" spans="1:24" ht="15" customHeight="1">
      <c r="A32" s="48"/>
      <c r="B32" s="317" t="s">
        <v>445</v>
      </c>
      <c r="C32" s="123" t="s">
        <v>444</v>
      </c>
      <c r="D32" s="48"/>
      <c r="E32" s="320"/>
      <c r="F32" s="315"/>
      <c r="G32" s="315"/>
      <c r="H32" s="315"/>
      <c r="I32" s="315"/>
      <c r="J32" s="315"/>
      <c r="K32" s="315"/>
      <c r="L32" s="315"/>
      <c r="M32" s="315"/>
      <c r="N32" s="315"/>
      <c r="O32" s="315"/>
      <c r="P32" s="315"/>
      <c r="Q32" s="315"/>
      <c r="R32" s="315"/>
      <c r="S32" s="315"/>
      <c r="T32" s="320"/>
      <c r="U32" s="320"/>
      <c r="X32" s="13"/>
    </row>
    <row r="33" spans="1:24" ht="15" customHeight="1">
      <c r="A33" s="48">
        <v>29</v>
      </c>
      <c r="B33" s="317"/>
      <c r="C33" s="174" t="s">
        <v>340</v>
      </c>
      <c r="D33" s="48" t="s">
        <v>346</v>
      </c>
      <c r="E33" s="320">
        <v>4.2959414679240044</v>
      </c>
      <c r="F33" s="320">
        <v>4.4128604419611843</v>
      </c>
      <c r="G33" s="320">
        <v>4.7739969459469744</v>
      </c>
      <c r="H33" s="320">
        <v>4.4557969136518407</v>
      </c>
      <c r="I33" s="320">
        <v>4.2677624611345681</v>
      </c>
      <c r="J33" s="320">
        <v>4.3687793816518923</v>
      </c>
      <c r="K33" s="320">
        <v>4.4168600488574468</v>
      </c>
      <c r="L33" s="320">
        <v>4.3983131726650235</v>
      </c>
      <c r="M33" s="320">
        <v>4.6786878671908347</v>
      </c>
      <c r="N33" s="320">
        <v>4.4667295369865787</v>
      </c>
      <c r="O33" s="320">
        <v>4.4537135246681832</v>
      </c>
      <c r="P33" s="320">
        <v>4.466151316580528</v>
      </c>
      <c r="Q33" s="320">
        <v>4.1799496964294001</v>
      </c>
      <c r="R33" s="320">
        <v>4.0468009512904271</v>
      </c>
      <c r="S33" s="320">
        <v>3.9465406215956698</v>
      </c>
      <c r="T33" s="320" t="s">
        <v>192</v>
      </c>
      <c r="U33" s="320" t="s">
        <v>192</v>
      </c>
      <c r="X33" s="13"/>
    </row>
    <row r="34" spans="1:24" ht="15" customHeight="1">
      <c r="A34" s="48">
        <v>30</v>
      </c>
      <c r="B34" s="317"/>
      <c r="C34" s="174" t="s">
        <v>339</v>
      </c>
      <c r="D34" s="48" t="s">
        <v>346</v>
      </c>
      <c r="E34" s="320">
        <v>5.1945819300751737</v>
      </c>
      <c r="F34" s="320">
        <v>5.0622972926703937</v>
      </c>
      <c r="G34" s="320">
        <v>4.8208884963408156</v>
      </c>
      <c r="H34" s="320">
        <v>4.6755950573923517</v>
      </c>
      <c r="I34" s="320">
        <v>4.5103628691028899</v>
      </c>
      <c r="J34" s="320">
        <v>4.4730008709437428</v>
      </c>
      <c r="K34" s="320">
        <v>4.2889586382804223</v>
      </c>
      <c r="L34" s="320">
        <v>4.3056311670140204</v>
      </c>
      <c r="M34" s="320">
        <v>4.1613035486003982</v>
      </c>
      <c r="N34" s="320">
        <v>4.0251386451203111</v>
      </c>
      <c r="O34" s="320">
        <v>3.9029089035252889</v>
      </c>
      <c r="P34" s="320">
        <v>4.0305699194693201</v>
      </c>
      <c r="Q34" s="320">
        <v>3.7742908657456611</v>
      </c>
      <c r="R34" s="320">
        <v>3.8488731028521697</v>
      </c>
      <c r="S34" s="320">
        <v>3.7630235581405174</v>
      </c>
      <c r="T34" s="320" t="s">
        <v>192</v>
      </c>
      <c r="U34" s="320" t="s">
        <v>192</v>
      </c>
      <c r="X34" s="13"/>
    </row>
    <row r="35" spans="1:24" ht="15" customHeight="1">
      <c r="A35" s="48">
        <v>31</v>
      </c>
      <c r="B35" s="317" t="s">
        <v>447</v>
      </c>
      <c r="C35" s="123" t="s">
        <v>446</v>
      </c>
      <c r="D35" s="48" t="s">
        <v>40</v>
      </c>
      <c r="E35" s="322" t="s">
        <v>193</v>
      </c>
      <c r="F35" s="322" t="s">
        <v>193</v>
      </c>
      <c r="G35" s="322" t="s">
        <v>193</v>
      </c>
      <c r="H35" s="322">
        <v>28.6</v>
      </c>
      <c r="I35" s="322">
        <v>28.6</v>
      </c>
      <c r="J35" s="322">
        <v>21.4</v>
      </c>
      <c r="K35" s="322">
        <v>17.899999999999999</v>
      </c>
      <c r="L35" s="322">
        <v>25</v>
      </c>
      <c r="M35" s="322">
        <v>25</v>
      </c>
      <c r="N35" s="322">
        <v>39.299999999999997</v>
      </c>
      <c r="O35" s="322">
        <v>35.700000000000003</v>
      </c>
      <c r="P35" s="322">
        <v>48.3</v>
      </c>
      <c r="Q35" s="322">
        <v>34.5</v>
      </c>
      <c r="R35" s="322">
        <v>55.2</v>
      </c>
      <c r="S35" s="322">
        <v>44.8</v>
      </c>
      <c r="T35" s="322">
        <v>53.6</v>
      </c>
      <c r="U35" s="320" t="s">
        <v>192</v>
      </c>
      <c r="X35" s="13"/>
    </row>
    <row r="36" spans="1:24" ht="15" customHeight="1">
      <c r="A36" s="48">
        <v>32</v>
      </c>
      <c r="B36" s="317" t="s">
        <v>683</v>
      </c>
      <c r="C36" s="123" t="s">
        <v>448</v>
      </c>
      <c r="D36" s="48" t="s">
        <v>347</v>
      </c>
      <c r="E36" s="324">
        <v>71.857356466137844</v>
      </c>
      <c r="F36" s="324">
        <v>71.122130943880677</v>
      </c>
      <c r="G36" s="324">
        <v>69.731012630840269</v>
      </c>
      <c r="H36" s="324">
        <v>69.804103165337679</v>
      </c>
      <c r="I36" s="324">
        <v>72.436822891853481</v>
      </c>
      <c r="J36" s="324">
        <v>71.099999999999994</v>
      </c>
      <c r="K36" s="324">
        <v>70.174412121323527</v>
      </c>
      <c r="L36" s="324">
        <v>70.2</v>
      </c>
      <c r="M36" s="324">
        <v>70.400000000000006</v>
      </c>
      <c r="N36" s="324">
        <v>67.400000000000006</v>
      </c>
      <c r="O36" s="324">
        <v>68</v>
      </c>
      <c r="P36" s="324">
        <v>66.599999999999994</v>
      </c>
      <c r="Q36" s="324">
        <v>70.8</v>
      </c>
      <c r="R36" s="324">
        <v>68</v>
      </c>
      <c r="S36" s="322">
        <v>67.2</v>
      </c>
      <c r="T36" s="322" t="s">
        <v>192</v>
      </c>
      <c r="U36" s="320" t="s">
        <v>192</v>
      </c>
      <c r="X36" s="13"/>
    </row>
    <row r="37" spans="1:24" ht="15" customHeight="1">
      <c r="A37" s="48">
        <v>33</v>
      </c>
      <c r="B37" s="317" t="s">
        <v>684</v>
      </c>
      <c r="C37" s="123" t="s">
        <v>449</v>
      </c>
      <c r="D37" s="48" t="s">
        <v>348</v>
      </c>
      <c r="E37" s="324">
        <v>66</v>
      </c>
      <c r="F37" s="320" t="s">
        <v>193</v>
      </c>
      <c r="G37" s="320" t="s">
        <v>193</v>
      </c>
      <c r="H37" s="320" t="s">
        <v>193</v>
      </c>
      <c r="I37" s="320" t="s">
        <v>193</v>
      </c>
      <c r="J37" s="324">
        <v>57</v>
      </c>
      <c r="K37" s="320" t="s">
        <v>193</v>
      </c>
      <c r="L37" s="320" t="s">
        <v>193</v>
      </c>
      <c r="M37" s="320" t="s">
        <v>193</v>
      </c>
      <c r="N37" s="320" t="s">
        <v>193</v>
      </c>
      <c r="O37" s="324">
        <v>54</v>
      </c>
      <c r="P37" s="322" t="s">
        <v>192</v>
      </c>
      <c r="Q37" s="322" t="s">
        <v>192</v>
      </c>
      <c r="R37" s="322" t="s">
        <v>192</v>
      </c>
      <c r="S37" s="322" t="s">
        <v>192</v>
      </c>
      <c r="T37" s="320" t="s">
        <v>192</v>
      </c>
      <c r="U37" s="320" t="s">
        <v>192</v>
      </c>
      <c r="X37" s="13"/>
    </row>
    <row r="38" spans="1:24" ht="15" customHeight="1">
      <c r="A38" s="48">
        <v>34</v>
      </c>
      <c r="B38" s="317" t="s">
        <v>685</v>
      </c>
      <c r="C38" s="123" t="s">
        <v>450</v>
      </c>
      <c r="D38" s="48" t="s">
        <v>345</v>
      </c>
      <c r="E38" s="320" t="s">
        <v>193</v>
      </c>
      <c r="F38" s="320" t="s">
        <v>193</v>
      </c>
      <c r="G38" s="320" t="s">
        <v>193</v>
      </c>
      <c r="H38" s="320" t="s">
        <v>193</v>
      </c>
      <c r="I38" s="320" t="s">
        <v>193</v>
      </c>
      <c r="J38" s="320" t="s">
        <v>193</v>
      </c>
      <c r="K38" s="320" t="s">
        <v>193</v>
      </c>
      <c r="L38" s="320" t="s">
        <v>193</v>
      </c>
      <c r="M38" s="320" t="s">
        <v>193</v>
      </c>
      <c r="N38" s="319">
        <v>3</v>
      </c>
      <c r="O38" s="319">
        <v>20</v>
      </c>
      <c r="P38" s="319">
        <v>12</v>
      </c>
      <c r="Q38" s="319">
        <v>24.9</v>
      </c>
      <c r="R38" s="319">
        <v>36.299999999999997</v>
      </c>
      <c r="S38" s="319">
        <v>31</v>
      </c>
      <c r="T38" s="319">
        <v>15.7</v>
      </c>
      <c r="U38" s="320" t="s">
        <v>192</v>
      </c>
      <c r="X38" s="13"/>
    </row>
    <row r="39" spans="1:24">
      <c r="A39" s="104" t="s">
        <v>678</v>
      </c>
    </row>
    <row r="40" spans="1:24">
      <c r="A40" s="1" t="s">
        <v>369</v>
      </c>
    </row>
    <row r="41" spans="1:24">
      <c r="A41" s="1" t="s">
        <v>370</v>
      </c>
    </row>
    <row r="42" spans="1:24">
      <c r="A42" s="1" t="s">
        <v>371</v>
      </c>
    </row>
    <row r="43" spans="1:24">
      <c r="A43" s="177" t="s">
        <v>359</v>
      </c>
    </row>
    <row r="44" spans="1:24" ht="13.5">
      <c r="A44" s="93" t="s">
        <v>372</v>
      </c>
    </row>
    <row r="45" spans="1:24">
      <c r="A45" s="1" t="s">
        <v>373</v>
      </c>
    </row>
    <row r="46" spans="1:24">
      <c r="A46" s="1" t="s">
        <v>374</v>
      </c>
    </row>
    <row r="47" spans="1:24">
      <c r="A47" s="177" t="s">
        <v>357</v>
      </c>
    </row>
    <row r="48" spans="1:24">
      <c r="A48" s="1" t="s">
        <v>375</v>
      </c>
    </row>
    <row r="49" spans="1:1">
      <c r="A49" s="177" t="s">
        <v>358</v>
      </c>
    </row>
    <row r="50" spans="1:1">
      <c r="A50" s="1" t="s">
        <v>376</v>
      </c>
    </row>
    <row r="51" spans="1:1">
      <c r="A51" s="1" t="s">
        <v>377</v>
      </c>
    </row>
    <row r="52" spans="1:1">
      <c r="A52" s="1" t="s">
        <v>378</v>
      </c>
    </row>
    <row r="53" spans="1:1">
      <c r="A53" s="1" t="s">
        <v>379</v>
      </c>
    </row>
    <row r="54" spans="1:1">
      <c r="A54" s="1" t="s">
        <v>380</v>
      </c>
    </row>
    <row r="55" spans="1:1">
      <c r="A55" s="1" t="s">
        <v>381</v>
      </c>
    </row>
    <row r="56" spans="1:1">
      <c r="A56" s="93" t="s">
        <v>382</v>
      </c>
    </row>
    <row r="57" spans="1:1">
      <c r="A57" s="1" t="s">
        <v>383</v>
      </c>
    </row>
    <row r="58" spans="1:1">
      <c r="A58" s="1" t="s">
        <v>384</v>
      </c>
    </row>
    <row r="59" spans="1:1">
      <c r="A59" s="1" t="s">
        <v>385</v>
      </c>
    </row>
    <row r="60" spans="1:1">
      <c r="A60" s="177" t="s">
        <v>360</v>
      </c>
    </row>
    <row r="61" spans="1:1">
      <c r="A61" s="1" t="s">
        <v>386</v>
      </c>
    </row>
    <row r="62" spans="1:1">
      <c r="A62" s="177" t="s">
        <v>361</v>
      </c>
    </row>
    <row r="63" spans="1:1" ht="13.5">
      <c r="A63" s="93" t="s">
        <v>387</v>
      </c>
    </row>
    <row r="64" spans="1:1">
      <c r="A64" s="1" t="s">
        <v>388</v>
      </c>
    </row>
    <row r="65" spans="1:2">
      <c r="A65" s="177" t="s">
        <v>362</v>
      </c>
    </row>
    <row r="66" spans="1:2">
      <c r="A66" s="1" t="s">
        <v>389</v>
      </c>
    </row>
    <row r="67" spans="1:2">
      <c r="A67" s="177" t="s">
        <v>363</v>
      </c>
    </row>
    <row r="68" spans="1:2">
      <c r="A68" s="1" t="s">
        <v>390</v>
      </c>
    </row>
    <row r="69" spans="1:2">
      <c r="A69" s="1" t="s">
        <v>391</v>
      </c>
    </row>
    <row r="70" spans="1:2">
      <c r="A70" s="1" t="s">
        <v>392</v>
      </c>
      <c r="B70" s="123"/>
    </row>
    <row r="71" spans="1:2">
      <c r="A71" s="177" t="s">
        <v>368</v>
      </c>
      <c r="B71" s="123"/>
    </row>
    <row r="72" spans="1:2">
      <c r="A72" s="1" t="s">
        <v>393</v>
      </c>
    </row>
  </sheetData>
  <phoneticPr fontId="6" type="noConversion"/>
  <pageMargins left="0.59055118110236227" right="0.39370078740157483" top="0.59055118110236227" bottom="0.59055118110236227" header="0.11811023622047245" footer="0.11811023622047245"/>
  <pageSetup paperSize="9" scale="75" orientation="portrait" r:id="rId1"/>
  <headerFooter alignWithMargins="0">
    <oddFooter>&amp;L&amp;"MetaNormalLF-Roman,Standard"Statistisches Bundesamt, Tabellen zu den UGR, Teil 1, 2017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3"/>
  <sheetViews>
    <sheetView workbookViewId="0"/>
  </sheetViews>
  <sheetFormatPr baseColWidth="10" defaultRowHeight="12.75"/>
  <cols>
    <col min="1" max="1" width="5.7109375" style="1" customWidth="1"/>
    <col min="2" max="2" width="11.7109375" style="1" customWidth="1"/>
    <col min="3" max="3" width="52.7109375" style="177" customWidth="1"/>
    <col min="4" max="4" width="10.5703125" customWidth="1"/>
    <col min="5" max="8" width="10.5703125" hidden="1" customWidth="1"/>
    <col min="9" max="9" width="10.5703125" customWidth="1"/>
    <col min="10" max="13" width="10.5703125" hidden="1" customWidth="1"/>
    <col min="14" max="18" width="10.5703125" customWidth="1"/>
    <col min="256" max="256" width="5.7109375" customWidth="1"/>
    <col min="257" max="257" width="11.7109375" customWidth="1"/>
    <col min="258" max="258" width="52.7109375" customWidth="1"/>
    <col min="259" max="273" width="10.5703125" customWidth="1"/>
    <col min="274" max="274" width="5.7109375" customWidth="1"/>
    <col min="512" max="512" width="5.7109375" customWidth="1"/>
    <col min="513" max="513" width="11.7109375" customWidth="1"/>
    <col min="514" max="514" width="52.7109375" customWidth="1"/>
    <col min="515" max="529" width="10.5703125" customWidth="1"/>
    <col min="530" max="530" width="5.7109375" customWidth="1"/>
    <col min="768" max="768" width="5.7109375" customWidth="1"/>
    <col min="769" max="769" width="11.7109375" customWidth="1"/>
    <col min="770" max="770" width="52.7109375" customWidth="1"/>
    <col min="771" max="785" width="10.5703125" customWidth="1"/>
    <col min="786" max="786" width="5.7109375" customWidth="1"/>
    <col min="1024" max="1024" width="5.7109375" customWidth="1"/>
    <col min="1025" max="1025" width="11.7109375" customWidth="1"/>
    <col min="1026" max="1026" width="52.7109375" customWidth="1"/>
    <col min="1027" max="1041" width="10.5703125" customWidth="1"/>
    <col min="1042" max="1042" width="5.7109375" customWidth="1"/>
    <col min="1280" max="1280" width="5.7109375" customWidth="1"/>
    <col min="1281" max="1281" width="11.7109375" customWidth="1"/>
    <col min="1282" max="1282" width="52.7109375" customWidth="1"/>
    <col min="1283" max="1297" width="10.5703125" customWidth="1"/>
    <col min="1298" max="1298" width="5.7109375" customWidth="1"/>
    <col min="1536" max="1536" width="5.7109375" customWidth="1"/>
    <col min="1537" max="1537" width="11.7109375" customWidth="1"/>
    <col min="1538" max="1538" width="52.7109375" customWidth="1"/>
    <col min="1539" max="1553" width="10.5703125" customWidth="1"/>
    <col min="1554" max="1554" width="5.7109375" customWidth="1"/>
    <col min="1792" max="1792" width="5.7109375" customWidth="1"/>
    <col min="1793" max="1793" width="11.7109375" customWidth="1"/>
    <col min="1794" max="1794" width="52.7109375" customWidth="1"/>
    <col min="1795" max="1809" width="10.5703125" customWidth="1"/>
    <col min="1810" max="1810" width="5.7109375" customWidth="1"/>
    <col min="2048" max="2048" width="5.7109375" customWidth="1"/>
    <col min="2049" max="2049" width="11.7109375" customWidth="1"/>
    <col min="2050" max="2050" width="52.7109375" customWidth="1"/>
    <col min="2051" max="2065" width="10.5703125" customWidth="1"/>
    <col min="2066" max="2066" width="5.7109375" customWidth="1"/>
    <col min="2304" max="2304" width="5.7109375" customWidth="1"/>
    <col min="2305" max="2305" width="11.7109375" customWidth="1"/>
    <col min="2306" max="2306" width="52.7109375" customWidth="1"/>
    <col min="2307" max="2321" width="10.5703125" customWidth="1"/>
    <col min="2322" max="2322" width="5.7109375" customWidth="1"/>
    <col min="2560" max="2560" width="5.7109375" customWidth="1"/>
    <col min="2561" max="2561" width="11.7109375" customWidth="1"/>
    <col min="2562" max="2562" width="52.7109375" customWidth="1"/>
    <col min="2563" max="2577" width="10.5703125" customWidth="1"/>
    <col min="2578" max="2578" width="5.7109375" customWidth="1"/>
    <col min="2816" max="2816" width="5.7109375" customWidth="1"/>
    <col min="2817" max="2817" width="11.7109375" customWidth="1"/>
    <col min="2818" max="2818" width="52.7109375" customWidth="1"/>
    <col min="2819" max="2833" width="10.5703125" customWidth="1"/>
    <col min="2834" max="2834" width="5.7109375" customWidth="1"/>
    <col min="3072" max="3072" width="5.7109375" customWidth="1"/>
    <col min="3073" max="3073" width="11.7109375" customWidth="1"/>
    <col min="3074" max="3074" width="52.7109375" customWidth="1"/>
    <col min="3075" max="3089" width="10.5703125" customWidth="1"/>
    <col min="3090" max="3090" width="5.7109375" customWidth="1"/>
    <col min="3328" max="3328" width="5.7109375" customWidth="1"/>
    <col min="3329" max="3329" width="11.7109375" customWidth="1"/>
    <col min="3330" max="3330" width="52.7109375" customWidth="1"/>
    <col min="3331" max="3345" width="10.5703125" customWidth="1"/>
    <col min="3346" max="3346" width="5.7109375" customWidth="1"/>
    <col min="3584" max="3584" width="5.7109375" customWidth="1"/>
    <col min="3585" max="3585" width="11.7109375" customWidth="1"/>
    <col min="3586" max="3586" width="52.7109375" customWidth="1"/>
    <col min="3587" max="3601" width="10.5703125" customWidth="1"/>
    <col min="3602" max="3602" width="5.7109375" customWidth="1"/>
    <col min="3840" max="3840" width="5.7109375" customWidth="1"/>
    <col min="3841" max="3841" width="11.7109375" customWidth="1"/>
    <col min="3842" max="3842" width="52.7109375" customWidth="1"/>
    <col min="3843" max="3857" width="10.5703125" customWidth="1"/>
    <col min="3858" max="3858" width="5.7109375" customWidth="1"/>
    <col min="4096" max="4096" width="5.7109375" customWidth="1"/>
    <col min="4097" max="4097" width="11.7109375" customWidth="1"/>
    <col min="4098" max="4098" width="52.7109375" customWidth="1"/>
    <col min="4099" max="4113" width="10.5703125" customWidth="1"/>
    <col min="4114" max="4114" width="5.7109375" customWidth="1"/>
    <col min="4352" max="4352" width="5.7109375" customWidth="1"/>
    <col min="4353" max="4353" width="11.7109375" customWidth="1"/>
    <col min="4354" max="4354" width="52.7109375" customWidth="1"/>
    <col min="4355" max="4369" width="10.5703125" customWidth="1"/>
    <col min="4370" max="4370" width="5.7109375" customWidth="1"/>
    <col min="4608" max="4608" width="5.7109375" customWidth="1"/>
    <col min="4609" max="4609" width="11.7109375" customWidth="1"/>
    <col min="4610" max="4610" width="52.7109375" customWidth="1"/>
    <col min="4611" max="4625" width="10.5703125" customWidth="1"/>
    <col min="4626" max="4626" width="5.7109375" customWidth="1"/>
    <col min="4864" max="4864" width="5.7109375" customWidth="1"/>
    <col min="4865" max="4865" width="11.7109375" customWidth="1"/>
    <col min="4866" max="4866" width="52.7109375" customWidth="1"/>
    <col min="4867" max="4881" width="10.5703125" customWidth="1"/>
    <col min="4882" max="4882" width="5.7109375" customWidth="1"/>
    <col min="5120" max="5120" width="5.7109375" customWidth="1"/>
    <col min="5121" max="5121" width="11.7109375" customWidth="1"/>
    <col min="5122" max="5122" width="52.7109375" customWidth="1"/>
    <col min="5123" max="5137" width="10.5703125" customWidth="1"/>
    <col min="5138" max="5138" width="5.7109375" customWidth="1"/>
    <col min="5376" max="5376" width="5.7109375" customWidth="1"/>
    <col min="5377" max="5377" width="11.7109375" customWidth="1"/>
    <col min="5378" max="5378" width="52.7109375" customWidth="1"/>
    <col min="5379" max="5393" width="10.5703125" customWidth="1"/>
    <col min="5394" max="5394" width="5.7109375" customWidth="1"/>
    <col min="5632" max="5632" width="5.7109375" customWidth="1"/>
    <col min="5633" max="5633" width="11.7109375" customWidth="1"/>
    <col min="5634" max="5634" width="52.7109375" customWidth="1"/>
    <col min="5635" max="5649" width="10.5703125" customWidth="1"/>
    <col min="5650" max="5650" width="5.7109375" customWidth="1"/>
    <col min="5888" max="5888" width="5.7109375" customWidth="1"/>
    <col min="5889" max="5889" width="11.7109375" customWidth="1"/>
    <col min="5890" max="5890" width="52.7109375" customWidth="1"/>
    <col min="5891" max="5905" width="10.5703125" customWidth="1"/>
    <col min="5906" max="5906" width="5.7109375" customWidth="1"/>
    <col min="6144" max="6144" width="5.7109375" customWidth="1"/>
    <col min="6145" max="6145" width="11.7109375" customWidth="1"/>
    <col min="6146" max="6146" width="52.7109375" customWidth="1"/>
    <col min="6147" max="6161" width="10.5703125" customWidth="1"/>
    <col min="6162" max="6162" width="5.7109375" customWidth="1"/>
    <col min="6400" max="6400" width="5.7109375" customWidth="1"/>
    <col min="6401" max="6401" width="11.7109375" customWidth="1"/>
    <col min="6402" max="6402" width="52.7109375" customWidth="1"/>
    <col min="6403" max="6417" width="10.5703125" customWidth="1"/>
    <col min="6418" max="6418" width="5.7109375" customWidth="1"/>
    <col min="6656" max="6656" width="5.7109375" customWidth="1"/>
    <col min="6657" max="6657" width="11.7109375" customWidth="1"/>
    <col min="6658" max="6658" width="52.7109375" customWidth="1"/>
    <col min="6659" max="6673" width="10.5703125" customWidth="1"/>
    <col min="6674" max="6674" width="5.7109375" customWidth="1"/>
    <col min="6912" max="6912" width="5.7109375" customWidth="1"/>
    <col min="6913" max="6913" width="11.7109375" customWidth="1"/>
    <col min="6914" max="6914" width="52.7109375" customWidth="1"/>
    <col min="6915" max="6929" width="10.5703125" customWidth="1"/>
    <col min="6930" max="6930" width="5.7109375" customWidth="1"/>
    <col min="7168" max="7168" width="5.7109375" customWidth="1"/>
    <col min="7169" max="7169" width="11.7109375" customWidth="1"/>
    <col min="7170" max="7170" width="52.7109375" customWidth="1"/>
    <col min="7171" max="7185" width="10.5703125" customWidth="1"/>
    <col min="7186" max="7186" width="5.7109375" customWidth="1"/>
    <col min="7424" max="7424" width="5.7109375" customWidth="1"/>
    <col min="7425" max="7425" width="11.7109375" customWidth="1"/>
    <col min="7426" max="7426" width="52.7109375" customWidth="1"/>
    <col min="7427" max="7441" width="10.5703125" customWidth="1"/>
    <col min="7442" max="7442" width="5.7109375" customWidth="1"/>
    <col min="7680" max="7680" width="5.7109375" customWidth="1"/>
    <col min="7681" max="7681" width="11.7109375" customWidth="1"/>
    <col min="7682" max="7682" width="52.7109375" customWidth="1"/>
    <col min="7683" max="7697" width="10.5703125" customWidth="1"/>
    <col min="7698" max="7698" width="5.7109375" customWidth="1"/>
    <col min="7936" max="7936" width="5.7109375" customWidth="1"/>
    <col min="7937" max="7937" width="11.7109375" customWidth="1"/>
    <col min="7938" max="7938" width="52.7109375" customWidth="1"/>
    <col min="7939" max="7953" width="10.5703125" customWidth="1"/>
    <col min="7954" max="7954" width="5.7109375" customWidth="1"/>
    <col min="8192" max="8192" width="5.7109375" customWidth="1"/>
    <col min="8193" max="8193" width="11.7109375" customWidth="1"/>
    <col min="8194" max="8194" width="52.7109375" customWidth="1"/>
    <col min="8195" max="8209" width="10.5703125" customWidth="1"/>
    <col min="8210" max="8210" width="5.7109375" customWidth="1"/>
    <col min="8448" max="8448" width="5.7109375" customWidth="1"/>
    <col min="8449" max="8449" width="11.7109375" customWidth="1"/>
    <col min="8450" max="8450" width="52.7109375" customWidth="1"/>
    <col min="8451" max="8465" width="10.5703125" customWidth="1"/>
    <col min="8466" max="8466" width="5.7109375" customWidth="1"/>
    <col min="8704" max="8704" width="5.7109375" customWidth="1"/>
    <col min="8705" max="8705" width="11.7109375" customWidth="1"/>
    <col min="8706" max="8706" width="52.7109375" customWidth="1"/>
    <col min="8707" max="8721" width="10.5703125" customWidth="1"/>
    <col min="8722" max="8722" width="5.7109375" customWidth="1"/>
    <col min="8960" max="8960" width="5.7109375" customWidth="1"/>
    <col min="8961" max="8961" width="11.7109375" customWidth="1"/>
    <col min="8962" max="8962" width="52.7109375" customWidth="1"/>
    <col min="8963" max="8977" width="10.5703125" customWidth="1"/>
    <col min="8978" max="8978" width="5.7109375" customWidth="1"/>
    <col min="9216" max="9216" width="5.7109375" customWidth="1"/>
    <col min="9217" max="9217" width="11.7109375" customWidth="1"/>
    <col min="9218" max="9218" width="52.7109375" customWidth="1"/>
    <col min="9219" max="9233" width="10.5703125" customWidth="1"/>
    <col min="9234" max="9234" width="5.7109375" customWidth="1"/>
    <col min="9472" max="9472" width="5.7109375" customWidth="1"/>
    <col min="9473" max="9473" width="11.7109375" customWidth="1"/>
    <col min="9474" max="9474" width="52.7109375" customWidth="1"/>
    <col min="9475" max="9489" width="10.5703125" customWidth="1"/>
    <col min="9490" max="9490" width="5.7109375" customWidth="1"/>
    <col min="9728" max="9728" width="5.7109375" customWidth="1"/>
    <col min="9729" max="9729" width="11.7109375" customWidth="1"/>
    <col min="9730" max="9730" width="52.7109375" customWidth="1"/>
    <col min="9731" max="9745" width="10.5703125" customWidth="1"/>
    <col min="9746" max="9746" width="5.7109375" customWidth="1"/>
    <col min="9984" max="9984" width="5.7109375" customWidth="1"/>
    <col min="9985" max="9985" width="11.7109375" customWidth="1"/>
    <col min="9986" max="9986" width="52.7109375" customWidth="1"/>
    <col min="9987" max="10001" width="10.5703125" customWidth="1"/>
    <col min="10002" max="10002" width="5.7109375" customWidth="1"/>
    <col min="10240" max="10240" width="5.7109375" customWidth="1"/>
    <col min="10241" max="10241" width="11.7109375" customWidth="1"/>
    <col min="10242" max="10242" width="52.7109375" customWidth="1"/>
    <col min="10243" max="10257" width="10.5703125" customWidth="1"/>
    <col min="10258" max="10258" width="5.7109375" customWidth="1"/>
    <col min="10496" max="10496" width="5.7109375" customWidth="1"/>
    <col min="10497" max="10497" width="11.7109375" customWidth="1"/>
    <col min="10498" max="10498" width="52.7109375" customWidth="1"/>
    <col min="10499" max="10513" width="10.5703125" customWidth="1"/>
    <col min="10514" max="10514" width="5.7109375" customWidth="1"/>
    <col min="10752" max="10752" width="5.7109375" customWidth="1"/>
    <col min="10753" max="10753" width="11.7109375" customWidth="1"/>
    <col min="10754" max="10754" width="52.7109375" customWidth="1"/>
    <col min="10755" max="10769" width="10.5703125" customWidth="1"/>
    <col min="10770" max="10770" width="5.7109375" customWidth="1"/>
    <col min="11008" max="11008" width="5.7109375" customWidth="1"/>
    <col min="11009" max="11009" width="11.7109375" customWidth="1"/>
    <col min="11010" max="11010" width="52.7109375" customWidth="1"/>
    <col min="11011" max="11025" width="10.5703125" customWidth="1"/>
    <col min="11026" max="11026" width="5.7109375" customWidth="1"/>
    <col min="11264" max="11264" width="5.7109375" customWidth="1"/>
    <col min="11265" max="11265" width="11.7109375" customWidth="1"/>
    <col min="11266" max="11266" width="52.7109375" customWidth="1"/>
    <col min="11267" max="11281" width="10.5703125" customWidth="1"/>
    <col min="11282" max="11282" width="5.7109375" customWidth="1"/>
    <col min="11520" max="11520" width="5.7109375" customWidth="1"/>
    <col min="11521" max="11521" width="11.7109375" customWidth="1"/>
    <col min="11522" max="11522" width="52.7109375" customWidth="1"/>
    <col min="11523" max="11537" width="10.5703125" customWidth="1"/>
    <col min="11538" max="11538" width="5.7109375" customWidth="1"/>
    <col min="11776" max="11776" width="5.7109375" customWidth="1"/>
    <col min="11777" max="11777" width="11.7109375" customWidth="1"/>
    <col min="11778" max="11778" width="52.7109375" customWidth="1"/>
    <col min="11779" max="11793" width="10.5703125" customWidth="1"/>
    <col min="11794" max="11794" width="5.7109375" customWidth="1"/>
    <col min="12032" max="12032" width="5.7109375" customWidth="1"/>
    <col min="12033" max="12033" width="11.7109375" customWidth="1"/>
    <col min="12034" max="12034" width="52.7109375" customWidth="1"/>
    <col min="12035" max="12049" width="10.5703125" customWidth="1"/>
    <col min="12050" max="12050" width="5.7109375" customWidth="1"/>
    <col min="12288" max="12288" width="5.7109375" customWidth="1"/>
    <col min="12289" max="12289" width="11.7109375" customWidth="1"/>
    <col min="12290" max="12290" width="52.7109375" customWidth="1"/>
    <col min="12291" max="12305" width="10.5703125" customWidth="1"/>
    <col min="12306" max="12306" width="5.7109375" customWidth="1"/>
    <col min="12544" max="12544" width="5.7109375" customWidth="1"/>
    <col min="12545" max="12545" width="11.7109375" customWidth="1"/>
    <col min="12546" max="12546" width="52.7109375" customWidth="1"/>
    <col min="12547" max="12561" width="10.5703125" customWidth="1"/>
    <col min="12562" max="12562" width="5.7109375" customWidth="1"/>
    <col min="12800" max="12800" width="5.7109375" customWidth="1"/>
    <col min="12801" max="12801" width="11.7109375" customWidth="1"/>
    <col min="12802" max="12802" width="52.7109375" customWidth="1"/>
    <col min="12803" max="12817" width="10.5703125" customWidth="1"/>
    <col min="12818" max="12818" width="5.7109375" customWidth="1"/>
    <col min="13056" max="13056" width="5.7109375" customWidth="1"/>
    <col min="13057" max="13057" width="11.7109375" customWidth="1"/>
    <col min="13058" max="13058" width="52.7109375" customWidth="1"/>
    <col min="13059" max="13073" width="10.5703125" customWidth="1"/>
    <col min="13074" max="13074" width="5.7109375" customWidth="1"/>
    <col min="13312" max="13312" width="5.7109375" customWidth="1"/>
    <col min="13313" max="13313" width="11.7109375" customWidth="1"/>
    <col min="13314" max="13314" width="52.7109375" customWidth="1"/>
    <col min="13315" max="13329" width="10.5703125" customWidth="1"/>
    <col min="13330" max="13330" width="5.7109375" customWidth="1"/>
    <col min="13568" max="13568" width="5.7109375" customWidth="1"/>
    <col min="13569" max="13569" width="11.7109375" customWidth="1"/>
    <col min="13570" max="13570" width="52.7109375" customWidth="1"/>
    <col min="13571" max="13585" width="10.5703125" customWidth="1"/>
    <col min="13586" max="13586" width="5.7109375" customWidth="1"/>
    <col min="13824" max="13824" width="5.7109375" customWidth="1"/>
    <col min="13825" max="13825" width="11.7109375" customWidth="1"/>
    <col min="13826" max="13826" width="52.7109375" customWidth="1"/>
    <col min="13827" max="13841" width="10.5703125" customWidth="1"/>
    <col min="13842" max="13842" width="5.7109375" customWidth="1"/>
    <col min="14080" max="14080" width="5.7109375" customWidth="1"/>
    <col min="14081" max="14081" width="11.7109375" customWidth="1"/>
    <col min="14082" max="14082" width="52.7109375" customWidth="1"/>
    <col min="14083" max="14097" width="10.5703125" customWidth="1"/>
    <col min="14098" max="14098" width="5.7109375" customWidth="1"/>
    <col min="14336" max="14336" width="5.7109375" customWidth="1"/>
    <col min="14337" max="14337" width="11.7109375" customWidth="1"/>
    <col min="14338" max="14338" width="52.7109375" customWidth="1"/>
    <col min="14339" max="14353" width="10.5703125" customWidth="1"/>
    <col min="14354" max="14354" width="5.7109375" customWidth="1"/>
    <col min="14592" max="14592" width="5.7109375" customWidth="1"/>
    <col min="14593" max="14593" width="11.7109375" customWidth="1"/>
    <col min="14594" max="14594" width="52.7109375" customWidth="1"/>
    <col min="14595" max="14609" width="10.5703125" customWidth="1"/>
    <col min="14610" max="14610" width="5.7109375" customWidth="1"/>
    <col min="14848" max="14848" width="5.7109375" customWidth="1"/>
    <col min="14849" max="14849" width="11.7109375" customWidth="1"/>
    <col min="14850" max="14850" width="52.7109375" customWidth="1"/>
    <col min="14851" max="14865" width="10.5703125" customWidth="1"/>
    <col min="14866" max="14866" width="5.7109375" customWidth="1"/>
    <col min="15104" max="15104" width="5.7109375" customWidth="1"/>
    <col min="15105" max="15105" width="11.7109375" customWidth="1"/>
    <col min="15106" max="15106" width="52.7109375" customWidth="1"/>
    <col min="15107" max="15121" width="10.5703125" customWidth="1"/>
    <col min="15122" max="15122" width="5.7109375" customWidth="1"/>
    <col min="15360" max="15360" width="5.7109375" customWidth="1"/>
    <col min="15361" max="15361" width="11.7109375" customWidth="1"/>
    <col min="15362" max="15362" width="52.7109375" customWidth="1"/>
    <col min="15363" max="15377" width="10.5703125" customWidth="1"/>
    <col min="15378" max="15378" width="5.7109375" customWidth="1"/>
    <col min="15616" max="15616" width="5.7109375" customWidth="1"/>
    <col min="15617" max="15617" width="11.7109375" customWidth="1"/>
    <col min="15618" max="15618" width="52.7109375" customWidth="1"/>
    <col min="15619" max="15633" width="10.5703125" customWidth="1"/>
    <col min="15634" max="15634" width="5.7109375" customWidth="1"/>
    <col min="15872" max="15872" width="5.7109375" customWidth="1"/>
    <col min="15873" max="15873" width="11.7109375" customWidth="1"/>
    <col min="15874" max="15874" width="52.7109375" customWidth="1"/>
    <col min="15875" max="15889" width="10.5703125" customWidth="1"/>
    <col min="15890" max="15890" width="5.7109375" customWidth="1"/>
    <col min="16128" max="16128" width="5.7109375" customWidth="1"/>
    <col min="16129" max="16129" width="11.7109375" customWidth="1"/>
    <col min="16130" max="16130" width="52.7109375" customWidth="1"/>
    <col min="16131" max="16145" width="10.5703125" customWidth="1"/>
    <col min="16146" max="16146" width="5.7109375" customWidth="1"/>
  </cols>
  <sheetData>
    <row r="1" spans="1:20" s="183" customFormat="1" ht="20.25">
      <c r="A1" s="129" t="s">
        <v>768</v>
      </c>
      <c r="C1" s="184"/>
      <c r="E1" s="182"/>
      <c r="J1" s="129"/>
    </row>
    <row r="2" spans="1:20" s="186" customFormat="1" ht="16.5" customHeight="1">
      <c r="A2" s="11" t="s">
        <v>2</v>
      </c>
      <c r="C2" s="187"/>
      <c r="E2" s="185"/>
      <c r="J2" s="11"/>
    </row>
    <row r="3" spans="1:20" s="1" customFormat="1" ht="12" customHeight="1">
      <c r="C3" s="188"/>
      <c r="D3" s="189"/>
    </row>
    <row r="4" spans="1:20" s="26" customFormat="1" ht="27" customHeight="1">
      <c r="A4" s="59" t="s">
        <v>452</v>
      </c>
      <c r="B4" s="59" t="s">
        <v>769</v>
      </c>
      <c r="C4" s="59" t="s">
        <v>453</v>
      </c>
      <c r="D4" s="190">
        <v>2000</v>
      </c>
      <c r="E4" s="191">
        <v>2001</v>
      </c>
      <c r="F4" s="191">
        <v>2002</v>
      </c>
      <c r="G4" s="190">
        <v>2003</v>
      </c>
      <c r="H4" s="192">
        <v>2004</v>
      </c>
      <c r="I4" s="190">
        <v>2005</v>
      </c>
      <c r="J4" s="206">
        <v>2006</v>
      </c>
      <c r="K4" s="192">
        <v>2007</v>
      </c>
      <c r="L4" s="190">
        <v>2008</v>
      </c>
      <c r="M4" s="192">
        <v>2009</v>
      </c>
      <c r="N4" s="192">
        <v>2010</v>
      </c>
      <c r="O4" s="190">
        <v>2011</v>
      </c>
      <c r="P4" s="192">
        <v>2012</v>
      </c>
      <c r="Q4" s="190">
        <v>2013</v>
      </c>
      <c r="R4" s="192">
        <v>2014</v>
      </c>
    </row>
    <row r="5" spans="1:20" ht="15" customHeight="1">
      <c r="A5" s="193"/>
      <c r="B5" s="194"/>
      <c r="C5" s="195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196"/>
      <c r="T5" s="196"/>
    </row>
    <row r="6" spans="1:20" ht="15" customHeight="1">
      <c r="A6" s="48">
        <v>1</v>
      </c>
      <c r="B6" s="197" t="s">
        <v>454</v>
      </c>
      <c r="C6" s="328" t="s">
        <v>455</v>
      </c>
      <c r="D6" s="258">
        <v>20109</v>
      </c>
      <c r="E6" s="258">
        <v>22690</v>
      </c>
      <c r="F6" s="258">
        <v>18911</v>
      </c>
      <c r="G6" s="258">
        <v>17446</v>
      </c>
      <c r="H6" s="258">
        <v>20683</v>
      </c>
      <c r="I6" s="258">
        <v>15818</v>
      </c>
      <c r="J6" s="258">
        <v>16879</v>
      </c>
      <c r="K6" s="258">
        <v>18622</v>
      </c>
      <c r="L6" s="258">
        <v>20563</v>
      </c>
      <c r="M6" s="258">
        <v>16279</v>
      </c>
      <c r="N6" s="258">
        <v>16705</v>
      </c>
      <c r="O6" s="258">
        <v>19001</v>
      </c>
      <c r="P6" s="258">
        <v>18570</v>
      </c>
      <c r="Q6" s="258">
        <v>23386</v>
      </c>
      <c r="R6" s="258">
        <v>19885.163746298938</v>
      </c>
      <c r="S6" s="196"/>
      <c r="T6" s="196"/>
    </row>
    <row r="7" spans="1:20" ht="15" customHeight="1">
      <c r="A7" s="48">
        <v>2</v>
      </c>
      <c r="B7" s="197" t="s">
        <v>456</v>
      </c>
      <c r="C7" s="328" t="s">
        <v>457</v>
      </c>
      <c r="D7" s="258">
        <v>5370</v>
      </c>
      <c r="E7" s="258">
        <v>5233</v>
      </c>
      <c r="F7" s="258">
        <v>5551</v>
      </c>
      <c r="G7" s="258">
        <v>4711</v>
      </c>
      <c r="H7" s="258">
        <v>4883</v>
      </c>
      <c r="I7" s="258">
        <v>4893</v>
      </c>
      <c r="J7" s="258">
        <v>6055</v>
      </c>
      <c r="K7" s="258">
        <v>6305</v>
      </c>
      <c r="L7" s="258">
        <v>7484</v>
      </c>
      <c r="M7" s="258">
        <v>6989</v>
      </c>
      <c r="N7" s="258">
        <v>7846</v>
      </c>
      <c r="O7" s="258">
        <v>8267</v>
      </c>
      <c r="P7" s="258">
        <v>8206</v>
      </c>
      <c r="Q7" s="258">
        <v>7427</v>
      </c>
      <c r="R7" s="258">
        <v>7168.4966532797862</v>
      </c>
      <c r="S7" s="196"/>
      <c r="T7" s="196"/>
    </row>
    <row r="8" spans="1:20" ht="15" customHeight="1">
      <c r="A8" s="48">
        <v>3</v>
      </c>
      <c r="B8" s="197" t="s">
        <v>458</v>
      </c>
      <c r="C8" s="328" t="s">
        <v>459</v>
      </c>
      <c r="D8" s="258">
        <v>383846</v>
      </c>
      <c r="E8" s="258">
        <v>388090</v>
      </c>
      <c r="F8" s="258">
        <v>382142</v>
      </c>
      <c r="G8" s="258">
        <v>385649</v>
      </c>
      <c r="H8" s="258">
        <v>400044</v>
      </c>
      <c r="I8" s="258">
        <v>404575</v>
      </c>
      <c r="J8" s="258">
        <v>435277</v>
      </c>
      <c r="K8" s="258">
        <v>462959</v>
      </c>
      <c r="L8" s="258">
        <v>449062</v>
      </c>
      <c r="M8" s="258">
        <v>371955</v>
      </c>
      <c r="N8" s="258">
        <v>446690</v>
      </c>
      <c r="O8" s="258">
        <v>475429</v>
      </c>
      <c r="P8" s="258">
        <v>481939</v>
      </c>
      <c r="Q8" s="258">
        <v>484830</v>
      </c>
      <c r="R8" s="258">
        <v>510800.29333361058</v>
      </c>
      <c r="S8" s="196"/>
      <c r="T8" s="196"/>
    </row>
    <row r="9" spans="1:20" ht="15" customHeight="1">
      <c r="A9" s="48">
        <v>4</v>
      </c>
      <c r="B9" s="197" t="s">
        <v>460</v>
      </c>
      <c r="C9" s="328" t="s">
        <v>461</v>
      </c>
      <c r="D9" s="258">
        <v>21887</v>
      </c>
      <c r="E9" s="258">
        <v>21945</v>
      </c>
      <c r="F9" s="258">
        <v>23949</v>
      </c>
      <c r="G9" s="258">
        <v>23331</v>
      </c>
      <c r="H9" s="258">
        <v>28335</v>
      </c>
      <c r="I9" s="258">
        <v>29093</v>
      </c>
      <c r="J9" s="258">
        <v>31651</v>
      </c>
      <c r="K9" s="258">
        <v>34307</v>
      </c>
      <c r="L9" s="258">
        <v>41419</v>
      </c>
      <c r="M9" s="258">
        <v>43386</v>
      </c>
      <c r="N9" s="258">
        <v>43833</v>
      </c>
      <c r="O9" s="258">
        <v>35990</v>
      </c>
      <c r="P9" s="258">
        <v>43654</v>
      </c>
      <c r="Q9" s="258">
        <v>38501</v>
      </c>
      <c r="R9" s="258">
        <v>36165.840485056055</v>
      </c>
      <c r="S9" s="196"/>
      <c r="T9" s="196"/>
    </row>
    <row r="10" spans="1:20" ht="15" customHeight="1">
      <c r="A10" s="48">
        <v>5</v>
      </c>
      <c r="B10" s="197" t="s">
        <v>462</v>
      </c>
      <c r="C10" s="328" t="s">
        <v>463</v>
      </c>
      <c r="D10" s="258">
        <v>19325</v>
      </c>
      <c r="E10" s="258">
        <v>19163</v>
      </c>
      <c r="F10" s="258">
        <v>19514</v>
      </c>
      <c r="G10" s="258">
        <v>20425</v>
      </c>
      <c r="H10" s="258">
        <v>21472</v>
      </c>
      <c r="I10" s="258">
        <v>22360</v>
      </c>
      <c r="J10" s="258">
        <v>22666</v>
      </c>
      <c r="K10" s="258">
        <v>23543</v>
      </c>
      <c r="L10" s="258">
        <v>24833</v>
      </c>
      <c r="M10" s="258">
        <v>23709</v>
      </c>
      <c r="N10" s="258">
        <v>25034</v>
      </c>
      <c r="O10" s="258">
        <v>26658</v>
      </c>
      <c r="P10" s="258">
        <v>27312</v>
      </c>
      <c r="Q10" s="258">
        <v>27636</v>
      </c>
      <c r="R10" s="258">
        <v>29471.395866568178</v>
      </c>
      <c r="S10" s="196"/>
      <c r="T10" s="196"/>
    </row>
    <row r="11" spans="1:20" ht="15" customHeight="1">
      <c r="A11" s="48">
        <v>6</v>
      </c>
      <c r="B11" s="197" t="s">
        <v>464</v>
      </c>
      <c r="C11" s="328" t="s">
        <v>465</v>
      </c>
      <c r="D11" s="258">
        <v>101578</v>
      </c>
      <c r="E11" s="258">
        <v>96393</v>
      </c>
      <c r="F11" s="258">
        <v>92928</v>
      </c>
      <c r="G11" s="258">
        <v>88940</v>
      </c>
      <c r="H11" s="258">
        <v>86401</v>
      </c>
      <c r="I11" s="258">
        <v>84414</v>
      </c>
      <c r="J11" s="258">
        <v>86974</v>
      </c>
      <c r="K11" s="258">
        <v>92012</v>
      </c>
      <c r="L11" s="258">
        <v>96213</v>
      </c>
      <c r="M11" s="258">
        <v>96771</v>
      </c>
      <c r="N11" s="258">
        <v>105833</v>
      </c>
      <c r="O11" s="258">
        <v>112884</v>
      </c>
      <c r="P11" s="258">
        <v>116928</v>
      </c>
      <c r="Q11" s="258">
        <v>118513</v>
      </c>
      <c r="R11" s="258">
        <v>123692.12913366358</v>
      </c>
      <c r="S11" s="196"/>
      <c r="T11" s="196"/>
    </row>
    <row r="12" spans="1:20" ht="15" customHeight="1">
      <c r="A12" s="48">
        <v>7</v>
      </c>
      <c r="B12" s="197" t="s">
        <v>466</v>
      </c>
      <c r="C12" s="328" t="s">
        <v>467</v>
      </c>
      <c r="D12" s="258">
        <v>213549</v>
      </c>
      <c r="E12" s="258">
        <v>228024</v>
      </c>
      <c r="F12" s="258">
        <v>231465</v>
      </c>
      <c r="G12" s="258">
        <v>234947</v>
      </c>
      <c r="H12" s="258">
        <v>236050</v>
      </c>
      <c r="I12" s="258">
        <v>240653</v>
      </c>
      <c r="J12" s="258">
        <v>247883</v>
      </c>
      <c r="K12" s="258">
        <v>255593</v>
      </c>
      <c r="L12" s="258">
        <v>264982</v>
      </c>
      <c r="M12" s="258">
        <v>261454</v>
      </c>
      <c r="N12" s="258">
        <v>251374</v>
      </c>
      <c r="O12" s="258">
        <v>273656</v>
      </c>
      <c r="P12" s="258">
        <v>264704</v>
      </c>
      <c r="Q12" s="258">
        <v>266089</v>
      </c>
      <c r="R12" s="258">
        <v>286574.94724776421</v>
      </c>
      <c r="S12" s="196"/>
      <c r="T12" s="196"/>
    </row>
    <row r="13" spans="1:20" ht="15" customHeight="1">
      <c r="A13" s="48">
        <v>8</v>
      </c>
      <c r="B13" s="197" t="s">
        <v>468</v>
      </c>
      <c r="C13" s="328" t="s">
        <v>469</v>
      </c>
      <c r="D13" s="258">
        <v>79451</v>
      </c>
      <c r="E13" s="258">
        <v>83511</v>
      </c>
      <c r="F13" s="258">
        <v>85813</v>
      </c>
      <c r="G13" s="258">
        <v>86995</v>
      </c>
      <c r="H13" s="258">
        <v>88619</v>
      </c>
      <c r="I13" s="258">
        <v>92691</v>
      </c>
      <c r="J13" s="258">
        <v>98338</v>
      </c>
      <c r="K13" s="258">
        <v>103550</v>
      </c>
      <c r="L13" s="258">
        <v>106223</v>
      </c>
      <c r="M13" s="258">
        <v>102806</v>
      </c>
      <c r="N13" s="258">
        <v>106124</v>
      </c>
      <c r="O13" s="258">
        <v>106947</v>
      </c>
      <c r="P13" s="258">
        <v>113417</v>
      </c>
      <c r="Q13" s="258">
        <v>120539</v>
      </c>
      <c r="R13" s="258">
        <v>118445.84697039201</v>
      </c>
      <c r="S13" s="196"/>
      <c r="T13" s="196"/>
    </row>
    <row r="14" spans="1:20" ht="15" customHeight="1">
      <c r="A14" s="48">
        <v>9</v>
      </c>
      <c r="B14" s="197" t="s">
        <v>470</v>
      </c>
      <c r="C14" s="328" t="s">
        <v>471</v>
      </c>
      <c r="D14" s="258">
        <v>31549</v>
      </c>
      <c r="E14" s="258">
        <v>32446</v>
      </c>
      <c r="F14" s="258">
        <v>31784</v>
      </c>
      <c r="G14" s="258">
        <v>31337</v>
      </c>
      <c r="H14" s="258">
        <v>31485</v>
      </c>
      <c r="I14" s="258">
        <v>31946</v>
      </c>
      <c r="J14" s="258">
        <v>32190</v>
      </c>
      <c r="K14" s="258">
        <v>34219</v>
      </c>
      <c r="L14" s="258">
        <v>33908</v>
      </c>
      <c r="M14" s="258">
        <v>32519</v>
      </c>
      <c r="N14" s="258">
        <v>34311</v>
      </c>
      <c r="O14" s="258">
        <v>36749</v>
      </c>
      <c r="P14" s="258">
        <v>38439</v>
      </c>
      <c r="Q14" s="258">
        <v>37790</v>
      </c>
      <c r="R14" s="258">
        <v>40399.612555570522</v>
      </c>
      <c r="S14" s="196"/>
      <c r="T14" s="196"/>
    </row>
    <row r="15" spans="1:20" ht="15" customHeight="1">
      <c r="A15" s="48">
        <v>10</v>
      </c>
      <c r="B15" s="197" t="s">
        <v>472</v>
      </c>
      <c r="C15" s="328" t="s">
        <v>473</v>
      </c>
      <c r="D15" s="258">
        <v>88415</v>
      </c>
      <c r="E15" s="258">
        <v>97556</v>
      </c>
      <c r="F15" s="258">
        <v>100923</v>
      </c>
      <c r="G15" s="258">
        <v>92257</v>
      </c>
      <c r="H15" s="258">
        <v>98623</v>
      </c>
      <c r="I15" s="258">
        <v>98229</v>
      </c>
      <c r="J15" s="258">
        <v>104265</v>
      </c>
      <c r="K15" s="258">
        <v>110900</v>
      </c>
      <c r="L15" s="258">
        <v>112265</v>
      </c>
      <c r="M15" s="258">
        <v>107777</v>
      </c>
      <c r="N15" s="258">
        <v>107282</v>
      </c>
      <c r="O15" s="258">
        <v>117351</v>
      </c>
      <c r="P15" s="258">
        <v>121490</v>
      </c>
      <c r="Q15" s="258">
        <v>125560</v>
      </c>
      <c r="R15" s="258">
        <v>130415.32444943005</v>
      </c>
      <c r="S15" s="196"/>
      <c r="T15" s="196"/>
    </row>
    <row r="16" spans="1:20" ht="15" customHeight="1">
      <c r="A16" s="48">
        <v>11</v>
      </c>
      <c r="B16" s="197" t="s">
        <v>474</v>
      </c>
      <c r="C16" s="328" t="s">
        <v>475</v>
      </c>
      <c r="D16" s="258">
        <v>81854</v>
      </c>
      <c r="E16" s="258">
        <v>85121</v>
      </c>
      <c r="F16" s="258">
        <v>92126</v>
      </c>
      <c r="G16" s="258">
        <v>96262</v>
      </c>
      <c r="H16" s="258">
        <v>108296</v>
      </c>
      <c r="I16" s="258">
        <v>106227</v>
      </c>
      <c r="J16" s="258">
        <v>105790</v>
      </c>
      <c r="K16" s="258">
        <v>99916</v>
      </c>
      <c r="L16" s="258">
        <v>91246</v>
      </c>
      <c r="M16" s="258">
        <v>100612</v>
      </c>
      <c r="N16" s="258">
        <v>102507</v>
      </c>
      <c r="O16" s="258">
        <v>95511</v>
      </c>
      <c r="P16" s="258">
        <v>99445</v>
      </c>
      <c r="Q16" s="258">
        <v>104327</v>
      </c>
      <c r="R16" s="258">
        <v>105048.53551758564</v>
      </c>
      <c r="S16" s="196"/>
      <c r="T16" s="196"/>
    </row>
    <row r="17" spans="1:20" ht="15" customHeight="1">
      <c r="A17" s="48">
        <v>12</v>
      </c>
      <c r="B17" s="197" t="s">
        <v>476</v>
      </c>
      <c r="C17" s="328" t="s">
        <v>477</v>
      </c>
      <c r="D17" s="258">
        <v>221789</v>
      </c>
      <c r="E17" s="258">
        <v>231807</v>
      </c>
      <c r="F17" s="258">
        <v>239346</v>
      </c>
      <c r="G17" s="258">
        <v>239328</v>
      </c>
      <c r="H17" s="258">
        <v>241764</v>
      </c>
      <c r="I17" s="258">
        <v>247732</v>
      </c>
      <c r="J17" s="258">
        <v>257754</v>
      </c>
      <c r="K17" s="258">
        <v>274488</v>
      </c>
      <c r="L17" s="258">
        <v>286270</v>
      </c>
      <c r="M17" s="258">
        <v>282293</v>
      </c>
      <c r="N17" s="258">
        <v>283744</v>
      </c>
      <c r="O17" s="258">
        <v>299420</v>
      </c>
      <c r="P17" s="258">
        <v>295114</v>
      </c>
      <c r="Q17" s="258">
        <v>305238</v>
      </c>
      <c r="R17" s="258">
        <v>304267.67658100126</v>
      </c>
      <c r="S17" s="196"/>
      <c r="T17" s="196"/>
    </row>
    <row r="18" spans="1:20" ht="15" customHeight="1">
      <c r="A18" s="48">
        <v>13</v>
      </c>
      <c r="B18" s="197" t="s">
        <v>478</v>
      </c>
      <c r="C18" s="328" t="s">
        <v>479</v>
      </c>
      <c r="D18" s="258">
        <v>151113</v>
      </c>
      <c r="E18" s="258">
        <v>157646</v>
      </c>
      <c r="F18" s="258">
        <v>157960</v>
      </c>
      <c r="G18" s="258">
        <v>159391</v>
      </c>
      <c r="H18" s="258">
        <v>155930</v>
      </c>
      <c r="I18" s="258">
        <v>158915</v>
      </c>
      <c r="J18" s="258">
        <v>165964</v>
      </c>
      <c r="K18" s="258">
        <v>175056</v>
      </c>
      <c r="L18" s="258">
        <v>180628</v>
      </c>
      <c r="M18" s="258">
        <v>164069</v>
      </c>
      <c r="N18" s="258">
        <v>170141</v>
      </c>
      <c r="O18" s="258">
        <v>176181</v>
      </c>
      <c r="P18" s="258">
        <v>187182</v>
      </c>
      <c r="Q18" s="258">
        <v>192660</v>
      </c>
      <c r="R18" s="258">
        <v>196409.90061984039</v>
      </c>
      <c r="S18" s="196"/>
      <c r="T18" s="196"/>
    </row>
    <row r="19" spans="1:20" ht="15" customHeight="1">
      <c r="A19" s="48">
        <v>14</v>
      </c>
      <c r="B19" s="197" t="s">
        <v>480</v>
      </c>
      <c r="C19" s="328" t="s">
        <v>481</v>
      </c>
      <c r="D19" s="258">
        <v>80191</v>
      </c>
      <c r="E19" s="258">
        <v>82043</v>
      </c>
      <c r="F19" s="258">
        <v>83725</v>
      </c>
      <c r="G19" s="258">
        <v>86038</v>
      </c>
      <c r="H19" s="258">
        <v>88987</v>
      </c>
      <c r="I19" s="258">
        <v>93856</v>
      </c>
      <c r="J19" s="258">
        <v>96752</v>
      </c>
      <c r="K19" s="258">
        <v>106420</v>
      </c>
      <c r="L19" s="258">
        <v>109130</v>
      </c>
      <c r="M19" s="258">
        <v>101668</v>
      </c>
      <c r="N19" s="258">
        <v>108201</v>
      </c>
      <c r="O19" s="258">
        <v>113952</v>
      </c>
      <c r="P19" s="258">
        <v>118838</v>
      </c>
      <c r="Q19" s="258">
        <v>131637</v>
      </c>
      <c r="R19" s="258">
        <v>143217.02650074571</v>
      </c>
      <c r="S19" s="196"/>
      <c r="T19" s="196"/>
    </row>
    <row r="20" spans="1:20" ht="15" customHeight="1">
      <c r="A20" s="48">
        <v>15</v>
      </c>
      <c r="B20" s="197" t="s">
        <v>482</v>
      </c>
      <c r="C20" s="328" t="s">
        <v>483</v>
      </c>
      <c r="D20" s="258">
        <v>124277</v>
      </c>
      <c r="E20" s="258">
        <v>126180</v>
      </c>
      <c r="F20" s="258">
        <v>128708</v>
      </c>
      <c r="G20" s="258">
        <v>129938</v>
      </c>
      <c r="H20" s="258">
        <v>129917</v>
      </c>
      <c r="I20" s="258">
        <v>130278</v>
      </c>
      <c r="J20" s="258">
        <v>131623</v>
      </c>
      <c r="K20" s="258">
        <v>133275</v>
      </c>
      <c r="L20" s="258">
        <v>137671</v>
      </c>
      <c r="M20" s="258">
        <v>142953</v>
      </c>
      <c r="N20" s="258">
        <v>146337</v>
      </c>
      <c r="O20" s="258">
        <v>148661</v>
      </c>
      <c r="P20" s="258">
        <v>152416</v>
      </c>
      <c r="Q20" s="258">
        <v>156632</v>
      </c>
      <c r="R20" s="258">
        <v>160645.83066966728</v>
      </c>
      <c r="S20" s="196"/>
      <c r="T20" s="196"/>
    </row>
    <row r="21" spans="1:20" ht="15" customHeight="1">
      <c r="A21" s="48">
        <v>16</v>
      </c>
      <c r="B21" s="197" t="s">
        <v>484</v>
      </c>
      <c r="C21" s="328" t="s">
        <v>485</v>
      </c>
      <c r="D21" s="258">
        <v>81378</v>
      </c>
      <c r="E21" s="258">
        <v>83498</v>
      </c>
      <c r="F21" s="258">
        <v>86326</v>
      </c>
      <c r="G21" s="258">
        <v>86597</v>
      </c>
      <c r="H21" s="258">
        <v>88484</v>
      </c>
      <c r="I21" s="258">
        <v>89425</v>
      </c>
      <c r="J21" s="258">
        <v>89000</v>
      </c>
      <c r="K21" s="258">
        <v>91061</v>
      </c>
      <c r="L21" s="258">
        <v>93391</v>
      </c>
      <c r="M21" s="258">
        <v>96785</v>
      </c>
      <c r="N21" s="258">
        <v>100598</v>
      </c>
      <c r="O21" s="258">
        <v>104893</v>
      </c>
      <c r="P21" s="258">
        <v>107947</v>
      </c>
      <c r="Q21" s="258">
        <v>111687</v>
      </c>
      <c r="R21" s="258">
        <v>115797.52701254109</v>
      </c>
      <c r="S21" s="196"/>
      <c r="T21" s="196"/>
    </row>
    <row r="22" spans="1:20" ht="15" customHeight="1">
      <c r="A22" s="48">
        <v>17</v>
      </c>
      <c r="B22" s="197" t="s">
        <v>486</v>
      </c>
      <c r="C22" s="328" t="s">
        <v>487</v>
      </c>
      <c r="D22" s="258">
        <v>118023</v>
      </c>
      <c r="E22" s="258">
        <v>121559</v>
      </c>
      <c r="F22" s="258">
        <v>129328</v>
      </c>
      <c r="G22" s="258">
        <v>131728</v>
      </c>
      <c r="H22" s="258">
        <v>134906</v>
      </c>
      <c r="I22" s="258">
        <v>137076</v>
      </c>
      <c r="J22" s="258">
        <v>139689</v>
      </c>
      <c r="K22" s="258">
        <v>141177</v>
      </c>
      <c r="L22" s="258">
        <v>147247</v>
      </c>
      <c r="M22" s="258">
        <v>154993</v>
      </c>
      <c r="N22" s="258">
        <v>162587</v>
      </c>
      <c r="O22" s="258">
        <v>168790</v>
      </c>
      <c r="P22" s="258">
        <v>177653</v>
      </c>
      <c r="Q22" s="258">
        <v>185212</v>
      </c>
      <c r="R22" s="258">
        <v>194509.00874726532</v>
      </c>
      <c r="S22" s="196"/>
      <c r="T22" s="196"/>
    </row>
    <row r="23" spans="1:20" ht="15" customHeight="1">
      <c r="A23" s="48">
        <v>18</v>
      </c>
      <c r="B23" s="197" t="s">
        <v>488</v>
      </c>
      <c r="C23" s="328" t="s">
        <v>489</v>
      </c>
      <c r="D23" s="258">
        <v>82548</v>
      </c>
      <c r="E23" s="258">
        <v>83982</v>
      </c>
      <c r="F23" s="258">
        <v>84831</v>
      </c>
      <c r="G23" s="258">
        <v>86709</v>
      </c>
      <c r="H23" s="258">
        <v>89704</v>
      </c>
      <c r="I23" s="258">
        <v>90842</v>
      </c>
      <c r="J23" s="258">
        <v>93146</v>
      </c>
      <c r="K23" s="258">
        <v>94790</v>
      </c>
      <c r="L23" s="258">
        <v>98404</v>
      </c>
      <c r="M23" s="258">
        <v>96571</v>
      </c>
      <c r="N23" s="258">
        <v>98181</v>
      </c>
      <c r="O23" s="258">
        <v>100985</v>
      </c>
      <c r="P23" s="258">
        <v>101866</v>
      </c>
      <c r="Q23" s="258">
        <v>104964</v>
      </c>
      <c r="R23" s="258">
        <v>107782.78303028332</v>
      </c>
      <c r="S23" s="196"/>
      <c r="T23" s="196"/>
    </row>
    <row r="24" spans="1:20" ht="15" customHeight="1">
      <c r="A24" s="48">
        <v>19</v>
      </c>
      <c r="B24" s="329"/>
      <c r="C24" s="330" t="s">
        <v>490</v>
      </c>
      <c r="D24" s="258">
        <v>1906252</v>
      </c>
      <c r="E24" s="258">
        <v>1966887</v>
      </c>
      <c r="F24" s="258">
        <v>1995330</v>
      </c>
      <c r="G24" s="258">
        <v>2002029</v>
      </c>
      <c r="H24" s="258">
        <v>2054583</v>
      </c>
      <c r="I24" s="258">
        <v>2079023</v>
      </c>
      <c r="J24" s="258">
        <v>2161896</v>
      </c>
      <c r="K24" s="258">
        <v>2258193</v>
      </c>
      <c r="L24" s="258">
        <v>2300939</v>
      </c>
      <c r="M24" s="258">
        <v>2203589</v>
      </c>
      <c r="N24" s="258">
        <v>2317328</v>
      </c>
      <c r="O24" s="258">
        <v>2421325</v>
      </c>
      <c r="P24" s="258">
        <v>2475120</v>
      </c>
      <c r="Q24" s="258">
        <v>2542628</v>
      </c>
      <c r="R24" s="258">
        <v>2630697.3391205636</v>
      </c>
      <c r="S24" s="196"/>
      <c r="T24" s="196"/>
    </row>
    <row r="25" spans="1:20" ht="12.95" customHeight="1">
      <c r="A25" s="122" t="s">
        <v>491</v>
      </c>
      <c r="B25" s="201"/>
      <c r="C25" s="202"/>
      <c r="S25" s="196"/>
      <c r="T25" s="196"/>
    </row>
    <row r="26" spans="1:20" ht="15" customHeight="1">
      <c r="A26" s="201" t="s">
        <v>770</v>
      </c>
      <c r="C26" s="202"/>
      <c r="S26" s="196"/>
      <c r="T26" s="196"/>
    </row>
    <row r="27" spans="1:20" ht="15" customHeight="1">
      <c r="A27" s="93" t="s">
        <v>771</v>
      </c>
      <c r="C27" s="202"/>
      <c r="S27" s="196"/>
      <c r="T27" s="196"/>
    </row>
    <row r="28" spans="1:20" ht="12.95" customHeight="1">
      <c r="S28" s="196"/>
      <c r="T28" s="196"/>
    </row>
    <row r="29" spans="1:20" ht="12.95" customHeight="1">
      <c r="B29" s="93"/>
      <c r="S29" s="196"/>
      <c r="T29" s="196"/>
    </row>
    <row r="30" spans="1:20" ht="12.95" customHeight="1">
      <c r="C30" s="203"/>
      <c r="S30" s="196"/>
      <c r="T30" s="196"/>
    </row>
    <row r="31" spans="1:20" ht="12.95" customHeight="1">
      <c r="B31" s="71"/>
      <c r="C31" s="203"/>
      <c r="S31" s="196"/>
      <c r="T31" s="196"/>
    </row>
    <row r="32" spans="1:20" ht="12.95" customHeight="1">
      <c r="B32" s="71"/>
      <c r="C32" s="203"/>
      <c r="D32" s="204"/>
      <c r="E32" s="204"/>
      <c r="F32" s="204"/>
      <c r="G32" s="204"/>
      <c r="H32" s="204"/>
      <c r="I32" s="204"/>
      <c r="J32" s="204"/>
      <c r="K32" s="204"/>
      <c r="L32" s="204"/>
      <c r="M32" s="204"/>
      <c r="N32" s="204"/>
      <c r="O32" s="204"/>
      <c r="P32" s="204"/>
      <c r="Q32" s="204"/>
      <c r="R32" s="204"/>
      <c r="S32" s="196"/>
      <c r="T32" s="196"/>
    </row>
    <row r="33" spans="2:20" ht="12.95" customHeight="1">
      <c r="B33" s="71"/>
      <c r="C33" s="203"/>
      <c r="S33" s="196"/>
      <c r="T33" s="196"/>
    </row>
    <row r="34" spans="2:20" ht="12.95" customHeight="1">
      <c r="B34" s="71"/>
      <c r="C34" s="203"/>
      <c r="S34" s="196"/>
      <c r="T34" s="196"/>
    </row>
    <row r="35" spans="2:20" ht="12.95" customHeight="1">
      <c r="B35" s="71"/>
      <c r="C35" s="203"/>
      <c r="S35" s="196"/>
      <c r="T35" s="196"/>
    </row>
    <row r="36" spans="2:20" ht="12.95" customHeight="1">
      <c r="B36" s="71"/>
      <c r="C36" s="203"/>
      <c r="D36" s="204"/>
      <c r="E36" s="204"/>
      <c r="F36" s="204"/>
      <c r="G36" s="204"/>
      <c r="H36" s="204"/>
      <c r="I36" s="204"/>
      <c r="J36" s="204"/>
      <c r="K36" s="204"/>
      <c r="L36" s="204"/>
      <c r="M36" s="204"/>
      <c r="N36" s="204"/>
      <c r="O36" s="204"/>
      <c r="P36" s="204"/>
      <c r="Q36" s="204"/>
      <c r="R36" s="204"/>
      <c r="S36" s="196"/>
      <c r="T36" s="196"/>
    </row>
    <row r="37" spans="2:20" ht="12.95" customHeight="1">
      <c r="B37" s="71"/>
      <c r="C37" s="203"/>
      <c r="D37" s="205"/>
      <c r="E37" s="205"/>
      <c r="F37" s="205"/>
      <c r="G37" s="205"/>
      <c r="H37" s="205"/>
      <c r="I37" s="205"/>
      <c r="J37" s="205"/>
      <c r="K37" s="205"/>
      <c r="L37" s="205"/>
      <c r="M37" s="205"/>
      <c r="N37" s="205"/>
      <c r="O37" s="205"/>
      <c r="P37" s="205"/>
      <c r="Q37" s="205"/>
      <c r="R37" s="205"/>
      <c r="S37" s="196"/>
      <c r="T37" s="196"/>
    </row>
    <row r="38" spans="2:20" ht="12.95" customHeight="1">
      <c r="B38" s="71"/>
      <c r="C38" s="203"/>
      <c r="D38" s="204"/>
      <c r="E38" s="204"/>
      <c r="F38" s="204"/>
      <c r="G38" s="204"/>
      <c r="H38" s="204"/>
      <c r="I38" s="204"/>
      <c r="J38" s="204"/>
      <c r="K38" s="204"/>
      <c r="L38" s="204"/>
      <c r="M38" s="204"/>
      <c r="N38" s="204"/>
      <c r="O38" s="204"/>
      <c r="P38" s="204"/>
      <c r="Q38" s="204"/>
      <c r="R38" s="204"/>
      <c r="S38" s="196"/>
      <c r="T38" s="196"/>
    </row>
    <row r="39" spans="2:20" ht="12.95" customHeight="1">
      <c r="B39" s="71"/>
      <c r="C39" s="203"/>
      <c r="D39" s="205"/>
      <c r="E39" s="205"/>
      <c r="F39" s="205"/>
      <c r="G39" s="205"/>
      <c r="H39" s="205"/>
      <c r="I39" s="205"/>
      <c r="J39" s="205"/>
      <c r="K39" s="205"/>
      <c r="L39" s="205"/>
      <c r="M39" s="205"/>
      <c r="N39" s="205"/>
      <c r="O39" s="205"/>
      <c r="P39" s="205"/>
      <c r="Q39" s="205"/>
      <c r="R39" s="205"/>
      <c r="S39" s="196"/>
      <c r="T39" s="196"/>
    </row>
    <row r="40" spans="2:20" ht="12.95" customHeight="1">
      <c r="B40" s="71"/>
      <c r="C40" s="203"/>
      <c r="D40" s="204"/>
      <c r="E40" s="204"/>
      <c r="F40" s="204"/>
      <c r="G40" s="204"/>
      <c r="H40" s="204"/>
      <c r="I40" s="204"/>
      <c r="J40" s="204"/>
      <c r="K40" s="204"/>
      <c r="L40" s="204"/>
      <c r="M40" s="204"/>
      <c r="N40" s="204"/>
      <c r="O40" s="204"/>
      <c r="P40" s="204"/>
      <c r="Q40" s="204"/>
      <c r="R40" s="204"/>
      <c r="S40" s="196"/>
      <c r="T40" s="196"/>
    </row>
    <row r="41" spans="2:20" ht="12.95" customHeight="1">
      <c r="B41" s="71"/>
      <c r="C41" s="203"/>
      <c r="D41" s="205"/>
      <c r="E41" s="205"/>
      <c r="F41" s="205"/>
      <c r="G41" s="205"/>
      <c r="H41" s="205"/>
      <c r="I41" s="205"/>
      <c r="J41" s="205"/>
      <c r="K41" s="205"/>
      <c r="L41" s="205"/>
      <c r="M41" s="205"/>
      <c r="N41" s="205"/>
      <c r="O41" s="205"/>
      <c r="P41" s="205"/>
      <c r="Q41" s="205"/>
      <c r="R41" s="205"/>
      <c r="S41" s="196"/>
      <c r="T41" s="196"/>
    </row>
    <row r="42" spans="2:20" ht="12.95" customHeight="1">
      <c r="B42" s="71"/>
      <c r="C42" s="203"/>
      <c r="D42" s="204"/>
      <c r="E42" s="204"/>
      <c r="F42" s="204"/>
      <c r="G42" s="204"/>
      <c r="H42" s="204"/>
      <c r="I42" s="204"/>
      <c r="J42" s="204"/>
      <c r="K42" s="204"/>
      <c r="L42" s="204"/>
      <c r="M42" s="204"/>
      <c r="N42" s="204"/>
      <c r="O42" s="204"/>
      <c r="P42" s="204"/>
      <c r="Q42" s="204"/>
      <c r="R42" s="204"/>
      <c r="S42" s="196"/>
      <c r="T42" s="196"/>
    </row>
    <row r="43" spans="2:20" ht="12.95" customHeight="1">
      <c r="B43" s="71"/>
      <c r="C43" s="203"/>
      <c r="D43" s="205"/>
      <c r="E43" s="205"/>
      <c r="F43" s="205"/>
      <c r="G43" s="205"/>
      <c r="H43" s="205"/>
      <c r="I43" s="205"/>
      <c r="J43" s="205"/>
      <c r="K43" s="205"/>
      <c r="L43" s="205"/>
      <c r="M43" s="205"/>
      <c r="N43" s="205"/>
      <c r="O43" s="205"/>
      <c r="P43" s="205"/>
      <c r="Q43" s="205"/>
      <c r="R43" s="205"/>
      <c r="S43" s="196"/>
      <c r="T43" s="196"/>
    </row>
    <row r="44" spans="2:20" ht="12.95" customHeight="1">
      <c r="B44" s="71"/>
      <c r="C44" s="203"/>
      <c r="S44" s="196"/>
      <c r="T44" s="196"/>
    </row>
    <row r="45" spans="2:20" ht="12.95" customHeight="1">
      <c r="B45" s="71"/>
      <c r="C45" s="203"/>
      <c r="S45" s="196"/>
      <c r="T45" s="196"/>
    </row>
    <row r="46" spans="2:20" ht="12.95" customHeight="1">
      <c r="B46" s="71"/>
      <c r="C46" s="203"/>
      <c r="S46" s="196"/>
      <c r="T46" s="196"/>
    </row>
    <row r="47" spans="2:20" ht="12.95" customHeight="1">
      <c r="B47" s="71"/>
      <c r="C47" s="203"/>
      <c r="S47" s="196"/>
      <c r="T47" s="196"/>
    </row>
    <row r="48" spans="2:20" ht="12.95" customHeight="1">
      <c r="B48" s="71"/>
      <c r="C48" s="203"/>
      <c r="S48" s="196"/>
      <c r="T48" s="196"/>
    </row>
    <row r="49" spans="2:20" ht="12.95" customHeight="1">
      <c r="B49" s="71"/>
      <c r="C49" s="203"/>
      <c r="S49" s="196"/>
      <c r="T49" s="196"/>
    </row>
    <row r="50" spans="2:20" ht="12.95" customHeight="1">
      <c r="B50" s="71"/>
      <c r="C50" s="203"/>
      <c r="S50" s="196"/>
      <c r="T50" s="196"/>
    </row>
    <row r="51" spans="2:20" ht="12.95" customHeight="1">
      <c r="B51" s="71"/>
      <c r="C51" s="203"/>
      <c r="S51" s="196"/>
      <c r="T51" s="196"/>
    </row>
    <row r="52" spans="2:20" ht="12.95" customHeight="1">
      <c r="B52" s="71"/>
      <c r="C52" s="203"/>
      <c r="S52" s="196"/>
      <c r="T52" s="196"/>
    </row>
    <row r="53" spans="2:20" ht="12.95" customHeight="1">
      <c r="B53" s="71"/>
      <c r="C53" s="203"/>
      <c r="S53" s="196"/>
      <c r="T53" s="196"/>
    </row>
    <row r="54" spans="2:20" ht="12.95" customHeight="1">
      <c r="B54" s="71"/>
      <c r="C54" s="203"/>
      <c r="S54" s="196"/>
      <c r="T54" s="196"/>
    </row>
    <row r="55" spans="2:20" ht="12.95" customHeight="1">
      <c r="B55" s="71"/>
      <c r="C55" s="203"/>
      <c r="S55" s="196"/>
      <c r="T55" s="196"/>
    </row>
    <row r="56" spans="2:20" ht="12.95" customHeight="1">
      <c r="B56" s="71"/>
      <c r="C56" s="203"/>
      <c r="S56" s="196"/>
      <c r="T56" s="196"/>
    </row>
    <row r="57" spans="2:20" ht="12.95" customHeight="1">
      <c r="B57" s="71"/>
      <c r="C57" s="203"/>
      <c r="S57" s="196"/>
      <c r="T57" s="196"/>
    </row>
    <row r="58" spans="2:20" ht="12.95" customHeight="1">
      <c r="B58" s="71"/>
      <c r="C58" s="203"/>
      <c r="S58" s="196"/>
      <c r="T58" s="196"/>
    </row>
    <row r="59" spans="2:20" ht="12.95" customHeight="1">
      <c r="B59" s="71"/>
      <c r="C59" s="203"/>
      <c r="S59" s="196"/>
      <c r="T59" s="196"/>
    </row>
    <row r="60" spans="2:20" ht="12.95" customHeight="1">
      <c r="B60" s="71"/>
      <c r="C60" s="203"/>
      <c r="S60" s="196"/>
      <c r="T60" s="196"/>
    </row>
    <row r="61" spans="2:20" ht="12.95" customHeight="1">
      <c r="B61" s="71"/>
      <c r="C61" s="203"/>
      <c r="S61" s="196"/>
      <c r="T61" s="196"/>
    </row>
    <row r="62" spans="2:20" ht="12.95" customHeight="1">
      <c r="B62" s="71"/>
      <c r="C62" s="203"/>
      <c r="S62" s="196"/>
      <c r="T62" s="196"/>
    </row>
    <row r="63" spans="2:20" ht="12.95" customHeight="1">
      <c r="B63" s="71"/>
      <c r="C63" s="203"/>
      <c r="S63" s="196"/>
      <c r="T63" s="196"/>
    </row>
    <row r="64" spans="2:20" ht="12.95" customHeight="1">
      <c r="B64" s="71"/>
      <c r="C64" s="203"/>
      <c r="S64" s="196"/>
      <c r="T64" s="196"/>
    </row>
    <row r="65" spans="2:20" ht="12.95" customHeight="1">
      <c r="B65" s="71"/>
      <c r="C65" s="203"/>
      <c r="S65" s="196"/>
      <c r="T65" s="196"/>
    </row>
    <row r="66" spans="2:20" ht="12.95" customHeight="1">
      <c r="B66" s="71"/>
      <c r="C66" s="203"/>
      <c r="S66" s="196"/>
      <c r="T66" s="196"/>
    </row>
    <row r="67" spans="2:20" ht="12.95" customHeight="1">
      <c r="B67" s="71"/>
      <c r="C67" s="203"/>
      <c r="S67" s="196"/>
      <c r="T67" s="196"/>
    </row>
    <row r="68" spans="2:20" ht="12.95" customHeight="1">
      <c r="B68" s="71"/>
      <c r="C68" s="203"/>
      <c r="S68" s="196"/>
      <c r="T68" s="196"/>
    </row>
    <row r="69" spans="2:20" ht="12.95" customHeight="1">
      <c r="B69" s="71"/>
      <c r="C69" s="203"/>
      <c r="S69" s="196"/>
      <c r="T69" s="196"/>
    </row>
    <row r="70" spans="2:20" ht="12.95" customHeight="1">
      <c r="B70" s="71"/>
      <c r="C70" s="203"/>
      <c r="S70" s="196"/>
      <c r="T70" s="196"/>
    </row>
    <row r="71" spans="2:20" ht="12.95" customHeight="1">
      <c r="B71" s="71"/>
      <c r="C71" s="203"/>
      <c r="S71" s="196"/>
      <c r="T71" s="196"/>
    </row>
    <row r="72" spans="2:20" ht="9" customHeight="1">
      <c r="B72" s="71"/>
      <c r="C72" s="203"/>
      <c r="S72" s="196"/>
      <c r="T72" s="196"/>
    </row>
    <row r="73" spans="2:20" ht="15" customHeight="1">
      <c r="B73" s="71"/>
      <c r="C73" s="203"/>
      <c r="S73" s="196"/>
      <c r="T73" s="196"/>
    </row>
    <row r="74" spans="2:20" ht="12" customHeight="1">
      <c r="B74" s="71"/>
      <c r="C74" s="203"/>
    </row>
    <row r="75" spans="2:20" ht="12" customHeight="1">
      <c r="B75" s="71"/>
      <c r="C75" s="203"/>
    </row>
    <row r="76" spans="2:20" ht="12" customHeight="1">
      <c r="B76" s="71"/>
      <c r="C76" s="203"/>
    </row>
    <row r="77" spans="2:20" ht="12" customHeight="1">
      <c r="B77" s="71"/>
      <c r="C77" s="203"/>
    </row>
    <row r="78" spans="2:20" ht="12" customHeight="1">
      <c r="B78" s="71"/>
      <c r="C78" s="203"/>
    </row>
    <row r="79" spans="2:20" ht="12" customHeight="1">
      <c r="B79" s="71"/>
      <c r="C79" s="203"/>
    </row>
    <row r="80" spans="2:20" ht="12" customHeight="1">
      <c r="B80" s="71"/>
      <c r="C80" s="203"/>
    </row>
    <row r="81" spans="2:3" ht="12" customHeight="1">
      <c r="B81" s="71"/>
      <c r="C81" s="203"/>
    </row>
    <row r="82" spans="2:3" ht="12" customHeight="1">
      <c r="B82" s="71"/>
      <c r="C82" s="203"/>
    </row>
    <row r="83" spans="2:3" ht="12" customHeight="1">
      <c r="B83" s="71"/>
      <c r="C83" s="203"/>
    </row>
    <row r="84" spans="2:3" ht="12" customHeight="1">
      <c r="B84" s="71"/>
      <c r="C84" s="203"/>
    </row>
    <row r="85" spans="2:3" ht="12" customHeight="1">
      <c r="B85" s="71"/>
      <c r="C85" s="203"/>
    </row>
    <row r="86" spans="2:3" ht="12" customHeight="1">
      <c r="B86" s="71"/>
      <c r="C86" s="203"/>
    </row>
    <row r="87" spans="2:3" ht="12" customHeight="1">
      <c r="B87" s="71"/>
      <c r="C87" s="203"/>
    </row>
    <row r="88" spans="2:3">
      <c r="B88" s="71"/>
      <c r="C88" s="203"/>
    </row>
    <row r="89" spans="2:3">
      <c r="B89" s="71"/>
      <c r="C89" s="203"/>
    </row>
    <row r="90" spans="2:3">
      <c r="B90" s="71"/>
      <c r="C90" s="203"/>
    </row>
    <row r="91" spans="2:3">
      <c r="B91" s="71"/>
      <c r="C91" s="203"/>
    </row>
    <row r="92" spans="2:3">
      <c r="B92" s="71"/>
      <c r="C92" s="203"/>
    </row>
    <row r="93" spans="2:3">
      <c r="B93" s="71"/>
      <c r="C93" s="203"/>
    </row>
    <row r="94" spans="2:3">
      <c r="B94" s="71"/>
      <c r="C94" s="203"/>
    </row>
    <row r="95" spans="2:3">
      <c r="B95" s="71"/>
      <c r="C95" s="203"/>
    </row>
    <row r="96" spans="2:3">
      <c r="B96" s="71"/>
      <c r="C96" s="203"/>
    </row>
    <row r="97" spans="2:3">
      <c r="B97" s="71"/>
      <c r="C97" s="203"/>
    </row>
    <row r="98" spans="2:3">
      <c r="B98" s="71"/>
      <c r="C98" s="203"/>
    </row>
    <row r="99" spans="2:3">
      <c r="B99" s="71"/>
      <c r="C99" s="203"/>
    </row>
    <row r="100" spans="2:3">
      <c r="B100" s="71"/>
      <c r="C100" s="203"/>
    </row>
    <row r="101" spans="2:3">
      <c r="B101" s="71"/>
      <c r="C101" s="203"/>
    </row>
    <row r="102" spans="2:3">
      <c r="B102" s="71"/>
      <c r="C102" s="203"/>
    </row>
    <row r="103" spans="2:3">
      <c r="B103" s="71"/>
      <c r="C103" s="203"/>
    </row>
    <row r="104" spans="2:3">
      <c r="B104" s="71"/>
      <c r="C104" s="203"/>
    </row>
    <row r="105" spans="2:3">
      <c r="B105" s="71"/>
      <c r="C105" s="203"/>
    </row>
    <row r="106" spans="2:3">
      <c r="B106" s="71"/>
      <c r="C106" s="203"/>
    </row>
    <row r="107" spans="2:3">
      <c r="B107" s="71"/>
      <c r="C107" s="203"/>
    </row>
    <row r="108" spans="2:3">
      <c r="B108" s="71"/>
      <c r="C108" s="203"/>
    </row>
    <row r="109" spans="2:3">
      <c r="B109" s="71"/>
      <c r="C109" s="203"/>
    </row>
    <row r="110" spans="2:3">
      <c r="B110" s="71"/>
      <c r="C110" s="203"/>
    </row>
    <row r="111" spans="2:3">
      <c r="B111" s="71"/>
      <c r="C111" s="203"/>
    </row>
    <row r="112" spans="2:3">
      <c r="B112" s="71"/>
      <c r="C112" s="203"/>
    </row>
    <row r="113" spans="2:3">
      <c r="B113" s="71"/>
      <c r="C113" s="203"/>
    </row>
    <row r="114" spans="2:3">
      <c r="B114" s="71"/>
      <c r="C114" s="203"/>
    </row>
    <row r="115" spans="2:3">
      <c r="B115" s="71"/>
      <c r="C115" s="203"/>
    </row>
    <row r="116" spans="2:3">
      <c r="B116" s="71"/>
      <c r="C116" s="203"/>
    </row>
    <row r="117" spans="2:3">
      <c r="B117" s="71"/>
      <c r="C117" s="203"/>
    </row>
    <row r="118" spans="2:3">
      <c r="B118" s="71"/>
      <c r="C118" s="203"/>
    </row>
    <row r="119" spans="2:3">
      <c r="B119" s="71"/>
      <c r="C119" s="203"/>
    </row>
    <row r="120" spans="2:3">
      <c r="B120" s="71"/>
      <c r="C120" s="203"/>
    </row>
    <row r="121" spans="2:3">
      <c r="B121" s="71"/>
      <c r="C121" s="203"/>
    </row>
    <row r="122" spans="2:3">
      <c r="B122" s="71"/>
      <c r="C122" s="203"/>
    </row>
    <row r="123" spans="2:3">
      <c r="B123" s="71"/>
      <c r="C123" s="203"/>
    </row>
    <row r="124" spans="2:3">
      <c r="B124" s="71"/>
      <c r="C124" s="203"/>
    </row>
    <row r="125" spans="2:3">
      <c r="B125" s="71"/>
      <c r="C125" s="203"/>
    </row>
    <row r="126" spans="2:3">
      <c r="B126" s="71"/>
      <c r="C126" s="203"/>
    </row>
    <row r="127" spans="2:3">
      <c r="B127" s="71"/>
      <c r="C127" s="203"/>
    </row>
    <row r="128" spans="2:3">
      <c r="B128" s="71"/>
      <c r="C128" s="203"/>
    </row>
    <row r="129" spans="2:3">
      <c r="B129" s="71"/>
      <c r="C129" s="203"/>
    </row>
    <row r="130" spans="2:3">
      <c r="B130" s="71"/>
      <c r="C130" s="203"/>
    </row>
    <row r="131" spans="2:3">
      <c r="B131" s="71"/>
      <c r="C131" s="203"/>
    </row>
    <row r="132" spans="2:3">
      <c r="B132" s="71"/>
      <c r="C132" s="203"/>
    </row>
    <row r="133" spans="2:3">
      <c r="B133" s="71"/>
      <c r="C133" s="203"/>
    </row>
    <row r="134" spans="2:3">
      <c r="B134" s="71"/>
      <c r="C134" s="203"/>
    </row>
    <row r="135" spans="2:3">
      <c r="B135" s="71"/>
      <c r="C135" s="203"/>
    </row>
    <row r="136" spans="2:3">
      <c r="B136" s="71"/>
      <c r="C136" s="203"/>
    </row>
    <row r="137" spans="2:3">
      <c r="C137" s="203"/>
    </row>
    <row r="138" spans="2:3">
      <c r="C138" s="203"/>
    </row>
    <row r="139" spans="2:3">
      <c r="C139" s="203"/>
    </row>
    <row r="140" spans="2:3">
      <c r="C140" s="203"/>
    </row>
    <row r="141" spans="2:3">
      <c r="C141" s="203"/>
    </row>
    <row r="142" spans="2:3">
      <c r="C142" s="203"/>
    </row>
    <row r="143" spans="2:3">
      <c r="C143" s="203"/>
    </row>
    <row r="144" spans="2:3">
      <c r="C144" s="203"/>
    </row>
    <row r="145" spans="3:3">
      <c r="C145" s="203"/>
    </row>
    <row r="146" spans="3:3">
      <c r="C146" s="203"/>
    </row>
    <row r="147" spans="3:3">
      <c r="C147" s="203"/>
    </row>
    <row r="148" spans="3:3">
      <c r="C148" s="203"/>
    </row>
    <row r="149" spans="3:3">
      <c r="C149" s="203"/>
    </row>
    <row r="150" spans="3:3">
      <c r="C150" s="203"/>
    </row>
    <row r="151" spans="3:3">
      <c r="C151" s="203"/>
    </row>
    <row r="152" spans="3:3">
      <c r="C152" s="203"/>
    </row>
    <row r="153" spans="3:3">
      <c r="C153" s="203"/>
    </row>
    <row r="154" spans="3:3">
      <c r="C154" s="203"/>
    </row>
    <row r="155" spans="3:3">
      <c r="C155" s="203"/>
    </row>
    <row r="156" spans="3:3">
      <c r="C156" s="203"/>
    </row>
    <row r="157" spans="3:3">
      <c r="C157" s="203"/>
    </row>
    <row r="158" spans="3:3">
      <c r="C158" s="203"/>
    </row>
    <row r="159" spans="3:3">
      <c r="C159" s="203"/>
    </row>
    <row r="160" spans="3:3">
      <c r="C160" s="203"/>
    </row>
    <row r="161" spans="3:3">
      <c r="C161" s="203"/>
    </row>
    <row r="162" spans="3:3">
      <c r="C162" s="203"/>
    </row>
    <row r="163" spans="3:3">
      <c r="C163" s="203"/>
    </row>
  </sheetData>
  <printOptions horizontalCentered="1"/>
  <pageMargins left="0.59055118110236227" right="0.39370078740157483" top="0.59055118110236227" bottom="0.39370078740157483" header="0.11811023622047245" footer="0.11811023622047245"/>
  <pageSetup paperSize="9" scale="70" orientation="portrait" r:id="rId1"/>
  <headerFooter alignWithMargins="0">
    <oddFooter>&amp;L&amp;"MetaNormalLF-Roman,Standard"Statistisches Bundesamt,  Tabellen zu den UGR, Teil 1, 2017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1"/>
  <sheetViews>
    <sheetView workbookViewId="0"/>
  </sheetViews>
  <sheetFormatPr baseColWidth="10" defaultRowHeight="12.75"/>
  <cols>
    <col min="1" max="1" width="5.7109375" style="1" customWidth="1"/>
    <col min="2" max="2" width="11.7109375" style="1" customWidth="1"/>
    <col min="3" max="3" width="52.7109375" style="177" customWidth="1"/>
    <col min="4" max="4" width="11.7109375" customWidth="1"/>
    <col min="5" max="8" width="11.7109375" hidden="1" customWidth="1"/>
    <col min="9" max="9" width="11.7109375" customWidth="1"/>
    <col min="10" max="13" width="11.7109375" hidden="1" customWidth="1"/>
    <col min="14" max="18" width="11.7109375" customWidth="1"/>
    <col min="256" max="256" width="5.7109375" customWidth="1"/>
    <col min="257" max="257" width="11.7109375" customWidth="1"/>
    <col min="258" max="258" width="52.7109375" customWidth="1"/>
    <col min="259" max="273" width="11.7109375" customWidth="1"/>
    <col min="274" max="274" width="5.7109375" customWidth="1"/>
    <col min="512" max="512" width="5.7109375" customWidth="1"/>
    <col min="513" max="513" width="11.7109375" customWidth="1"/>
    <col min="514" max="514" width="52.7109375" customWidth="1"/>
    <col min="515" max="529" width="11.7109375" customWidth="1"/>
    <col min="530" max="530" width="5.7109375" customWidth="1"/>
    <col min="768" max="768" width="5.7109375" customWidth="1"/>
    <col min="769" max="769" width="11.7109375" customWidth="1"/>
    <col min="770" max="770" width="52.7109375" customWidth="1"/>
    <col min="771" max="785" width="11.7109375" customWidth="1"/>
    <col min="786" max="786" width="5.7109375" customWidth="1"/>
    <col min="1024" max="1024" width="5.7109375" customWidth="1"/>
    <col min="1025" max="1025" width="11.7109375" customWidth="1"/>
    <col min="1026" max="1026" width="52.7109375" customWidth="1"/>
    <col min="1027" max="1041" width="11.7109375" customWidth="1"/>
    <col min="1042" max="1042" width="5.7109375" customWidth="1"/>
    <col min="1280" max="1280" width="5.7109375" customWidth="1"/>
    <col min="1281" max="1281" width="11.7109375" customWidth="1"/>
    <col min="1282" max="1282" width="52.7109375" customWidth="1"/>
    <col min="1283" max="1297" width="11.7109375" customWidth="1"/>
    <col min="1298" max="1298" width="5.7109375" customWidth="1"/>
    <col min="1536" max="1536" width="5.7109375" customWidth="1"/>
    <col min="1537" max="1537" width="11.7109375" customWidth="1"/>
    <col min="1538" max="1538" width="52.7109375" customWidth="1"/>
    <col min="1539" max="1553" width="11.7109375" customWidth="1"/>
    <col min="1554" max="1554" width="5.7109375" customWidth="1"/>
    <col min="1792" max="1792" width="5.7109375" customWidth="1"/>
    <col min="1793" max="1793" width="11.7109375" customWidth="1"/>
    <col min="1794" max="1794" width="52.7109375" customWidth="1"/>
    <col min="1795" max="1809" width="11.7109375" customWidth="1"/>
    <col min="1810" max="1810" width="5.7109375" customWidth="1"/>
    <col min="2048" max="2048" width="5.7109375" customWidth="1"/>
    <col min="2049" max="2049" width="11.7109375" customWidth="1"/>
    <col min="2050" max="2050" width="52.7109375" customWidth="1"/>
    <col min="2051" max="2065" width="11.7109375" customWidth="1"/>
    <col min="2066" max="2066" width="5.7109375" customWidth="1"/>
    <col min="2304" max="2304" width="5.7109375" customWidth="1"/>
    <col min="2305" max="2305" width="11.7109375" customWidth="1"/>
    <col min="2306" max="2306" width="52.7109375" customWidth="1"/>
    <col min="2307" max="2321" width="11.7109375" customWidth="1"/>
    <col min="2322" max="2322" width="5.7109375" customWidth="1"/>
    <col min="2560" max="2560" width="5.7109375" customWidth="1"/>
    <col min="2561" max="2561" width="11.7109375" customWidth="1"/>
    <col min="2562" max="2562" width="52.7109375" customWidth="1"/>
    <col min="2563" max="2577" width="11.7109375" customWidth="1"/>
    <col min="2578" max="2578" width="5.7109375" customWidth="1"/>
    <col min="2816" max="2816" width="5.7109375" customWidth="1"/>
    <col min="2817" max="2817" width="11.7109375" customWidth="1"/>
    <col min="2818" max="2818" width="52.7109375" customWidth="1"/>
    <col min="2819" max="2833" width="11.7109375" customWidth="1"/>
    <col min="2834" max="2834" width="5.7109375" customWidth="1"/>
    <col min="3072" max="3072" width="5.7109375" customWidth="1"/>
    <col min="3073" max="3073" width="11.7109375" customWidth="1"/>
    <col min="3074" max="3074" width="52.7109375" customWidth="1"/>
    <col min="3075" max="3089" width="11.7109375" customWidth="1"/>
    <col min="3090" max="3090" width="5.7109375" customWidth="1"/>
    <col min="3328" max="3328" width="5.7109375" customWidth="1"/>
    <col min="3329" max="3329" width="11.7109375" customWidth="1"/>
    <col min="3330" max="3330" width="52.7109375" customWidth="1"/>
    <col min="3331" max="3345" width="11.7109375" customWidth="1"/>
    <col min="3346" max="3346" width="5.7109375" customWidth="1"/>
    <col min="3584" max="3584" width="5.7109375" customWidth="1"/>
    <col min="3585" max="3585" width="11.7109375" customWidth="1"/>
    <col min="3586" max="3586" width="52.7109375" customWidth="1"/>
    <col min="3587" max="3601" width="11.7109375" customWidth="1"/>
    <col min="3602" max="3602" width="5.7109375" customWidth="1"/>
    <col min="3840" max="3840" width="5.7109375" customWidth="1"/>
    <col min="3841" max="3841" width="11.7109375" customWidth="1"/>
    <col min="3842" max="3842" width="52.7109375" customWidth="1"/>
    <col min="3843" max="3857" width="11.7109375" customWidth="1"/>
    <col min="3858" max="3858" width="5.7109375" customWidth="1"/>
    <col min="4096" max="4096" width="5.7109375" customWidth="1"/>
    <col min="4097" max="4097" width="11.7109375" customWidth="1"/>
    <col min="4098" max="4098" width="52.7109375" customWidth="1"/>
    <col min="4099" max="4113" width="11.7109375" customWidth="1"/>
    <col min="4114" max="4114" width="5.7109375" customWidth="1"/>
    <col min="4352" max="4352" width="5.7109375" customWidth="1"/>
    <col min="4353" max="4353" width="11.7109375" customWidth="1"/>
    <col min="4354" max="4354" width="52.7109375" customWidth="1"/>
    <col min="4355" max="4369" width="11.7109375" customWidth="1"/>
    <col min="4370" max="4370" width="5.7109375" customWidth="1"/>
    <col min="4608" max="4608" width="5.7109375" customWidth="1"/>
    <col min="4609" max="4609" width="11.7109375" customWidth="1"/>
    <col min="4610" max="4610" width="52.7109375" customWidth="1"/>
    <col min="4611" max="4625" width="11.7109375" customWidth="1"/>
    <col min="4626" max="4626" width="5.7109375" customWidth="1"/>
    <col min="4864" max="4864" width="5.7109375" customWidth="1"/>
    <col min="4865" max="4865" width="11.7109375" customWidth="1"/>
    <col min="4866" max="4866" width="52.7109375" customWidth="1"/>
    <col min="4867" max="4881" width="11.7109375" customWidth="1"/>
    <col min="4882" max="4882" width="5.7109375" customWidth="1"/>
    <col min="5120" max="5120" width="5.7109375" customWidth="1"/>
    <col min="5121" max="5121" width="11.7109375" customWidth="1"/>
    <col min="5122" max="5122" width="52.7109375" customWidth="1"/>
    <col min="5123" max="5137" width="11.7109375" customWidth="1"/>
    <col min="5138" max="5138" width="5.7109375" customWidth="1"/>
    <col min="5376" max="5376" width="5.7109375" customWidth="1"/>
    <col min="5377" max="5377" width="11.7109375" customWidth="1"/>
    <col min="5378" max="5378" width="52.7109375" customWidth="1"/>
    <col min="5379" max="5393" width="11.7109375" customWidth="1"/>
    <col min="5394" max="5394" width="5.7109375" customWidth="1"/>
    <col min="5632" max="5632" width="5.7109375" customWidth="1"/>
    <col min="5633" max="5633" width="11.7109375" customWidth="1"/>
    <col min="5634" max="5634" width="52.7109375" customWidth="1"/>
    <col min="5635" max="5649" width="11.7109375" customWidth="1"/>
    <col min="5650" max="5650" width="5.7109375" customWidth="1"/>
    <col min="5888" max="5888" width="5.7109375" customWidth="1"/>
    <col min="5889" max="5889" width="11.7109375" customWidth="1"/>
    <col min="5890" max="5890" width="52.7109375" customWidth="1"/>
    <col min="5891" max="5905" width="11.7109375" customWidth="1"/>
    <col min="5906" max="5906" width="5.7109375" customWidth="1"/>
    <col min="6144" max="6144" width="5.7109375" customWidth="1"/>
    <col min="6145" max="6145" width="11.7109375" customWidth="1"/>
    <col min="6146" max="6146" width="52.7109375" customWidth="1"/>
    <col min="6147" max="6161" width="11.7109375" customWidth="1"/>
    <col min="6162" max="6162" width="5.7109375" customWidth="1"/>
    <col min="6400" max="6400" width="5.7109375" customWidth="1"/>
    <col min="6401" max="6401" width="11.7109375" customWidth="1"/>
    <col min="6402" max="6402" width="52.7109375" customWidth="1"/>
    <col min="6403" max="6417" width="11.7109375" customWidth="1"/>
    <col min="6418" max="6418" width="5.7109375" customWidth="1"/>
    <col min="6656" max="6656" width="5.7109375" customWidth="1"/>
    <col min="6657" max="6657" width="11.7109375" customWidth="1"/>
    <col min="6658" max="6658" width="52.7109375" customWidth="1"/>
    <col min="6659" max="6673" width="11.7109375" customWidth="1"/>
    <col min="6674" max="6674" width="5.7109375" customWidth="1"/>
    <col min="6912" max="6912" width="5.7109375" customWidth="1"/>
    <col min="6913" max="6913" width="11.7109375" customWidth="1"/>
    <col min="6914" max="6914" width="52.7109375" customWidth="1"/>
    <col min="6915" max="6929" width="11.7109375" customWidth="1"/>
    <col min="6930" max="6930" width="5.7109375" customWidth="1"/>
    <col min="7168" max="7168" width="5.7109375" customWidth="1"/>
    <col min="7169" max="7169" width="11.7109375" customWidth="1"/>
    <col min="7170" max="7170" width="52.7109375" customWidth="1"/>
    <col min="7171" max="7185" width="11.7109375" customWidth="1"/>
    <col min="7186" max="7186" width="5.7109375" customWidth="1"/>
    <col min="7424" max="7424" width="5.7109375" customWidth="1"/>
    <col min="7425" max="7425" width="11.7109375" customWidth="1"/>
    <col min="7426" max="7426" width="52.7109375" customWidth="1"/>
    <col min="7427" max="7441" width="11.7109375" customWidth="1"/>
    <col min="7442" max="7442" width="5.7109375" customWidth="1"/>
    <col min="7680" max="7680" width="5.7109375" customWidth="1"/>
    <col min="7681" max="7681" width="11.7109375" customWidth="1"/>
    <col min="7682" max="7682" width="52.7109375" customWidth="1"/>
    <col min="7683" max="7697" width="11.7109375" customWidth="1"/>
    <col min="7698" max="7698" width="5.7109375" customWidth="1"/>
    <col min="7936" max="7936" width="5.7109375" customWidth="1"/>
    <col min="7937" max="7937" width="11.7109375" customWidth="1"/>
    <col min="7938" max="7938" width="52.7109375" customWidth="1"/>
    <col min="7939" max="7953" width="11.7109375" customWidth="1"/>
    <col min="7954" max="7954" width="5.7109375" customWidth="1"/>
    <col min="8192" max="8192" width="5.7109375" customWidth="1"/>
    <col min="8193" max="8193" width="11.7109375" customWidth="1"/>
    <col min="8194" max="8194" width="52.7109375" customWidth="1"/>
    <col min="8195" max="8209" width="11.7109375" customWidth="1"/>
    <col min="8210" max="8210" width="5.7109375" customWidth="1"/>
    <col min="8448" max="8448" width="5.7109375" customWidth="1"/>
    <col min="8449" max="8449" width="11.7109375" customWidth="1"/>
    <col min="8450" max="8450" width="52.7109375" customWidth="1"/>
    <col min="8451" max="8465" width="11.7109375" customWidth="1"/>
    <col min="8466" max="8466" width="5.7109375" customWidth="1"/>
    <col min="8704" max="8704" width="5.7109375" customWidth="1"/>
    <col min="8705" max="8705" width="11.7109375" customWidth="1"/>
    <col min="8706" max="8706" width="52.7109375" customWidth="1"/>
    <col min="8707" max="8721" width="11.7109375" customWidth="1"/>
    <col min="8722" max="8722" width="5.7109375" customWidth="1"/>
    <col min="8960" max="8960" width="5.7109375" customWidth="1"/>
    <col min="8961" max="8961" width="11.7109375" customWidth="1"/>
    <col min="8962" max="8962" width="52.7109375" customWidth="1"/>
    <col min="8963" max="8977" width="11.7109375" customWidth="1"/>
    <col min="8978" max="8978" width="5.7109375" customWidth="1"/>
    <col min="9216" max="9216" width="5.7109375" customWidth="1"/>
    <col min="9217" max="9217" width="11.7109375" customWidth="1"/>
    <col min="9218" max="9218" width="52.7109375" customWidth="1"/>
    <col min="9219" max="9233" width="11.7109375" customWidth="1"/>
    <col min="9234" max="9234" width="5.7109375" customWidth="1"/>
    <col min="9472" max="9472" width="5.7109375" customWidth="1"/>
    <col min="9473" max="9473" width="11.7109375" customWidth="1"/>
    <col min="9474" max="9474" width="52.7109375" customWidth="1"/>
    <col min="9475" max="9489" width="11.7109375" customWidth="1"/>
    <col min="9490" max="9490" width="5.7109375" customWidth="1"/>
    <col min="9728" max="9728" width="5.7109375" customWidth="1"/>
    <col min="9729" max="9729" width="11.7109375" customWidth="1"/>
    <col min="9730" max="9730" width="52.7109375" customWidth="1"/>
    <col min="9731" max="9745" width="11.7109375" customWidth="1"/>
    <col min="9746" max="9746" width="5.7109375" customWidth="1"/>
    <col min="9984" max="9984" width="5.7109375" customWidth="1"/>
    <col min="9985" max="9985" width="11.7109375" customWidth="1"/>
    <col min="9986" max="9986" width="52.7109375" customWidth="1"/>
    <col min="9987" max="10001" width="11.7109375" customWidth="1"/>
    <col min="10002" max="10002" width="5.7109375" customWidth="1"/>
    <col min="10240" max="10240" width="5.7109375" customWidth="1"/>
    <col min="10241" max="10241" width="11.7109375" customWidth="1"/>
    <col min="10242" max="10242" width="52.7109375" customWidth="1"/>
    <col min="10243" max="10257" width="11.7109375" customWidth="1"/>
    <col min="10258" max="10258" width="5.7109375" customWidth="1"/>
    <col min="10496" max="10496" width="5.7109375" customWidth="1"/>
    <col min="10497" max="10497" width="11.7109375" customWidth="1"/>
    <col min="10498" max="10498" width="52.7109375" customWidth="1"/>
    <col min="10499" max="10513" width="11.7109375" customWidth="1"/>
    <col min="10514" max="10514" width="5.7109375" customWidth="1"/>
    <col min="10752" max="10752" width="5.7109375" customWidth="1"/>
    <col min="10753" max="10753" width="11.7109375" customWidth="1"/>
    <col min="10754" max="10754" width="52.7109375" customWidth="1"/>
    <col min="10755" max="10769" width="11.7109375" customWidth="1"/>
    <col min="10770" max="10770" width="5.7109375" customWidth="1"/>
    <col min="11008" max="11008" width="5.7109375" customWidth="1"/>
    <col min="11009" max="11009" width="11.7109375" customWidth="1"/>
    <col min="11010" max="11010" width="52.7109375" customWidth="1"/>
    <col min="11011" max="11025" width="11.7109375" customWidth="1"/>
    <col min="11026" max="11026" width="5.7109375" customWidth="1"/>
    <col min="11264" max="11264" width="5.7109375" customWidth="1"/>
    <col min="11265" max="11265" width="11.7109375" customWidth="1"/>
    <col min="11266" max="11266" width="52.7109375" customWidth="1"/>
    <col min="11267" max="11281" width="11.7109375" customWidth="1"/>
    <col min="11282" max="11282" width="5.7109375" customWidth="1"/>
    <col min="11520" max="11520" width="5.7109375" customWidth="1"/>
    <col min="11521" max="11521" width="11.7109375" customWidth="1"/>
    <col min="11522" max="11522" width="52.7109375" customWidth="1"/>
    <col min="11523" max="11537" width="11.7109375" customWidth="1"/>
    <col min="11538" max="11538" width="5.7109375" customWidth="1"/>
    <col min="11776" max="11776" width="5.7109375" customWidth="1"/>
    <col min="11777" max="11777" width="11.7109375" customWidth="1"/>
    <col min="11778" max="11778" width="52.7109375" customWidth="1"/>
    <col min="11779" max="11793" width="11.7109375" customWidth="1"/>
    <col min="11794" max="11794" width="5.7109375" customWidth="1"/>
    <col min="12032" max="12032" width="5.7109375" customWidth="1"/>
    <col min="12033" max="12033" width="11.7109375" customWidth="1"/>
    <col min="12034" max="12034" width="52.7109375" customWidth="1"/>
    <col min="12035" max="12049" width="11.7109375" customWidth="1"/>
    <col min="12050" max="12050" width="5.7109375" customWidth="1"/>
    <col min="12288" max="12288" width="5.7109375" customWidth="1"/>
    <col min="12289" max="12289" width="11.7109375" customWidth="1"/>
    <col min="12290" max="12290" width="52.7109375" customWidth="1"/>
    <col min="12291" max="12305" width="11.7109375" customWidth="1"/>
    <col min="12306" max="12306" width="5.7109375" customWidth="1"/>
    <col min="12544" max="12544" width="5.7109375" customWidth="1"/>
    <col min="12545" max="12545" width="11.7109375" customWidth="1"/>
    <col min="12546" max="12546" width="52.7109375" customWidth="1"/>
    <col min="12547" max="12561" width="11.7109375" customWidth="1"/>
    <col min="12562" max="12562" width="5.7109375" customWidth="1"/>
    <col min="12800" max="12800" width="5.7109375" customWidth="1"/>
    <col min="12801" max="12801" width="11.7109375" customWidth="1"/>
    <col min="12802" max="12802" width="52.7109375" customWidth="1"/>
    <col min="12803" max="12817" width="11.7109375" customWidth="1"/>
    <col min="12818" max="12818" width="5.7109375" customWidth="1"/>
    <col min="13056" max="13056" width="5.7109375" customWidth="1"/>
    <col min="13057" max="13057" width="11.7109375" customWidth="1"/>
    <col min="13058" max="13058" width="52.7109375" customWidth="1"/>
    <col min="13059" max="13073" width="11.7109375" customWidth="1"/>
    <col min="13074" max="13074" width="5.7109375" customWidth="1"/>
    <col min="13312" max="13312" width="5.7109375" customWidth="1"/>
    <col min="13313" max="13313" width="11.7109375" customWidth="1"/>
    <col min="13314" max="13314" width="52.7109375" customWidth="1"/>
    <col min="13315" max="13329" width="11.7109375" customWidth="1"/>
    <col min="13330" max="13330" width="5.7109375" customWidth="1"/>
    <col min="13568" max="13568" width="5.7109375" customWidth="1"/>
    <col min="13569" max="13569" width="11.7109375" customWidth="1"/>
    <col min="13570" max="13570" width="52.7109375" customWidth="1"/>
    <col min="13571" max="13585" width="11.7109375" customWidth="1"/>
    <col min="13586" max="13586" width="5.7109375" customWidth="1"/>
    <col min="13824" max="13824" width="5.7109375" customWidth="1"/>
    <col min="13825" max="13825" width="11.7109375" customWidth="1"/>
    <col min="13826" max="13826" width="52.7109375" customWidth="1"/>
    <col min="13827" max="13841" width="11.7109375" customWidth="1"/>
    <col min="13842" max="13842" width="5.7109375" customWidth="1"/>
    <col min="14080" max="14080" width="5.7109375" customWidth="1"/>
    <col min="14081" max="14081" width="11.7109375" customWidth="1"/>
    <col min="14082" max="14082" width="52.7109375" customWidth="1"/>
    <col min="14083" max="14097" width="11.7109375" customWidth="1"/>
    <col min="14098" max="14098" width="5.7109375" customWidth="1"/>
    <col min="14336" max="14336" width="5.7109375" customWidth="1"/>
    <col min="14337" max="14337" width="11.7109375" customWidth="1"/>
    <col min="14338" max="14338" width="52.7109375" customWidth="1"/>
    <col min="14339" max="14353" width="11.7109375" customWidth="1"/>
    <col min="14354" max="14354" width="5.7109375" customWidth="1"/>
    <col min="14592" max="14592" width="5.7109375" customWidth="1"/>
    <col min="14593" max="14593" width="11.7109375" customWidth="1"/>
    <col min="14594" max="14594" width="52.7109375" customWidth="1"/>
    <col min="14595" max="14609" width="11.7109375" customWidth="1"/>
    <col min="14610" max="14610" width="5.7109375" customWidth="1"/>
    <col min="14848" max="14848" width="5.7109375" customWidth="1"/>
    <col min="14849" max="14849" width="11.7109375" customWidth="1"/>
    <col min="14850" max="14850" width="52.7109375" customWidth="1"/>
    <col min="14851" max="14865" width="11.7109375" customWidth="1"/>
    <col min="14866" max="14866" width="5.7109375" customWidth="1"/>
    <col min="15104" max="15104" width="5.7109375" customWidth="1"/>
    <col min="15105" max="15105" width="11.7109375" customWidth="1"/>
    <col min="15106" max="15106" width="52.7109375" customWidth="1"/>
    <col min="15107" max="15121" width="11.7109375" customWidth="1"/>
    <col min="15122" max="15122" width="5.7109375" customWidth="1"/>
    <col min="15360" max="15360" width="5.7109375" customWidth="1"/>
    <col min="15361" max="15361" width="11.7109375" customWidth="1"/>
    <col min="15362" max="15362" width="52.7109375" customWidth="1"/>
    <col min="15363" max="15377" width="11.7109375" customWidth="1"/>
    <col min="15378" max="15378" width="5.7109375" customWidth="1"/>
    <col min="15616" max="15616" width="5.7109375" customWidth="1"/>
    <col min="15617" max="15617" width="11.7109375" customWidth="1"/>
    <col min="15618" max="15618" width="52.7109375" customWidth="1"/>
    <col min="15619" max="15633" width="11.7109375" customWidth="1"/>
    <col min="15634" max="15634" width="5.7109375" customWidth="1"/>
    <col min="15872" max="15872" width="5.7109375" customWidth="1"/>
    <col min="15873" max="15873" width="11.7109375" customWidth="1"/>
    <col min="15874" max="15874" width="52.7109375" customWidth="1"/>
    <col min="15875" max="15889" width="11.7109375" customWidth="1"/>
    <col min="15890" max="15890" width="5.7109375" customWidth="1"/>
    <col min="16128" max="16128" width="5.7109375" customWidth="1"/>
    <col min="16129" max="16129" width="11.7109375" customWidth="1"/>
    <col min="16130" max="16130" width="52.7109375" customWidth="1"/>
    <col min="16131" max="16145" width="11.7109375" customWidth="1"/>
    <col min="16146" max="16146" width="5.7109375" customWidth="1"/>
  </cols>
  <sheetData>
    <row r="1" spans="1:19" s="183" customFormat="1" ht="18">
      <c r="A1" s="144" t="s">
        <v>492</v>
      </c>
      <c r="C1" s="184"/>
      <c r="D1" s="182"/>
      <c r="I1" s="144"/>
    </row>
    <row r="2" spans="1:19" s="186" customFormat="1" ht="16.5" customHeight="1">
      <c r="A2" s="185" t="s">
        <v>493</v>
      </c>
      <c r="C2" s="187"/>
      <c r="D2" s="185"/>
      <c r="I2" s="185"/>
    </row>
    <row r="3" spans="1:19" s="1" customFormat="1" ht="12" customHeight="1">
      <c r="C3" s="188"/>
    </row>
    <row r="4" spans="1:19" s="26" customFormat="1" ht="27" customHeight="1">
      <c r="A4" s="59" t="s">
        <v>452</v>
      </c>
      <c r="B4" s="59" t="s">
        <v>769</v>
      </c>
      <c r="C4" s="59" t="s">
        <v>494</v>
      </c>
      <c r="D4" s="190">
        <v>2000</v>
      </c>
      <c r="E4" s="191">
        <v>2001</v>
      </c>
      <c r="F4" s="190">
        <v>2002</v>
      </c>
      <c r="G4" s="192">
        <v>2003</v>
      </c>
      <c r="H4" s="190">
        <v>2004</v>
      </c>
      <c r="I4" s="191">
        <v>2005</v>
      </c>
      <c r="J4" s="190">
        <v>2006</v>
      </c>
      <c r="K4" s="206">
        <v>2007</v>
      </c>
      <c r="L4" s="190">
        <v>2008</v>
      </c>
      <c r="M4" s="190">
        <v>2009</v>
      </c>
      <c r="N4" s="206">
        <v>2010</v>
      </c>
      <c r="O4" s="190">
        <v>2011</v>
      </c>
      <c r="P4" s="190">
        <v>2012</v>
      </c>
      <c r="Q4" s="190">
        <v>2013</v>
      </c>
      <c r="R4" s="192">
        <v>2014</v>
      </c>
      <c r="S4" s="69"/>
    </row>
    <row r="5" spans="1:19" ht="15" customHeight="1">
      <c r="A5" s="193"/>
      <c r="B5" s="194"/>
      <c r="C5" s="195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196"/>
    </row>
    <row r="6" spans="1:19" ht="15" customHeight="1">
      <c r="A6" s="81">
        <v>1</v>
      </c>
      <c r="B6" s="197" t="s">
        <v>454</v>
      </c>
      <c r="C6" s="198" t="s">
        <v>455</v>
      </c>
      <c r="D6" s="169">
        <v>1.054897253878291</v>
      </c>
      <c r="E6" s="169">
        <v>1.153599571302266</v>
      </c>
      <c r="F6" s="169">
        <v>0.94776302666726808</v>
      </c>
      <c r="G6" s="169">
        <v>0.8714159485202263</v>
      </c>
      <c r="H6" s="169">
        <v>1.0066762939243632</v>
      </c>
      <c r="I6" s="169">
        <v>0.76083814368576008</v>
      </c>
      <c r="J6" s="169">
        <v>0.78074986030780391</v>
      </c>
      <c r="K6" s="169">
        <v>0.8246416493187253</v>
      </c>
      <c r="L6" s="169">
        <v>0.89367862424862188</v>
      </c>
      <c r="M6" s="169">
        <v>0.73874937658519813</v>
      </c>
      <c r="N6" s="169">
        <v>0.72087335068665293</v>
      </c>
      <c r="O6" s="169">
        <v>0.7847356302850711</v>
      </c>
      <c r="P6" s="169">
        <v>0.75026665373800061</v>
      </c>
      <c r="Q6" s="169">
        <v>0.91975703878034865</v>
      </c>
      <c r="R6" s="169">
        <v>0.7558894537425771</v>
      </c>
      <c r="S6" s="196"/>
    </row>
    <row r="7" spans="1:19" ht="15" customHeight="1">
      <c r="A7" s="81">
        <v>2</v>
      </c>
      <c r="B7" s="197" t="s">
        <v>456</v>
      </c>
      <c r="C7" s="198" t="s">
        <v>457</v>
      </c>
      <c r="D7" s="169">
        <v>0.28170462247383871</v>
      </c>
      <c r="E7" s="169">
        <v>0.26605493859077822</v>
      </c>
      <c r="F7" s="169">
        <v>0.27819959605679262</v>
      </c>
      <c r="G7" s="169">
        <v>0.23531127670977794</v>
      </c>
      <c r="H7" s="169">
        <v>0.23766379844474525</v>
      </c>
      <c r="I7" s="169">
        <v>0.23535093166357468</v>
      </c>
      <c r="J7" s="169">
        <v>0.28007822762982121</v>
      </c>
      <c r="K7" s="169">
        <v>0.27920554177610146</v>
      </c>
      <c r="L7" s="169">
        <v>0.32525851402405714</v>
      </c>
      <c r="M7" s="169">
        <v>0.31716440770034704</v>
      </c>
      <c r="N7" s="169">
        <v>0.33857960547665239</v>
      </c>
      <c r="O7" s="169">
        <v>0.3414246332070251</v>
      </c>
      <c r="P7" s="169">
        <v>0.33153948091405666</v>
      </c>
      <c r="Q7" s="169">
        <v>0.29209935547000976</v>
      </c>
      <c r="R7" s="169">
        <v>0.27249416140270238</v>
      </c>
      <c r="S7" s="196"/>
    </row>
    <row r="8" spans="1:19" ht="15" customHeight="1">
      <c r="A8" s="81">
        <v>3</v>
      </c>
      <c r="B8" s="197" t="s">
        <v>458</v>
      </c>
      <c r="C8" s="198" t="s">
        <v>459</v>
      </c>
      <c r="D8" s="169">
        <v>20.136162480091823</v>
      </c>
      <c r="E8" s="169">
        <v>19.731179269576749</v>
      </c>
      <c r="F8" s="169">
        <v>19.151819498529065</v>
      </c>
      <c r="G8" s="169">
        <v>19.26290778005713</v>
      </c>
      <c r="H8" s="169">
        <v>19.470812325420777</v>
      </c>
      <c r="I8" s="169">
        <v>19.459861675411961</v>
      </c>
      <c r="J8" s="169">
        <v>20.134039750293262</v>
      </c>
      <c r="K8" s="169">
        <v>20.501303475832223</v>
      </c>
      <c r="L8" s="169">
        <v>19.516466972831527</v>
      </c>
      <c r="M8" s="169">
        <v>16.87950883762807</v>
      </c>
      <c r="N8" s="169">
        <v>19.276080037008139</v>
      </c>
      <c r="O8" s="169">
        <v>19.63507583657708</v>
      </c>
      <c r="P8" s="169">
        <v>19.47133876337309</v>
      </c>
      <c r="Q8" s="169">
        <v>19.068066583078611</v>
      </c>
      <c r="R8" s="169">
        <v>19.416916029738715</v>
      </c>
      <c r="S8" s="196"/>
    </row>
    <row r="9" spans="1:19" ht="15" customHeight="1">
      <c r="A9" s="81">
        <v>4</v>
      </c>
      <c r="B9" s="197" t="s">
        <v>460</v>
      </c>
      <c r="C9" s="198" t="s">
        <v>461</v>
      </c>
      <c r="D9" s="169">
        <v>1.1481692871666496</v>
      </c>
      <c r="E9" s="169">
        <v>1.1157224588906227</v>
      </c>
      <c r="F9" s="169">
        <v>1.2002525897971765</v>
      </c>
      <c r="G9" s="169">
        <v>1.1653677344334175</v>
      </c>
      <c r="H9" s="169">
        <v>1.379111965785758</v>
      </c>
      <c r="I9" s="169">
        <v>1.3993592182481867</v>
      </c>
      <c r="J9" s="169">
        <v>1.4640389731976007</v>
      </c>
      <c r="K9" s="169">
        <v>1.5192235561796532</v>
      </c>
      <c r="L9" s="169">
        <v>1.8000911801660104</v>
      </c>
      <c r="M9" s="169">
        <v>1.9688789515649243</v>
      </c>
      <c r="N9" s="169">
        <v>1.8915319713048822</v>
      </c>
      <c r="O9" s="169">
        <v>1.4863762609315148</v>
      </c>
      <c r="P9" s="169">
        <v>1.7637124664662724</v>
      </c>
      <c r="Q9" s="169">
        <v>1.5142207196648507</v>
      </c>
      <c r="R9" s="169">
        <v>1.3747624991762153</v>
      </c>
      <c r="S9" s="196"/>
    </row>
    <row r="10" spans="1:19" ht="15" customHeight="1">
      <c r="A10" s="81">
        <v>5</v>
      </c>
      <c r="B10" s="197" t="s">
        <v>462</v>
      </c>
      <c r="C10" s="198" t="s">
        <v>463</v>
      </c>
      <c r="D10" s="169">
        <v>1.0137694281763376</v>
      </c>
      <c r="E10" s="169">
        <v>0.97428067804606977</v>
      </c>
      <c r="F10" s="169">
        <v>0.97798359168658822</v>
      </c>
      <c r="G10" s="169">
        <v>1.0202149918907268</v>
      </c>
      <c r="H10" s="169">
        <v>1.0450782470214151</v>
      </c>
      <c r="I10" s="169">
        <v>1.0755051771914019</v>
      </c>
      <c r="J10" s="169">
        <v>1.0484315619252731</v>
      </c>
      <c r="K10" s="169">
        <v>1.0425592498072573</v>
      </c>
      <c r="L10" s="169">
        <v>1.0792550345750149</v>
      </c>
      <c r="M10" s="169">
        <v>1.0759265906664084</v>
      </c>
      <c r="N10" s="169">
        <v>1.0802959270332038</v>
      </c>
      <c r="O10" s="169">
        <v>1.1009674455102063</v>
      </c>
      <c r="P10" s="169">
        <v>1.1034616503442258</v>
      </c>
      <c r="Q10" s="169">
        <v>1.0869069325123455</v>
      </c>
      <c r="R10" s="169">
        <v>1.1202883520010098</v>
      </c>
      <c r="S10" s="196"/>
    </row>
    <row r="11" spans="1:19" ht="15" customHeight="1">
      <c r="A11" s="81">
        <v>6</v>
      </c>
      <c r="B11" s="197" t="s">
        <v>464</v>
      </c>
      <c r="C11" s="198" t="s">
        <v>465</v>
      </c>
      <c r="D11" s="169">
        <v>5.3286763764706873</v>
      </c>
      <c r="E11" s="169">
        <v>4.9007899284503882</v>
      </c>
      <c r="F11" s="169">
        <v>4.6572747365097502</v>
      </c>
      <c r="G11" s="169">
        <v>4.4424930907594247</v>
      </c>
      <c r="H11" s="169">
        <v>4.2052815583502827</v>
      </c>
      <c r="I11" s="169">
        <v>4.0602725414774152</v>
      </c>
      <c r="J11" s="169">
        <v>4.0230427365608712</v>
      </c>
      <c r="K11" s="169">
        <v>4.0745852989536324</v>
      </c>
      <c r="L11" s="169">
        <v>4.1814667837782746</v>
      </c>
      <c r="M11" s="169">
        <v>4.3915176559694205</v>
      </c>
      <c r="N11" s="169">
        <v>4.567027196840499</v>
      </c>
      <c r="O11" s="169">
        <v>4.6620755165043928</v>
      </c>
      <c r="P11" s="169">
        <v>4.7241345874139435</v>
      </c>
      <c r="Q11" s="169">
        <v>4.6610436131435664</v>
      </c>
      <c r="R11" s="169">
        <v>4.7018760879202315</v>
      </c>
      <c r="S11" s="196"/>
    </row>
    <row r="12" spans="1:19" ht="15" customHeight="1">
      <c r="A12" s="81">
        <v>7</v>
      </c>
      <c r="B12" s="197" t="s">
        <v>466</v>
      </c>
      <c r="C12" s="198" t="s">
        <v>467</v>
      </c>
      <c r="D12" s="169">
        <v>11.202558738299029</v>
      </c>
      <c r="E12" s="169">
        <v>11.593141853090696</v>
      </c>
      <c r="F12" s="169">
        <v>11.600336786396236</v>
      </c>
      <c r="G12" s="169">
        <v>11.735444391664657</v>
      </c>
      <c r="H12" s="169">
        <v>11.488949339111635</v>
      </c>
      <c r="I12" s="169">
        <v>11.575292817828373</v>
      </c>
      <c r="J12" s="169">
        <v>11.466000214626421</v>
      </c>
      <c r="K12" s="169">
        <v>11.318474550226663</v>
      </c>
      <c r="L12" s="169">
        <v>11.51625488550544</v>
      </c>
      <c r="M12" s="169">
        <v>11.864916733565106</v>
      </c>
      <c r="N12" s="169">
        <v>10.847579626190164</v>
      </c>
      <c r="O12" s="169">
        <v>11.301911143691987</v>
      </c>
      <c r="P12" s="169">
        <v>10.69459258541</v>
      </c>
      <c r="Q12" s="169">
        <v>10.46511719370667</v>
      </c>
      <c r="R12" s="169">
        <v>10.893497438347111</v>
      </c>
      <c r="S12" s="196"/>
    </row>
    <row r="13" spans="1:19" ht="15" customHeight="1">
      <c r="A13" s="81">
        <v>8</v>
      </c>
      <c r="B13" s="197" t="s">
        <v>468</v>
      </c>
      <c r="C13" s="198" t="s">
        <v>469</v>
      </c>
      <c r="D13" s="169">
        <v>4.1679169385789496</v>
      </c>
      <c r="E13" s="169">
        <v>4.2458463551795296</v>
      </c>
      <c r="F13" s="169">
        <v>4.3006921160910725</v>
      </c>
      <c r="G13" s="169">
        <v>4.3453416508951666</v>
      </c>
      <c r="H13" s="169">
        <v>4.3132353377790045</v>
      </c>
      <c r="I13" s="169">
        <v>4.4583922351989376</v>
      </c>
      <c r="J13" s="169">
        <v>4.5486924440398608</v>
      </c>
      <c r="K13" s="169">
        <v>4.5855247979247125</v>
      </c>
      <c r="L13" s="169">
        <v>4.616506565363097</v>
      </c>
      <c r="M13" s="169">
        <v>4.6653890539479006</v>
      </c>
      <c r="N13" s="169">
        <v>4.5795847631409963</v>
      </c>
      <c r="O13" s="169">
        <v>4.4168791880478659</v>
      </c>
      <c r="P13" s="169">
        <v>4.5822828792139374</v>
      </c>
      <c r="Q13" s="169">
        <v>4.7407249507202787</v>
      </c>
      <c r="R13" s="169">
        <v>4.5024505559422581</v>
      </c>
      <c r="S13" s="196"/>
    </row>
    <row r="14" spans="1:19" ht="15" customHeight="1">
      <c r="A14" s="81">
        <v>9</v>
      </c>
      <c r="B14" s="197" t="s">
        <v>470</v>
      </c>
      <c r="C14" s="198" t="s">
        <v>471</v>
      </c>
      <c r="D14" s="169">
        <v>1.6550277717741411</v>
      </c>
      <c r="E14" s="169">
        <v>1.649611797729102</v>
      </c>
      <c r="F14" s="169">
        <v>1.5929194669553406</v>
      </c>
      <c r="G14" s="169">
        <v>1.5652620416587371</v>
      </c>
      <c r="H14" s="169">
        <v>1.5324277481123907</v>
      </c>
      <c r="I14" s="169">
        <v>1.5365871373236371</v>
      </c>
      <c r="J14" s="169">
        <v>1.4889707923045326</v>
      </c>
      <c r="K14" s="169">
        <v>1.5153266350573225</v>
      </c>
      <c r="L14" s="169">
        <v>1.4736592321656508</v>
      </c>
      <c r="M14" s="169">
        <v>1.4757289131503197</v>
      </c>
      <c r="N14" s="169">
        <v>1.4806276884411702</v>
      </c>
      <c r="O14" s="169">
        <v>1.5177227344532436</v>
      </c>
      <c r="P14" s="169">
        <v>1.5530156113642974</v>
      </c>
      <c r="Q14" s="169">
        <v>1.4862575256781565</v>
      </c>
      <c r="R14" s="169">
        <v>1.5356997536279116</v>
      </c>
      <c r="S14" s="196"/>
    </row>
    <row r="15" spans="1:19" ht="15" customHeight="1">
      <c r="A15" s="81">
        <v>10</v>
      </c>
      <c r="B15" s="197" t="s">
        <v>472</v>
      </c>
      <c r="C15" s="198" t="s">
        <v>473</v>
      </c>
      <c r="D15" s="169">
        <v>4.6381590681609772</v>
      </c>
      <c r="E15" s="169">
        <v>4.9599188972218533</v>
      </c>
      <c r="F15" s="169">
        <v>5.0579603373878008</v>
      </c>
      <c r="G15" s="169">
        <v>4.6081750064559497</v>
      </c>
      <c r="H15" s="169">
        <v>4.8001467937776185</v>
      </c>
      <c r="I15" s="169">
        <v>4.7247673546661106</v>
      </c>
      <c r="J15" s="169">
        <v>4.8228499428279621</v>
      </c>
      <c r="K15" s="169">
        <v>4.911006278028494</v>
      </c>
      <c r="L15" s="169">
        <v>4.8790950129490609</v>
      </c>
      <c r="M15" s="169">
        <v>4.8909755857376309</v>
      </c>
      <c r="N15" s="169">
        <v>4.6295561094501947</v>
      </c>
      <c r="O15" s="169">
        <v>4.8465612835947258</v>
      </c>
      <c r="P15" s="169">
        <v>4.908448883286467</v>
      </c>
      <c r="Q15" s="169">
        <v>4.9381978016445975</v>
      </c>
      <c r="R15" s="169">
        <v>4.9574431277232218</v>
      </c>
      <c r="S15" s="196"/>
    </row>
    <row r="16" spans="1:19" ht="15" customHeight="1">
      <c r="A16" s="81">
        <v>11</v>
      </c>
      <c r="B16" s="197" t="s">
        <v>474</v>
      </c>
      <c r="C16" s="198" t="s">
        <v>475</v>
      </c>
      <c r="D16" s="169">
        <v>4.2939758227138904</v>
      </c>
      <c r="E16" s="169">
        <v>4.3277015913979806</v>
      </c>
      <c r="F16" s="169">
        <v>4.6170808838638226</v>
      </c>
      <c r="G16" s="169">
        <v>4.8082220587214275</v>
      </c>
      <c r="H16" s="169">
        <v>5.2709479247127033</v>
      </c>
      <c r="I16" s="169">
        <v>5.1094672834307273</v>
      </c>
      <c r="J16" s="169">
        <v>4.8933898762937718</v>
      </c>
      <c r="K16" s="169">
        <v>4.4245996688502709</v>
      </c>
      <c r="L16" s="169">
        <v>3.9655983926562159</v>
      </c>
      <c r="M16" s="169">
        <v>4.5658242076902731</v>
      </c>
      <c r="N16" s="169">
        <v>4.4234998239351526</v>
      </c>
      <c r="O16" s="169">
        <v>3.9445758004398415</v>
      </c>
      <c r="P16" s="169">
        <v>4.0177849962830088</v>
      </c>
      <c r="Q16" s="169">
        <v>4.1031169325595407</v>
      </c>
      <c r="R16" s="169">
        <v>3.9931821101359817</v>
      </c>
      <c r="S16" s="196"/>
    </row>
    <row r="17" spans="1:19" ht="15" customHeight="1">
      <c r="A17" s="81">
        <v>12</v>
      </c>
      <c r="B17" s="197" t="s">
        <v>476</v>
      </c>
      <c r="C17" s="198" t="s">
        <v>477</v>
      </c>
      <c r="D17" s="169">
        <v>11.634820579860374</v>
      </c>
      <c r="E17" s="169">
        <v>11.785476237323241</v>
      </c>
      <c r="F17" s="169">
        <v>11.995309046623866</v>
      </c>
      <c r="G17" s="169">
        <v>11.954272390659677</v>
      </c>
      <c r="H17" s="169">
        <v>11.767059301084453</v>
      </c>
      <c r="I17" s="169">
        <v>11.915789291412361</v>
      </c>
      <c r="J17" s="169">
        <v>11.922590170850032</v>
      </c>
      <c r="K17" s="169">
        <v>12.15520551166353</v>
      </c>
      <c r="L17" s="169">
        <v>12.441442385043672</v>
      </c>
      <c r="M17" s="169">
        <v>12.81060125095923</v>
      </c>
      <c r="N17" s="169">
        <v>12.24444705281255</v>
      </c>
      <c r="O17" s="169">
        <v>12.36595665596316</v>
      </c>
      <c r="P17" s="169">
        <v>11.923219884288439</v>
      </c>
      <c r="Q17" s="169">
        <v>12.004823355992304</v>
      </c>
      <c r="R17" s="169">
        <v>11.56604646442214</v>
      </c>
      <c r="S17" s="196"/>
    </row>
    <row r="18" spans="1:19" ht="15" customHeight="1">
      <c r="A18" s="81">
        <v>13</v>
      </c>
      <c r="B18" s="197" t="s">
        <v>478</v>
      </c>
      <c r="C18" s="198" t="s">
        <v>479</v>
      </c>
      <c r="D18" s="169">
        <v>7.9272310271674478</v>
      </c>
      <c r="E18" s="169">
        <v>8.0150003533502439</v>
      </c>
      <c r="F18" s="169">
        <v>7.9164849924573888</v>
      </c>
      <c r="G18" s="169">
        <v>7.9614730855547045</v>
      </c>
      <c r="H18" s="169">
        <v>7.5893745835529645</v>
      </c>
      <c r="I18" s="169">
        <v>7.6437345810989097</v>
      </c>
      <c r="J18" s="169">
        <v>7.6767800116194298</v>
      </c>
      <c r="K18" s="169">
        <v>7.7520389089860782</v>
      </c>
      <c r="L18" s="169">
        <v>7.8501863804299017</v>
      </c>
      <c r="M18" s="169">
        <v>7.4455354424078175</v>
      </c>
      <c r="N18" s="169">
        <v>7.3421198898041187</v>
      </c>
      <c r="O18" s="169">
        <v>7.2762227292907804</v>
      </c>
      <c r="P18" s="169">
        <v>7.5625424221855901</v>
      </c>
      <c r="Q18" s="169">
        <v>7.5771996532721264</v>
      </c>
      <c r="R18" s="169">
        <v>7.4660774426259087</v>
      </c>
      <c r="S18" s="196"/>
    </row>
    <row r="19" spans="1:19" ht="15" customHeight="1">
      <c r="A19" s="81">
        <v>14</v>
      </c>
      <c r="B19" s="197" t="s">
        <v>480</v>
      </c>
      <c r="C19" s="198" t="s">
        <v>481</v>
      </c>
      <c r="D19" s="169">
        <v>4.2067365699813033</v>
      </c>
      <c r="E19" s="169">
        <v>4.1712106491120231</v>
      </c>
      <c r="F19" s="169">
        <v>4.1960477715465609</v>
      </c>
      <c r="G19" s="169">
        <v>4.2975401455223672</v>
      </c>
      <c r="H19" s="169">
        <v>4.3311465148889097</v>
      </c>
      <c r="I19" s="169">
        <v>4.5144281713093122</v>
      </c>
      <c r="J19" s="169">
        <v>4.4753309132354193</v>
      </c>
      <c r="K19" s="169">
        <v>4.7126175663461893</v>
      </c>
      <c r="L19" s="169">
        <v>4.7428462901450228</v>
      </c>
      <c r="M19" s="169">
        <v>4.6137460297723392</v>
      </c>
      <c r="N19" s="169">
        <v>4.6692138531964398</v>
      </c>
      <c r="O19" s="169">
        <v>4.7061835978235056</v>
      </c>
      <c r="P19" s="169">
        <v>4.8013025631080515</v>
      </c>
      <c r="Q19" s="169">
        <v>5.1772024849879728</v>
      </c>
      <c r="R19" s="169">
        <v>5.4440708313721426</v>
      </c>
      <c r="S19" s="196"/>
    </row>
    <row r="20" spans="1:19" ht="15" customHeight="1">
      <c r="A20" s="81">
        <v>15</v>
      </c>
      <c r="B20" s="197" t="s">
        <v>482</v>
      </c>
      <c r="C20" s="198" t="s">
        <v>483</v>
      </c>
      <c r="D20" s="169">
        <v>6.5194423402572168</v>
      </c>
      <c r="E20" s="169">
        <v>6.4152134820149804</v>
      </c>
      <c r="F20" s="169">
        <v>6.4504618283692414</v>
      </c>
      <c r="G20" s="169">
        <v>6.4903155748493164</v>
      </c>
      <c r="H20" s="169">
        <v>6.3232782515965518</v>
      </c>
      <c r="I20" s="169">
        <v>6.266308742135128</v>
      </c>
      <c r="J20" s="169">
        <v>6.0883132213575486</v>
      </c>
      <c r="K20" s="169">
        <v>5.9018427565757223</v>
      </c>
      <c r="L20" s="169">
        <v>5.9832529241322785</v>
      </c>
      <c r="M20" s="169">
        <v>6.4872805228198178</v>
      </c>
      <c r="N20" s="169">
        <v>6.3149023357936391</v>
      </c>
      <c r="O20" s="169">
        <v>6.1396549409930516</v>
      </c>
      <c r="P20" s="169">
        <v>6.1579236562267683</v>
      </c>
      <c r="Q20" s="169">
        <v>6.1602405070659181</v>
      </c>
      <c r="R20" s="169">
        <v>6.1065873401982014</v>
      </c>
      <c r="S20" s="196"/>
    </row>
    <row r="21" spans="1:19" ht="15" customHeight="1">
      <c r="A21" s="81">
        <v>16</v>
      </c>
      <c r="B21" s="197" t="s">
        <v>484</v>
      </c>
      <c r="C21" s="198" t="s">
        <v>485</v>
      </c>
      <c r="D21" s="169">
        <v>4.2690053571091333</v>
      </c>
      <c r="E21" s="169">
        <v>4.2451854122783867</v>
      </c>
      <c r="F21" s="169">
        <v>4.3264021490179569</v>
      </c>
      <c r="G21" s="169">
        <v>4.3254618189846408</v>
      </c>
      <c r="H21" s="169">
        <v>4.3066646613935768</v>
      </c>
      <c r="I21" s="169">
        <v>4.3012992160259884</v>
      </c>
      <c r="J21" s="169">
        <v>4.116756772758726</v>
      </c>
      <c r="K21" s="169">
        <v>4.032471980915715</v>
      </c>
      <c r="L21" s="169">
        <v>4.0588212029958202</v>
      </c>
      <c r="M21" s="169">
        <v>4.392152983156115</v>
      </c>
      <c r="N21" s="169">
        <v>4.3411204628779352</v>
      </c>
      <c r="O21" s="169">
        <v>4.3320496009416329</v>
      </c>
      <c r="P21" s="169">
        <v>4.3612834933255762</v>
      </c>
      <c r="Q21" s="169">
        <v>4.3925812191165985</v>
      </c>
      <c r="R21" s="169">
        <v>4.4017806720119301</v>
      </c>
      <c r="S21" s="196"/>
    </row>
    <row r="22" spans="1:19" ht="15" customHeight="1">
      <c r="A22" s="81">
        <v>17</v>
      </c>
      <c r="B22" s="197" t="s">
        <v>486</v>
      </c>
      <c r="C22" s="198" t="s">
        <v>487</v>
      </c>
      <c r="D22" s="169">
        <v>6.191363995945971</v>
      </c>
      <c r="E22" s="169">
        <v>6.1802737015395399</v>
      </c>
      <c r="F22" s="169">
        <v>6.4815343827838001</v>
      </c>
      <c r="G22" s="169">
        <v>6.5797248691202777</v>
      </c>
      <c r="H22" s="169">
        <v>6.5661012477957819</v>
      </c>
      <c r="I22" s="169">
        <v>6.5932892517302593</v>
      </c>
      <c r="J22" s="169">
        <v>6.4614116497740879</v>
      </c>
      <c r="K22" s="169">
        <v>6.2517685600832165</v>
      </c>
      <c r="L22" s="169">
        <v>6.3994308410609753</v>
      </c>
      <c r="M22" s="169">
        <v>7.0336619033767187</v>
      </c>
      <c r="N22" s="169">
        <v>7.0161410037767631</v>
      </c>
      <c r="O22" s="169">
        <v>6.9709766346938133</v>
      </c>
      <c r="P22" s="169">
        <v>7.1775509874268728</v>
      </c>
      <c r="Q22" s="169">
        <v>7.284274380680146</v>
      </c>
      <c r="R22" s="169">
        <v>7.3938193442005486</v>
      </c>
      <c r="S22" s="196"/>
    </row>
    <row r="23" spans="1:19" ht="15" customHeight="1">
      <c r="A23" s="81">
        <v>18</v>
      </c>
      <c r="B23" s="197" t="s">
        <v>488</v>
      </c>
      <c r="C23" s="198" t="s">
        <v>489</v>
      </c>
      <c r="D23" s="169">
        <v>4.3303823418939364</v>
      </c>
      <c r="E23" s="169">
        <v>4.269792824905549</v>
      </c>
      <c r="F23" s="169">
        <v>4.2514771992602727</v>
      </c>
      <c r="G23" s="169">
        <v>4.3310561435423764</v>
      </c>
      <c r="H23" s="169">
        <v>4.3660441072470668</v>
      </c>
      <c r="I23" s="169">
        <v>4.3694562301619566</v>
      </c>
      <c r="J23" s="169">
        <v>4.3085328803975766</v>
      </c>
      <c r="K23" s="169">
        <v>4.1976040134744901</v>
      </c>
      <c r="L23" s="169">
        <v>4.2766887779293583</v>
      </c>
      <c r="M23" s="169">
        <v>4.3824415533023622</v>
      </c>
      <c r="N23" s="169">
        <v>4.2368193022308454</v>
      </c>
      <c r="O23" s="169">
        <v>4.1706503670510982</v>
      </c>
      <c r="P23" s="169">
        <v>4.1155984356314042</v>
      </c>
      <c r="Q23" s="169">
        <v>4.1281697519259604</v>
      </c>
      <c r="R23" s="169">
        <v>4.0971183354112064</v>
      </c>
      <c r="S23" s="196"/>
    </row>
    <row r="24" spans="1:19" ht="15" customHeight="1">
      <c r="A24" s="81">
        <v>19</v>
      </c>
      <c r="B24" s="199"/>
      <c r="C24" s="200" t="s">
        <v>490</v>
      </c>
      <c r="D24" s="243">
        <v>100</v>
      </c>
      <c r="E24" s="243">
        <v>100</v>
      </c>
      <c r="F24" s="243">
        <v>100</v>
      </c>
      <c r="G24" s="243">
        <v>100</v>
      </c>
      <c r="H24" s="243">
        <v>100</v>
      </c>
      <c r="I24" s="243">
        <v>100</v>
      </c>
      <c r="J24" s="243">
        <v>100</v>
      </c>
      <c r="K24" s="243">
        <v>100</v>
      </c>
      <c r="L24" s="243">
        <v>100</v>
      </c>
      <c r="M24" s="243">
        <v>100</v>
      </c>
      <c r="N24" s="243">
        <v>100</v>
      </c>
      <c r="O24" s="243">
        <v>100</v>
      </c>
      <c r="P24" s="243">
        <v>100</v>
      </c>
      <c r="Q24" s="243">
        <v>100</v>
      </c>
      <c r="R24" s="243">
        <v>100</v>
      </c>
      <c r="S24" s="196"/>
    </row>
    <row r="25" spans="1:19" ht="12.95" customHeight="1">
      <c r="A25" s="122" t="s">
        <v>491</v>
      </c>
      <c r="B25" s="201"/>
      <c r="C25" s="202"/>
      <c r="D25" s="208"/>
      <c r="E25" s="208"/>
      <c r="F25" s="208"/>
      <c r="G25" s="208"/>
      <c r="H25" s="208"/>
      <c r="I25" s="208"/>
      <c r="S25" s="196"/>
    </row>
    <row r="26" spans="1:19" ht="15" customHeight="1">
      <c r="A26" s="93" t="s">
        <v>772</v>
      </c>
      <c r="S26" s="196"/>
    </row>
    <row r="27" spans="1:19" ht="12.95" customHeight="1">
      <c r="B27" s="93"/>
      <c r="C27" s="203"/>
      <c r="S27" s="196"/>
    </row>
    <row r="28" spans="1:19" ht="12.95" customHeight="1">
      <c r="B28" s="71"/>
      <c r="C28" s="203"/>
      <c r="S28" s="196"/>
    </row>
    <row r="29" spans="1:19" ht="12.95" customHeight="1">
      <c r="B29" s="71"/>
      <c r="C29" s="203"/>
      <c r="D29" s="204"/>
      <c r="E29" s="204"/>
      <c r="F29" s="204"/>
      <c r="S29" s="196"/>
    </row>
    <row r="30" spans="1:19" ht="12.95" customHeight="1">
      <c r="B30" s="71"/>
      <c r="C30" s="203"/>
      <c r="D30" s="204"/>
      <c r="E30" s="204"/>
      <c r="F30" s="204"/>
      <c r="G30" s="204"/>
      <c r="S30" s="196"/>
    </row>
    <row r="31" spans="1:19" ht="12.95" customHeight="1">
      <c r="B31" s="71"/>
      <c r="C31" s="203"/>
      <c r="S31" s="196"/>
    </row>
    <row r="32" spans="1:19" ht="12.95" customHeight="1">
      <c r="B32" s="71"/>
      <c r="C32" s="203"/>
      <c r="S32" s="196"/>
    </row>
    <row r="33" spans="2:19" ht="12.95" customHeight="1">
      <c r="B33" s="71"/>
      <c r="C33" s="203"/>
      <c r="S33" s="196"/>
    </row>
    <row r="34" spans="2:19" ht="12.95" customHeight="1">
      <c r="B34" s="71"/>
      <c r="C34" s="203"/>
      <c r="D34" s="204"/>
      <c r="E34" s="204"/>
      <c r="F34" s="204"/>
      <c r="G34" s="204"/>
      <c r="S34" s="196"/>
    </row>
    <row r="35" spans="2:19" ht="12.95" customHeight="1">
      <c r="B35" s="71"/>
      <c r="C35" s="203"/>
      <c r="D35" s="205"/>
      <c r="E35" s="205"/>
      <c r="F35" s="205"/>
      <c r="G35" s="205"/>
      <c r="S35" s="196"/>
    </row>
    <row r="36" spans="2:19" ht="12.95" customHeight="1">
      <c r="B36" s="71"/>
      <c r="C36" s="203"/>
      <c r="D36" s="204"/>
      <c r="E36" s="204"/>
      <c r="F36" s="204"/>
      <c r="G36" s="204"/>
      <c r="S36" s="196"/>
    </row>
    <row r="37" spans="2:19" ht="12.95" customHeight="1">
      <c r="B37" s="71"/>
      <c r="C37" s="203"/>
      <c r="D37" s="205"/>
      <c r="E37" s="205"/>
      <c r="F37" s="205"/>
      <c r="G37" s="205"/>
      <c r="S37" s="196"/>
    </row>
    <row r="38" spans="2:19" ht="12.95" customHeight="1">
      <c r="B38" s="71"/>
      <c r="C38" s="203"/>
      <c r="D38" s="204"/>
      <c r="E38" s="204"/>
      <c r="F38" s="204"/>
      <c r="G38" s="204"/>
      <c r="S38" s="196"/>
    </row>
    <row r="39" spans="2:19" ht="12.95" customHeight="1">
      <c r="B39" s="71"/>
      <c r="C39" s="203"/>
      <c r="D39" s="205"/>
      <c r="E39" s="205"/>
      <c r="F39" s="205"/>
      <c r="G39" s="205"/>
      <c r="S39" s="196"/>
    </row>
    <row r="40" spans="2:19" ht="12.95" customHeight="1">
      <c r="B40" s="71"/>
      <c r="C40" s="203"/>
      <c r="D40" s="204"/>
      <c r="E40" s="204"/>
      <c r="F40" s="204"/>
      <c r="G40" s="204"/>
      <c r="S40" s="196"/>
    </row>
    <row r="41" spans="2:19" ht="12.95" customHeight="1">
      <c r="B41" s="71"/>
      <c r="C41" s="203"/>
      <c r="D41" s="205"/>
      <c r="E41" s="205"/>
      <c r="F41" s="205"/>
      <c r="G41" s="205"/>
      <c r="S41" s="196"/>
    </row>
    <row r="42" spans="2:19" ht="12.95" customHeight="1">
      <c r="B42" s="71"/>
      <c r="C42" s="203"/>
      <c r="S42" s="196"/>
    </row>
    <row r="43" spans="2:19" ht="12.95" customHeight="1">
      <c r="B43" s="71"/>
      <c r="C43" s="203"/>
      <c r="S43" s="196"/>
    </row>
    <row r="44" spans="2:19" ht="12.95" customHeight="1">
      <c r="B44" s="71"/>
      <c r="C44" s="203"/>
      <c r="S44" s="196"/>
    </row>
    <row r="45" spans="2:19" ht="12.95" customHeight="1">
      <c r="B45" s="71"/>
      <c r="C45" s="203"/>
      <c r="S45" s="196"/>
    </row>
    <row r="46" spans="2:19" ht="12.95" customHeight="1">
      <c r="B46" s="71"/>
      <c r="C46" s="203"/>
      <c r="S46" s="196"/>
    </row>
    <row r="47" spans="2:19" ht="12.95" customHeight="1">
      <c r="B47" s="71"/>
      <c r="C47" s="203"/>
      <c r="S47" s="196"/>
    </row>
    <row r="48" spans="2:19" ht="12.95" customHeight="1">
      <c r="B48" s="71"/>
      <c r="C48" s="203"/>
      <c r="S48" s="196"/>
    </row>
    <row r="49" spans="2:19" ht="12.95" customHeight="1">
      <c r="B49" s="71"/>
      <c r="C49" s="203"/>
      <c r="S49" s="196"/>
    </row>
    <row r="50" spans="2:19" ht="12.95" customHeight="1">
      <c r="B50" s="71"/>
      <c r="C50" s="203"/>
      <c r="S50" s="196"/>
    </row>
    <row r="51" spans="2:19" ht="12.95" customHeight="1">
      <c r="B51" s="71"/>
      <c r="C51" s="203"/>
      <c r="S51" s="196"/>
    </row>
    <row r="52" spans="2:19" ht="12.95" customHeight="1">
      <c r="B52" s="71"/>
      <c r="C52" s="203"/>
      <c r="S52" s="196"/>
    </row>
    <row r="53" spans="2:19" ht="12.95" customHeight="1">
      <c r="B53" s="71"/>
      <c r="C53" s="203"/>
      <c r="S53" s="196"/>
    </row>
    <row r="54" spans="2:19" ht="12.95" customHeight="1">
      <c r="B54" s="71"/>
      <c r="C54" s="203"/>
      <c r="S54" s="196"/>
    </row>
    <row r="55" spans="2:19" ht="12.95" customHeight="1">
      <c r="B55" s="71"/>
      <c r="C55" s="203"/>
      <c r="S55" s="196"/>
    </row>
    <row r="56" spans="2:19" ht="12.95" customHeight="1">
      <c r="B56" s="71"/>
      <c r="C56" s="203"/>
      <c r="S56" s="196"/>
    </row>
    <row r="57" spans="2:19" ht="12.95" customHeight="1">
      <c r="B57" s="71"/>
      <c r="C57" s="203"/>
      <c r="S57" s="196"/>
    </row>
    <row r="58" spans="2:19" ht="12.95" customHeight="1">
      <c r="B58" s="71"/>
      <c r="C58" s="203"/>
      <c r="S58" s="196"/>
    </row>
    <row r="59" spans="2:19" ht="12.95" customHeight="1">
      <c r="B59" s="71"/>
      <c r="C59" s="203"/>
      <c r="S59" s="196"/>
    </row>
    <row r="60" spans="2:19" ht="12.95" customHeight="1">
      <c r="B60" s="71"/>
      <c r="C60" s="203"/>
      <c r="S60" s="196"/>
    </row>
    <row r="61" spans="2:19" ht="12.95" customHeight="1">
      <c r="B61" s="71"/>
      <c r="C61" s="203"/>
      <c r="S61" s="196"/>
    </row>
    <row r="62" spans="2:19" ht="12.95" customHeight="1">
      <c r="B62" s="71"/>
      <c r="C62" s="203"/>
      <c r="S62" s="196"/>
    </row>
    <row r="63" spans="2:19" ht="12.95" customHeight="1">
      <c r="B63" s="71"/>
      <c r="C63" s="203"/>
      <c r="S63" s="196"/>
    </row>
    <row r="64" spans="2:19" ht="12.95" customHeight="1">
      <c r="B64" s="71"/>
      <c r="C64" s="203"/>
      <c r="S64" s="196"/>
    </row>
    <row r="65" spans="2:19" ht="12.95" customHeight="1">
      <c r="B65" s="71"/>
      <c r="C65" s="203"/>
      <c r="S65" s="196"/>
    </row>
    <row r="66" spans="2:19" ht="12.95" customHeight="1">
      <c r="B66" s="71"/>
      <c r="C66" s="203"/>
      <c r="S66" s="196"/>
    </row>
    <row r="67" spans="2:19" ht="12.95" customHeight="1">
      <c r="B67" s="71"/>
      <c r="C67" s="203"/>
      <c r="S67" s="196"/>
    </row>
    <row r="68" spans="2:19" ht="12.95" customHeight="1">
      <c r="B68" s="71"/>
      <c r="C68" s="203"/>
      <c r="S68" s="196"/>
    </row>
    <row r="69" spans="2:19" ht="12.95" customHeight="1">
      <c r="B69" s="71"/>
      <c r="C69" s="203"/>
      <c r="S69" s="196"/>
    </row>
    <row r="70" spans="2:19" ht="12.95" customHeight="1">
      <c r="B70" s="71"/>
      <c r="C70" s="203"/>
      <c r="S70" s="196"/>
    </row>
    <row r="71" spans="2:19" ht="12.95" customHeight="1">
      <c r="B71" s="71"/>
      <c r="C71" s="203"/>
      <c r="S71" s="196"/>
    </row>
    <row r="72" spans="2:19" ht="12.95" customHeight="1">
      <c r="B72" s="71"/>
      <c r="C72" s="203"/>
      <c r="S72" s="196"/>
    </row>
    <row r="73" spans="2:19" ht="9" customHeight="1">
      <c r="B73" s="71"/>
      <c r="C73" s="203"/>
      <c r="S73" s="196"/>
    </row>
    <row r="74" spans="2:19" ht="15" customHeight="1">
      <c r="B74" s="71"/>
      <c r="C74" s="203"/>
      <c r="S74" s="196"/>
    </row>
    <row r="75" spans="2:19" ht="12" customHeight="1">
      <c r="B75" s="71"/>
      <c r="C75" s="203"/>
    </row>
    <row r="76" spans="2:19" ht="12" customHeight="1">
      <c r="B76" s="71"/>
      <c r="C76" s="203"/>
    </row>
    <row r="77" spans="2:19" ht="12" customHeight="1">
      <c r="B77" s="71"/>
      <c r="C77" s="203"/>
    </row>
    <row r="78" spans="2:19" ht="12" customHeight="1">
      <c r="B78" s="71"/>
      <c r="C78" s="203"/>
    </row>
    <row r="79" spans="2:19" ht="12" customHeight="1">
      <c r="B79" s="71"/>
      <c r="C79" s="203"/>
    </row>
    <row r="80" spans="2:19" ht="12" customHeight="1">
      <c r="B80" s="71"/>
      <c r="C80" s="203"/>
    </row>
    <row r="81" spans="2:3" ht="12" customHeight="1">
      <c r="B81" s="71"/>
      <c r="C81" s="203"/>
    </row>
    <row r="82" spans="2:3" ht="12" customHeight="1">
      <c r="B82" s="71"/>
      <c r="C82" s="203"/>
    </row>
    <row r="83" spans="2:3" ht="12" customHeight="1">
      <c r="B83" s="71"/>
      <c r="C83" s="203"/>
    </row>
    <row r="84" spans="2:3" ht="12" customHeight="1">
      <c r="B84" s="71"/>
      <c r="C84" s="203"/>
    </row>
    <row r="85" spans="2:3" ht="12" customHeight="1">
      <c r="B85" s="71"/>
      <c r="C85" s="203"/>
    </row>
    <row r="86" spans="2:3">
      <c r="B86" s="71"/>
      <c r="C86" s="203"/>
    </row>
    <row r="87" spans="2:3">
      <c r="B87" s="71"/>
      <c r="C87" s="203"/>
    </row>
    <row r="88" spans="2:3">
      <c r="B88" s="71"/>
      <c r="C88" s="203"/>
    </row>
    <row r="89" spans="2:3">
      <c r="B89" s="71"/>
      <c r="C89" s="203"/>
    </row>
    <row r="90" spans="2:3">
      <c r="B90" s="71"/>
      <c r="C90" s="203"/>
    </row>
    <row r="91" spans="2:3">
      <c r="B91" s="71"/>
      <c r="C91" s="203"/>
    </row>
    <row r="92" spans="2:3">
      <c r="B92" s="71"/>
      <c r="C92" s="203"/>
    </row>
    <row r="93" spans="2:3">
      <c r="B93" s="71"/>
      <c r="C93" s="203"/>
    </row>
    <row r="94" spans="2:3">
      <c r="B94" s="71"/>
      <c r="C94" s="203"/>
    </row>
    <row r="95" spans="2:3">
      <c r="B95" s="71"/>
      <c r="C95" s="203"/>
    </row>
    <row r="96" spans="2:3">
      <c r="B96" s="71"/>
      <c r="C96" s="203"/>
    </row>
    <row r="97" spans="2:3">
      <c r="B97" s="71"/>
      <c r="C97" s="203"/>
    </row>
    <row r="98" spans="2:3">
      <c r="B98" s="71"/>
      <c r="C98" s="203"/>
    </row>
    <row r="99" spans="2:3">
      <c r="B99" s="71"/>
      <c r="C99" s="203"/>
    </row>
    <row r="100" spans="2:3">
      <c r="B100" s="71"/>
      <c r="C100" s="203"/>
    </row>
    <row r="101" spans="2:3">
      <c r="B101" s="71"/>
      <c r="C101" s="203"/>
    </row>
    <row r="102" spans="2:3">
      <c r="B102" s="71"/>
      <c r="C102" s="203"/>
    </row>
    <row r="103" spans="2:3">
      <c r="B103" s="71"/>
      <c r="C103" s="203"/>
    </row>
    <row r="104" spans="2:3">
      <c r="B104" s="71"/>
      <c r="C104" s="203"/>
    </row>
    <row r="105" spans="2:3">
      <c r="B105" s="71"/>
      <c r="C105" s="203"/>
    </row>
    <row r="106" spans="2:3">
      <c r="B106" s="71"/>
      <c r="C106" s="203"/>
    </row>
    <row r="107" spans="2:3">
      <c r="B107" s="71"/>
      <c r="C107" s="203"/>
    </row>
    <row r="108" spans="2:3">
      <c r="B108" s="71"/>
      <c r="C108" s="203"/>
    </row>
    <row r="109" spans="2:3">
      <c r="B109" s="71"/>
      <c r="C109" s="203"/>
    </row>
    <row r="110" spans="2:3">
      <c r="B110" s="71"/>
      <c r="C110" s="203"/>
    </row>
    <row r="111" spans="2:3">
      <c r="B111" s="71"/>
      <c r="C111" s="203"/>
    </row>
    <row r="112" spans="2:3">
      <c r="B112" s="71"/>
      <c r="C112" s="203"/>
    </row>
    <row r="113" spans="2:3">
      <c r="B113" s="71"/>
      <c r="C113" s="203"/>
    </row>
    <row r="114" spans="2:3">
      <c r="B114" s="71"/>
      <c r="C114" s="203"/>
    </row>
    <row r="115" spans="2:3">
      <c r="B115" s="71"/>
      <c r="C115" s="203"/>
    </row>
    <row r="116" spans="2:3">
      <c r="B116" s="71"/>
      <c r="C116" s="203"/>
    </row>
    <row r="117" spans="2:3">
      <c r="B117" s="71"/>
      <c r="C117" s="203"/>
    </row>
    <row r="118" spans="2:3">
      <c r="B118" s="71"/>
      <c r="C118" s="203"/>
    </row>
    <row r="119" spans="2:3">
      <c r="B119" s="71"/>
      <c r="C119" s="203"/>
    </row>
    <row r="120" spans="2:3">
      <c r="B120" s="71"/>
      <c r="C120" s="203"/>
    </row>
    <row r="121" spans="2:3">
      <c r="B121" s="71"/>
      <c r="C121" s="203"/>
    </row>
    <row r="122" spans="2:3">
      <c r="B122" s="71"/>
      <c r="C122" s="203"/>
    </row>
    <row r="123" spans="2:3">
      <c r="B123" s="71"/>
      <c r="C123" s="203"/>
    </row>
    <row r="124" spans="2:3">
      <c r="B124" s="71"/>
      <c r="C124" s="203"/>
    </row>
    <row r="125" spans="2:3">
      <c r="B125" s="71"/>
      <c r="C125" s="203"/>
    </row>
    <row r="126" spans="2:3">
      <c r="B126" s="71"/>
      <c r="C126" s="203"/>
    </row>
    <row r="127" spans="2:3">
      <c r="B127" s="71"/>
      <c r="C127" s="203"/>
    </row>
    <row r="128" spans="2:3">
      <c r="B128" s="71"/>
      <c r="C128" s="203"/>
    </row>
    <row r="129" spans="2:3">
      <c r="B129" s="71"/>
      <c r="C129" s="203"/>
    </row>
    <row r="130" spans="2:3">
      <c r="B130" s="71"/>
      <c r="C130" s="203"/>
    </row>
    <row r="131" spans="2:3">
      <c r="B131" s="71"/>
      <c r="C131" s="203"/>
    </row>
    <row r="132" spans="2:3">
      <c r="B132" s="71"/>
      <c r="C132" s="203"/>
    </row>
    <row r="133" spans="2:3">
      <c r="B133" s="71"/>
      <c r="C133" s="203"/>
    </row>
    <row r="134" spans="2:3">
      <c r="B134" s="71"/>
      <c r="C134" s="203"/>
    </row>
    <row r="135" spans="2:3">
      <c r="C135" s="203"/>
    </row>
    <row r="136" spans="2:3">
      <c r="C136" s="203"/>
    </row>
    <row r="137" spans="2:3">
      <c r="C137" s="203"/>
    </row>
    <row r="138" spans="2:3">
      <c r="C138" s="203"/>
    </row>
    <row r="139" spans="2:3">
      <c r="C139" s="203"/>
    </row>
    <row r="140" spans="2:3">
      <c r="C140" s="203"/>
    </row>
    <row r="141" spans="2:3">
      <c r="C141" s="203"/>
    </row>
    <row r="142" spans="2:3">
      <c r="C142" s="203"/>
    </row>
    <row r="143" spans="2:3">
      <c r="C143" s="203"/>
    </row>
    <row r="144" spans="2:3">
      <c r="C144" s="203"/>
    </row>
    <row r="145" spans="3:3">
      <c r="C145" s="203"/>
    </row>
    <row r="146" spans="3:3">
      <c r="C146" s="203"/>
    </row>
    <row r="147" spans="3:3">
      <c r="C147" s="203"/>
    </row>
    <row r="148" spans="3:3">
      <c r="C148" s="203"/>
    </row>
    <row r="149" spans="3:3">
      <c r="C149" s="203"/>
    </row>
    <row r="150" spans="3:3">
      <c r="C150" s="203"/>
    </row>
    <row r="151" spans="3:3">
      <c r="C151" s="203"/>
    </row>
    <row r="152" spans="3:3">
      <c r="C152" s="203"/>
    </row>
    <row r="153" spans="3:3">
      <c r="C153" s="203"/>
    </row>
    <row r="154" spans="3:3">
      <c r="C154" s="203"/>
    </row>
    <row r="155" spans="3:3">
      <c r="C155" s="203"/>
    </row>
    <row r="156" spans="3:3">
      <c r="C156" s="203"/>
    </row>
    <row r="157" spans="3:3">
      <c r="C157" s="203"/>
    </row>
    <row r="158" spans="3:3">
      <c r="C158" s="203"/>
    </row>
    <row r="159" spans="3:3">
      <c r="C159" s="203"/>
    </row>
    <row r="160" spans="3:3">
      <c r="C160" s="203"/>
    </row>
    <row r="161" spans="3:3">
      <c r="C161" s="203"/>
    </row>
  </sheetData>
  <printOptions horizontalCentered="1"/>
  <pageMargins left="0.59055118110236227" right="0.39370078740157483" top="0.59055118110236227" bottom="0.39370078740157483" header="0.11811023622047245" footer="0.35433070866141736"/>
  <pageSetup paperSize="9" scale="70" orientation="portrait" r:id="rId1"/>
  <headerFooter alignWithMargins="0">
    <oddFooter>&amp;L&amp;"MetaNormalLF-Roman,Standard"Statistisches Bundesamt, Tabellen zu den UGR, Teil 1, 2017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4"/>
  <sheetViews>
    <sheetView workbookViewId="0"/>
  </sheetViews>
  <sheetFormatPr baseColWidth="10" defaultRowHeight="12.75"/>
  <cols>
    <col min="1" max="1" width="5.7109375" style="1" customWidth="1"/>
    <col min="2" max="2" width="11.7109375" style="1" customWidth="1"/>
    <col min="3" max="3" width="52.7109375" style="177" customWidth="1"/>
    <col min="4" max="4" width="10.5703125" customWidth="1"/>
    <col min="5" max="8" width="10.5703125" hidden="1" customWidth="1"/>
    <col min="9" max="9" width="10.5703125" customWidth="1"/>
    <col min="10" max="13" width="10.5703125" hidden="1" customWidth="1"/>
    <col min="14" max="18" width="10.5703125" customWidth="1"/>
    <col min="19" max="19" width="11.42578125" style="209"/>
    <col min="256" max="256" width="5.7109375" customWidth="1"/>
    <col min="257" max="257" width="11.7109375" customWidth="1"/>
    <col min="258" max="258" width="52.7109375" customWidth="1"/>
    <col min="259" max="273" width="10.5703125" customWidth="1"/>
    <col min="274" max="274" width="5.7109375" customWidth="1"/>
    <col min="512" max="512" width="5.7109375" customWidth="1"/>
    <col min="513" max="513" width="11.7109375" customWidth="1"/>
    <col min="514" max="514" width="52.7109375" customWidth="1"/>
    <col min="515" max="529" width="10.5703125" customWidth="1"/>
    <col min="530" max="530" width="5.7109375" customWidth="1"/>
    <col min="768" max="768" width="5.7109375" customWidth="1"/>
    <col min="769" max="769" width="11.7109375" customWidth="1"/>
    <col min="770" max="770" width="52.7109375" customWidth="1"/>
    <col min="771" max="785" width="10.5703125" customWidth="1"/>
    <col min="786" max="786" width="5.7109375" customWidth="1"/>
    <col min="1024" max="1024" width="5.7109375" customWidth="1"/>
    <col min="1025" max="1025" width="11.7109375" customWidth="1"/>
    <col min="1026" max="1026" width="52.7109375" customWidth="1"/>
    <col min="1027" max="1041" width="10.5703125" customWidth="1"/>
    <col min="1042" max="1042" width="5.7109375" customWidth="1"/>
    <col min="1280" max="1280" width="5.7109375" customWidth="1"/>
    <col min="1281" max="1281" width="11.7109375" customWidth="1"/>
    <col min="1282" max="1282" width="52.7109375" customWidth="1"/>
    <col min="1283" max="1297" width="10.5703125" customWidth="1"/>
    <col min="1298" max="1298" width="5.7109375" customWidth="1"/>
    <col min="1536" max="1536" width="5.7109375" customWidth="1"/>
    <col min="1537" max="1537" width="11.7109375" customWidth="1"/>
    <col min="1538" max="1538" width="52.7109375" customWidth="1"/>
    <col min="1539" max="1553" width="10.5703125" customWidth="1"/>
    <col min="1554" max="1554" width="5.7109375" customWidth="1"/>
    <col min="1792" max="1792" width="5.7109375" customWidth="1"/>
    <col min="1793" max="1793" width="11.7109375" customWidth="1"/>
    <col min="1794" max="1794" width="52.7109375" customWidth="1"/>
    <col min="1795" max="1809" width="10.5703125" customWidth="1"/>
    <col min="1810" max="1810" width="5.7109375" customWidth="1"/>
    <col min="2048" max="2048" width="5.7109375" customWidth="1"/>
    <col min="2049" max="2049" width="11.7109375" customWidth="1"/>
    <col min="2050" max="2050" width="52.7109375" customWidth="1"/>
    <col min="2051" max="2065" width="10.5703125" customWidth="1"/>
    <col min="2066" max="2066" width="5.7109375" customWidth="1"/>
    <col min="2304" max="2304" width="5.7109375" customWidth="1"/>
    <col min="2305" max="2305" width="11.7109375" customWidth="1"/>
    <col min="2306" max="2306" width="52.7109375" customWidth="1"/>
    <col min="2307" max="2321" width="10.5703125" customWidth="1"/>
    <col min="2322" max="2322" width="5.7109375" customWidth="1"/>
    <col min="2560" max="2560" width="5.7109375" customWidth="1"/>
    <col min="2561" max="2561" width="11.7109375" customWidth="1"/>
    <col min="2562" max="2562" width="52.7109375" customWidth="1"/>
    <col min="2563" max="2577" width="10.5703125" customWidth="1"/>
    <col min="2578" max="2578" width="5.7109375" customWidth="1"/>
    <col min="2816" max="2816" width="5.7109375" customWidth="1"/>
    <col min="2817" max="2817" width="11.7109375" customWidth="1"/>
    <col min="2818" max="2818" width="52.7109375" customWidth="1"/>
    <col min="2819" max="2833" width="10.5703125" customWidth="1"/>
    <col min="2834" max="2834" width="5.7109375" customWidth="1"/>
    <col min="3072" max="3072" width="5.7109375" customWidth="1"/>
    <col min="3073" max="3073" width="11.7109375" customWidth="1"/>
    <col min="3074" max="3074" width="52.7109375" customWidth="1"/>
    <col min="3075" max="3089" width="10.5703125" customWidth="1"/>
    <col min="3090" max="3090" width="5.7109375" customWidth="1"/>
    <col min="3328" max="3328" width="5.7109375" customWidth="1"/>
    <col min="3329" max="3329" width="11.7109375" customWidth="1"/>
    <col min="3330" max="3330" width="52.7109375" customWidth="1"/>
    <col min="3331" max="3345" width="10.5703125" customWidth="1"/>
    <col min="3346" max="3346" width="5.7109375" customWidth="1"/>
    <col min="3584" max="3584" width="5.7109375" customWidth="1"/>
    <col min="3585" max="3585" width="11.7109375" customWidth="1"/>
    <col min="3586" max="3586" width="52.7109375" customWidth="1"/>
    <col min="3587" max="3601" width="10.5703125" customWidth="1"/>
    <col min="3602" max="3602" width="5.7109375" customWidth="1"/>
    <col min="3840" max="3840" width="5.7109375" customWidth="1"/>
    <col min="3841" max="3841" width="11.7109375" customWidth="1"/>
    <col min="3842" max="3842" width="52.7109375" customWidth="1"/>
    <col min="3843" max="3857" width="10.5703125" customWidth="1"/>
    <col min="3858" max="3858" width="5.7109375" customWidth="1"/>
    <col min="4096" max="4096" width="5.7109375" customWidth="1"/>
    <col min="4097" max="4097" width="11.7109375" customWidth="1"/>
    <col min="4098" max="4098" width="52.7109375" customWidth="1"/>
    <col min="4099" max="4113" width="10.5703125" customWidth="1"/>
    <col min="4114" max="4114" width="5.7109375" customWidth="1"/>
    <col min="4352" max="4352" width="5.7109375" customWidth="1"/>
    <col min="4353" max="4353" width="11.7109375" customWidth="1"/>
    <col min="4354" max="4354" width="52.7109375" customWidth="1"/>
    <col min="4355" max="4369" width="10.5703125" customWidth="1"/>
    <col min="4370" max="4370" width="5.7109375" customWidth="1"/>
    <col min="4608" max="4608" width="5.7109375" customWidth="1"/>
    <col min="4609" max="4609" width="11.7109375" customWidth="1"/>
    <col min="4610" max="4610" width="52.7109375" customWidth="1"/>
    <col min="4611" max="4625" width="10.5703125" customWidth="1"/>
    <col min="4626" max="4626" width="5.7109375" customWidth="1"/>
    <col min="4864" max="4864" width="5.7109375" customWidth="1"/>
    <col min="4865" max="4865" width="11.7109375" customWidth="1"/>
    <col min="4866" max="4866" width="52.7109375" customWidth="1"/>
    <col min="4867" max="4881" width="10.5703125" customWidth="1"/>
    <col min="4882" max="4882" width="5.7109375" customWidth="1"/>
    <col min="5120" max="5120" width="5.7109375" customWidth="1"/>
    <col min="5121" max="5121" width="11.7109375" customWidth="1"/>
    <col min="5122" max="5122" width="52.7109375" customWidth="1"/>
    <col min="5123" max="5137" width="10.5703125" customWidth="1"/>
    <col min="5138" max="5138" width="5.7109375" customWidth="1"/>
    <col min="5376" max="5376" width="5.7109375" customWidth="1"/>
    <col min="5377" max="5377" width="11.7109375" customWidth="1"/>
    <col min="5378" max="5378" width="52.7109375" customWidth="1"/>
    <col min="5379" max="5393" width="10.5703125" customWidth="1"/>
    <col min="5394" max="5394" width="5.7109375" customWidth="1"/>
    <col min="5632" max="5632" width="5.7109375" customWidth="1"/>
    <col min="5633" max="5633" width="11.7109375" customWidth="1"/>
    <col min="5634" max="5634" width="52.7109375" customWidth="1"/>
    <col min="5635" max="5649" width="10.5703125" customWidth="1"/>
    <col min="5650" max="5650" width="5.7109375" customWidth="1"/>
    <col min="5888" max="5888" width="5.7109375" customWidth="1"/>
    <col min="5889" max="5889" width="11.7109375" customWidth="1"/>
    <col min="5890" max="5890" width="52.7109375" customWidth="1"/>
    <col min="5891" max="5905" width="10.5703125" customWidth="1"/>
    <col min="5906" max="5906" width="5.7109375" customWidth="1"/>
    <col min="6144" max="6144" width="5.7109375" customWidth="1"/>
    <col min="6145" max="6145" width="11.7109375" customWidth="1"/>
    <col min="6146" max="6146" width="52.7109375" customWidth="1"/>
    <col min="6147" max="6161" width="10.5703125" customWidth="1"/>
    <col min="6162" max="6162" width="5.7109375" customWidth="1"/>
    <col min="6400" max="6400" width="5.7109375" customWidth="1"/>
    <col min="6401" max="6401" width="11.7109375" customWidth="1"/>
    <col min="6402" max="6402" width="52.7109375" customWidth="1"/>
    <col min="6403" max="6417" width="10.5703125" customWidth="1"/>
    <col min="6418" max="6418" width="5.7109375" customWidth="1"/>
    <col min="6656" max="6656" width="5.7109375" customWidth="1"/>
    <col min="6657" max="6657" width="11.7109375" customWidth="1"/>
    <col min="6658" max="6658" width="52.7109375" customWidth="1"/>
    <col min="6659" max="6673" width="10.5703125" customWidth="1"/>
    <col min="6674" max="6674" width="5.7109375" customWidth="1"/>
    <col min="6912" max="6912" width="5.7109375" customWidth="1"/>
    <col min="6913" max="6913" width="11.7109375" customWidth="1"/>
    <col min="6914" max="6914" width="52.7109375" customWidth="1"/>
    <col min="6915" max="6929" width="10.5703125" customWidth="1"/>
    <col min="6930" max="6930" width="5.7109375" customWidth="1"/>
    <col min="7168" max="7168" width="5.7109375" customWidth="1"/>
    <col min="7169" max="7169" width="11.7109375" customWidth="1"/>
    <col min="7170" max="7170" width="52.7109375" customWidth="1"/>
    <col min="7171" max="7185" width="10.5703125" customWidth="1"/>
    <col min="7186" max="7186" width="5.7109375" customWidth="1"/>
    <col min="7424" max="7424" width="5.7109375" customWidth="1"/>
    <col min="7425" max="7425" width="11.7109375" customWidth="1"/>
    <col min="7426" max="7426" width="52.7109375" customWidth="1"/>
    <col min="7427" max="7441" width="10.5703125" customWidth="1"/>
    <col min="7442" max="7442" width="5.7109375" customWidth="1"/>
    <col min="7680" max="7680" width="5.7109375" customWidth="1"/>
    <col min="7681" max="7681" width="11.7109375" customWidth="1"/>
    <col min="7682" max="7682" width="52.7109375" customWidth="1"/>
    <col min="7683" max="7697" width="10.5703125" customWidth="1"/>
    <col min="7698" max="7698" width="5.7109375" customWidth="1"/>
    <col min="7936" max="7936" width="5.7109375" customWidth="1"/>
    <col min="7937" max="7937" width="11.7109375" customWidth="1"/>
    <col min="7938" max="7938" width="52.7109375" customWidth="1"/>
    <col min="7939" max="7953" width="10.5703125" customWidth="1"/>
    <col min="7954" max="7954" width="5.7109375" customWidth="1"/>
    <col min="8192" max="8192" width="5.7109375" customWidth="1"/>
    <col min="8193" max="8193" width="11.7109375" customWidth="1"/>
    <col min="8194" max="8194" width="52.7109375" customWidth="1"/>
    <col min="8195" max="8209" width="10.5703125" customWidth="1"/>
    <col min="8210" max="8210" width="5.7109375" customWidth="1"/>
    <col min="8448" max="8448" width="5.7109375" customWidth="1"/>
    <col min="8449" max="8449" width="11.7109375" customWidth="1"/>
    <col min="8450" max="8450" width="52.7109375" customWidth="1"/>
    <col min="8451" max="8465" width="10.5703125" customWidth="1"/>
    <col min="8466" max="8466" width="5.7109375" customWidth="1"/>
    <col min="8704" max="8704" width="5.7109375" customWidth="1"/>
    <col min="8705" max="8705" width="11.7109375" customWidth="1"/>
    <col min="8706" max="8706" width="52.7109375" customWidth="1"/>
    <col min="8707" max="8721" width="10.5703125" customWidth="1"/>
    <col min="8722" max="8722" width="5.7109375" customWidth="1"/>
    <col min="8960" max="8960" width="5.7109375" customWidth="1"/>
    <col min="8961" max="8961" width="11.7109375" customWidth="1"/>
    <col min="8962" max="8962" width="52.7109375" customWidth="1"/>
    <col min="8963" max="8977" width="10.5703125" customWidth="1"/>
    <col min="8978" max="8978" width="5.7109375" customWidth="1"/>
    <col min="9216" max="9216" width="5.7109375" customWidth="1"/>
    <col min="9217" max="9217" width="11.7109375" customWidth="1"/>
    <col min="9218" max="9218" width="52.7109375" customWidth="1"/>
    <col min="9219" max="9233" width="10.5703125" customWidth="1"/>
    <col min="9234" max="9234" width="5.7109375" customWidth="1"/>
    <col min="9472" max="9472" width="5.7109375" customWidth="1"/>
    <col min="9473" max="9473" width="11.7109375" customWidth="1"/>
    <col min="9474" max="9474" width="52.7109375" customWidth="1"/>
    <col min="9475" max="9489" width="10.5703125" customWidth="1"/>
    <col min="9490" max="9490" width="5.7109375" customWidth="1"/>
    <col min="9728" max="9728" width="5.7109375" customWidth="1"/>
    <col min="9729" max="9729" width="11.7109375" customWidth="1"/>
    <col min="9730" max="9730" width="52.7109375" customWidth="1"/>
    <col min="9731" max="9745" width="10.5703125" customWidth="1"/>
    <col min="9746" max="9746" width="5.7109375" customWidth="1"/>
    <col min="9984" max="9984" width="5.7109375" customWidth="1"/>
    <col min="9985" max="9985" width="11.7109375" customWidth="1"/>
    <col min="9986" max="9986" width="52.7109375" customWidth="1"/>
    <col min="9987" max="10001" width="10.5703125" customWidth="1"/>
    <col min="10002" max="10002" width="5.7109375" customWidth="1"/>
    <col min="10240" max="10240" width="5.7109375" customWidth="1"/>
    <col min="10241" max="10241" width="11.7109375" customWidth="1"/>
    <col min="10242" max="10242" width="52.7109375" customWidth="1"/>
    <col min="10243" max="10257" width="10.5703125" customWidth="1"/>
    <col min="10258" max="10258" width="5.7109375" customWidth="1"/>
    <col min="10496" max="10496" width="5.7109375" customWidth="1"/>
    <col min="10497" max="10497" width="11.7109375" customWidth="1"/>
    <col min="10498" max="10498" width="52.7109375" customWidth="1"/>
    <col min="10499" max="10513" width="10.5703125" customWidth="1"/>
    <col min="10514" max="10514" width="5.7109375" customWidth="1"/>
    <col min="10752" max="10752" width="5.7109375" customWidth="1"/>
    <col min="10753" max="10753" width="11.7109375" customWidth="1"/>
    <col min="10754" max="10754" width="52.7109375" customWidth="1"/>
    <col min="10755" max="10769" width="10.5703125" customWidth="1"/>
    <col min="10770" max="10770" width="5.7109375" customWidth="1"/>
    <col min="11008" max="11008" width="5.7109375" customWidth="1"/>
    <col min="11009" max="11009" width="11.7109375" customWidth="1"/>
    <col min="11010" max="11010" width="52.7109375" customWidth="1"/>
    <col min="11011" max="11025" width="10.5703125" customWidth="1"/>
    <col min="11026" max="11026" width="5.7109375" customWidth="1"/>
    <col min="11264" max="11264" width="5.7109375" customWidth="1"/>
    <col min="11265" max="11265" width="11.7109375" customWidth="1"/>
    <col min="11266" max="11266" width="52.7109375" customWidth="1"/>
    <col min="11267" max="11281" width="10.5703125" customWidth="1"/>
    <col min="11282" max="11282" width="5.7109375" customWidth="1"/>
    <col min="11520" max="11520" width="5.7109375" customWidth="1"/>
    <col min="11521" max="11521" width="11.7109375" customWidth="1"/>
    <col min="11522" max="11522" width="52.7109375" customWidth="1"/>
    <col min="11523" max="11537" width="10.5703125" customWidth="1"/>
    <col min="11538" max="11538" width="5.7109375" customWidth="1"/>
    <col min="11776" max="11776" width="5.7109375" customWidth="1"/>
    <col min="11777" max="11777" width="11.7109375" customWidth="1"/>
    <col min="11778" max="11778" width="52.7109375" customWidth="1"/>
    <col min="11779" max="11793" width="10.5703125" customWidth="1"/>
    <col min="11794" max="11794" width="5.7109375" customWidth="1"/>
    <col min="12032" max="12032" width="5.7109375" customWidth="1"/>
    <col min="12033" max="12033" width="11.7109375" customWidth="1"/>
    <col min="12034" max="12034" width="52.7109375" customWidth="1"/>
    <col min="12035" max="12049" width="10.5703125" customWidth="1"/>
    <col min="12050" max="12050" width="5.7109375" customWidth="1"/>
    <col min="12288" max="12288" width="5.7109375" customWidth="1"/>
    <col min="12289" max="12289" width="11.7109375" customWidth="1"/>
    <col min="12290" max="12290" width="52.7109375" customWidth="1"/>
    <col min="12291" max="12305" width="10.5703125" customWidth="1"/>
    <col min="12306" max="12306" width="5.7109375" customWidth="1"/>
    <col min="12544" max="12544" width="5.7109375" customWidth="1"/>
    <col min="12545" max="12545" width="11.7109375" customWidth="1"/>
    <col min="12546" max="12546" width="52.7109375" customWidth="1"/>
    <col min="12547" max="12561" width="10.5703125" customWidth="1"/>
    <col min="12562" max="12562" width="5.7109375" customWidth="1"/>
    <col min="12800" max="12800" width="5.7109375" customWidth="1"/>
    <col min="12801" max="12801" width="11.7109375" customWidth="1"/>
    <col min="12802" max="12802" width="52.7109375" customWidth="1"/>
    <col min="12803" max="12817" width="10.5703125" customWidth="1"/>
    <col min="12818" max="12818" width="5.7109375" customWidth="1"/>
    <col min="13056" max="13056" width="5.7109375" customWidth="1"/>
    <col min="13057" max="13057" width="11.7109375" customWidth="1"/>
    <col min="13058" max="13058" width="52.7109375" customWidth="1"/>
    <col min="13059" max="13073" width="10.5703125" customWidth="1"/>
    <col min="13074" max="13074" width="5.7109375" customWidth="1"/>
    <col min="13312" max="13312" width="5.7109375" customWidth="1"/>
    <col min="13313" max="13313" width="11.7109375" customWidth="1"/>
    <col min="13314" max="13314" width="52.7109375" customWidth="1"/>
    <col min="13315" max="13329" width="10.5703125" customWidth="1"/>
    <col min="13330" max="13330" width="5.7109375" customWidth="1"/>
    <col min="13568" max="13568" width="5.7109375" customWidth="1"/>
    <col min="13569" max="13569" width="11.7109375" customWidth="1"/>
    <col min="13570" max="13570" width="52.7109375" customWidth="1"/>
    <col min="13571" max="13585" width="10.5703125" customWidth="1"/>
    <col min="13586" max="13586" width="5.7109375" customWidth="1"/>
    <col min="13824" max="13824" width="5.7109375" customWidth="1"/>
    <col min="13825" max="13825" width="11.7109375" customWidth="1"/>
    <col min="13826" max="13826" width="52.7109375" customWidth="1"/>
    <col min="13827" max="13841" width="10.5703125" customWidth="1"/>
    <col min="13842" max="13842" width="5.7109375" customWidth="1"/>
    <col min="14080" max="14080" width="5.7109375" customWidth="1"/>
    <col min="14081" max="14081" width="11.7109375" customWidth="1"/>
    <col min="14082" max="14082" width="52.7109375" customWidth="1"/>
    <col min="14083" max="14097" width="10.5703125" customWidth="1"/>
    <col min="14098" max="14098" width="5.7109375" customWidth="1"/>
    <col min="14336" max="14336" width="5.7109375" customWidth="1"/>
    <col min="14337" max="14337" width="11.7109375" customWidth="1"/>
    <col min="14338" max="14338" width="52.7109375" customWidth="1"/>
    <col min="14339" max="14353" width="10.5703125" customWidth="1"/>
    <col min="14354" max="14354" width="5.7109375" customWidth="1"/>
    <col min="14592" max="14592" width="5.7109375" customWidth="1"/>
    <col min="14593" max="14593" width="11.7109375" customWidth="1"/>
    <col min="14594" max="14594" width="52.7109375" customWidth="1"/>
    <col min="14595" max="14609" width="10.5703125" customWidth="1"/>
    <col min="14610" max="14610" width="5.7109375" customWidth="1"/>
    <col min="14848" max="14848" width="5.7109375" customWidth="1"/>
    <col min="14849" max="14849" width="11.7109375" customWidth="1"/>
    <col min="14850" max="14850" width="52.7109375" customWidth="1"/>
    <col min="14851" max="14865" width="10.5703125" customWidth="1"/>
    <col min="14866" max="14866" width="5.7109375" customWidth="1"/>
    <col min="15104" max="15104" width="5.7109375" customWidth="1"/>
    <col min="15105" max="15105" width="11.7109375" customWidth="1"/>
    <col min="15106" max="15106" width="52.7109375" customWidth="1"/>
    <col min="15107" max="15121" width="10.5703125" customWidth="1"/>
    <col min="15122" max="15122" width="5.7109375" customWidth="1"/>
    <col min="15360" max="15360" width="5.7109375" customWidth="1"/>
    <col min="15361" max="15361" width="11.7109375" customWidth="1"/>
    <col min="15362" max="15362" width="52.7109375" customWidth="1"/>
    <col min="15363" max="15377" width="10.5703125" customWidth="1"/>
    <col min="15378" max="15378" width="5.7109375" customWidth="1"/>
    <col min="15616" max="15616" width="5.7109375" customWidth="1"/>
    <col min="15617" max="15617" width="11.7109375" customWidth="1"/>
    <col min="15618" max="15618" width="52.7109375" customWidth="1"/>
    <col min="15619" max="15633" width="10.5703125" customWidth="1"/>
    <col min="15634" max="15634" width="5.7109375" customWidth="1"/>
    <col min="15872" max="15872" width="5.7109375" customWidth="1"/>
    <col min="15873" max="15873" width="11.7109375" customWidth="1"/>
    <col min="15874" max="15874" width="52.7109375" customWidth="1"/>
    <col min="15875" max="15889" width="10.5703125" customWidth="1"/>
    <col min="15890" max="15890" width="5.7109375" customWidth="1"/>
    <col min="16128" max="16128" width="5.7109375" customWidth="1"/>
    <col min="16129" max="16129" width="11.7109375" customWidth="1"/>
    <col min="16130" max="16130" width="52.7109375" customWidth="1"/>
    <col min="16131" max="16145" width="10.5703125" customWidth="1"/>
    <col min="16146" max="16146" width="5.7109375" customWidth="1"/>
  </cols>
  <sheetData>
    <row r="1" spans="1:20" s="183" customFormat="1" ht="20.25">
      <c r="A1" s="129" t="s">
        <v>773</v>
      </c>
      <c r="C1" s="184"/>
      <c r="E1" s="182"/>
      <c r="J1" s="129"/>
      <c r="S1" s="369"/>
    </row>
    <row r="2" spans="1:20" s="186" customFormat="1" ht="15.75">
      <c r="A2" s="11" t="s">
        <v>495</v>
      </c>
      <c r="C2" s="187"/>
      <c r="E2" s="185"/>
      <c r="J2" s="11"/>
      <c r="S2" s="370"/>
    </row>
    <row r="3" spans="1:20" s="1" customFormat="1" ht="12" customHeight="1">
      <c r="C3" s="188"/>
      <c r="D3" s="189"/>
      <c r="S3" s="3"/>
    </row>
    <row r="4" spans="1:20" s="26" customFormat="1" ht="27" customHeight="1">
      <c r="A4" s="59" t="s">
        <v>452</v>
      </c>
      <c r="B4" s="59" t="s">
        <v>769</v>
      </c>
      <c r="C4" s="59" t="s">
        <v>494</v>
      </c>
      <c r="D4" s="190">
        <v>2000</v>
      </c>
      <c r="E4" s="191">
        <v>2001</v>
      </c>
      <c r="F4" s="191">
        <v>2002</v>
      </c>
      <c r="G4" s="190">
        <v>2003</v>
      </c>
      <c r="H4" s="192">
        <v>2004</v>
      </c>
      <c r="I4" s="190">
        <v>2005</v>
      </c>
      <c r="J4" s="206">
        <v>2006</v>
      </c>
      <c r="K4" s="192">
        <v>2007</v>
      </c>
      <c r="L4" s="190">
        <v>2008</v>
      </c>
      <c r="M4" s="192">
        <v>2009</v>
      </c>
      <c r="N4" s="192">
        <v>2010</v>
      </c>
      <c r="O4" s="190">
        <v>2011</v>
      </c>
      <c r="P4" s="192">
        <v>2012</v>
      </c>
      <c r="Q4" s="190">
        <v>2013</v>
      </c>
      <c r="R4" s="192">
        <v>2014</v>
      </c>
      <c r="S4" s="69"/>
    </row>
    <row r="5" spans="1:20" ht="15" customHeight="1">
      <c r="A5" s="193"/>
      <c r="B5" s="194"/>
      <c r="C5" s="195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368"/>
      <c r="S5" s="371"/>
      <c r="T5" s="196"/>
    </row>
    <row r="6" spans="1:20" ht="15" customHeight="1">
      <c r="A6" s="81">
        <v>1</v>
      </c>
      <c r="B6" s="197" t="s">
        <v>454</v>
      </c>
      <c r="C6" s="198" t="s">
        <v>455</v>
      </c>
      <c r="D6" s="331">
        <v>133.32655616798471</v>
      </c>
      <c r="E6" s="331">
        <v>148.76417700649918</v>
      </c>
      <c r="F6" s="331">
        <v>122.55691979473778</v>
      </c>
      <c r="G6" s="331">
        <v>111.96281032090351</v>
      </c>
      <c r="H6" s="331">
        <v>131.43526204598743</v>
      </c>
      <c r="I6" s="332">
        <v>100</v>
      </c>
      <c r="J6" s="331">
        <v>106.46524434588902</v>
      </c>
      <c r="K6" s="331">
        <v>116.78940996881234</v>
      </c>
      <c r="L6" s="331">
        <v>128.0429124449752</v>
      </c>
      <c r="M6" s="331">
        <v>99.34742112711578</v>
      </c>
      <c r="N6" s="331">
        <v>101.04382769980333</v>
      </c>
      <c r="O6" s="331">
        <v>113.80840621262314</v>
      </c>
      <c r="P6" s="331">
        <v>109.59118077557139</v>
      </c>
      <c r="Q6" s="331">
        <v>135.22182581663435</v>
      </c>
      <c r="R6" s="331">
        <v>112.78289644453665</v>
      </c>
      <c r="S6" s="371"/>
      <c r="T6" s="196"/>
    </row>
    <row r="7" spans="1:20" ht="15" customHeight="1">
      <c r="A7" s="81">
        <v>2</v>
      </c>
      <c r="B7" s="197" t="s">
        <v>456</v>
      </c>
      <c r="C7" s="198" t="s">
        <v>457</v>
      </c>
      <c r="D7" s="331">
        <v>115.10039881611117</v>
      </c>
      <c r="E7" s="331">
        <v>110.91517232669936</v>
      </c>
      <c r="F7" s="331">
        <v>116.29764635393886</v>
      </c>
      <c r="G7" s="331">
        <v>97.738885487195816</v>
      </c>
      <c r="H7" s="331">
        <v>100.31397573732829</v>
      </c>
      <c r="I7" s="332">
        <v>100</v>
      </c>
      <c r="J7" s="331">
        <v>123.4672129711027</v>
      </c>
      <c r="K7" s="331">
        <v>127.83170702370737</v>
      </c>
      <c r="L7" s="331">
        <v>150.65349203176802</v>
      </c>
      <c r="M7" s="331">
        <v>137.88603103327162</v>
      </c>
      <c r="N7" s="331">
        <v>153.4221162251942</v>
      </c>
      <c r="O7" s="331">
        <v>160.074508340053</v>
      </c>
      <c r="P7" s="331">
        <v>156.55666832246206</v>
      </c>
      <c r="Q7" s="331">
        <v>138.82913881899808</v>
      </c>
      <c r="R7" s="331">
        <v>131.43726527639248</v>
      </c>
      <c r="S7" s="371"/>
      <c r="T7" s="196"/>
    </row>
    <row r="8" spans="1:20" ht="15" customHeight="1">
      <c r="A8" s="81">
        <v>3</v>
      </c>
      <c r="B8" s="197" t="s">
        <v>458</v>
      </c>
      <c r="C8" s="198" t="s">
        <v>459</v>
      </c>
      <c r="D8" s="331">
        <v>94.890299823916337</v>
      </c>
      <c r="E8" s="331">
        <v>96.518474878333805</v>
      </c>
      <c r="F8" s="331">
        <v>94.427152591458906</v>
      </c>
      <c r="G8" s="331">
        <v>95.186048770823945</v>
      </c>
      <c r="H8" s="331">
        <v>98.698631193207774</v>
      </c>
      <c r="I8" s="332">
        <v>100</v>
      </c>
      <c r="J8" s="331">
        <v>109.18046631850666</v>
      </c>
      <c r="K8" s="331">
        <v>114.635479573824</v>
      </c>
      <c r="L8" s="331">
        <v>112.48140916414748</v>
      </c>
      <c r="M8" s="331">
        <v>89.831528069465463</v>
      </c>
      <c r="N8" s="331">
        <v>108.92847550855875</v>
      </c>
      <c r="O8" s="331">
        <v>117.11080806917317</v>
      </c>
      <c r="P8" s="331">
        <v>115.11489245455961</v>
      </c>
      <c r="Q8" s="331">
        <v>114.42794658787592</v>
      </c>
      <c r="R8" s="331">
        <v>120.54566176611263</v>
      </c>
      <c r="S8" s="371"/>
      <c r="T8" s="196"/>
    </row>
    <row r="9" spans="1:20" ht="15" customHeight="1">
      <c r="A9" s="81">
        <v>4</v>
      </c>
      <c r="B9" s="197" t="s">
        <v>460</v>
      </c>
      <c r="C9" s="198" t="s">
        <v>461</v>
      </c>
      <c r="D9" s="331">
        <v>78.899724991281005</v>
      </c>
      <c r="E9" s="331">
        <v>78.228052318413205</v>
      </c>
      <c r="F9" s="331">
        <v>84.386658640289795</v>
      </c>
      <c r="G9" s="331">
        <v>81.409360031711316</v>
      </c>
      <c r="H9" s="331">
        <v>97.900440209939859</v>
      </c>
      <c r="I9" s="332">
        <v>100</v>
      </c>
      <c r="J9" s="331">
        <v>108.54545467668511</v>
      </c>
      <c r="K9" s="331">
        <v>116.98305232813033</v>
      </c>
      <c r="L9" s="331">
        <v>140.22703200284289</v>
      </c>
      <c r="M9" s="331">
        <v>143.95990491114296</v>
      </c>
      <c r="N9" s="331">
        <v>144.15428931755542</v>
      </c>
      <c r="O9" s="331">
        <v>117.20409732937659</v>
      </c>
      <c r="P9" s="331">
        <v>140.07183264389988</v>
      </c>
      <c r="Q9" s="331">
        <v>121.03916647346568</v>
      </c>
      <c r="R9" s="331">
        <v>111.52589030799827</v>
      </c>
      <c r="S9" s="371"/>
      <c r="T9" s="196"/>
    </row>
    <row r="10" spans="1:20" ht="15" customHeight="1">
      <c r="A10" s="81">
        <v>5</v>
      </c>
      <c r="B10" s="197" t="s">
        <v>462</v>
      </c>
      <c r="C10" s="198" t="s">
        <v>463</v>
      </c>
      <c r="D10" s="331">
        <v>90.641161461881239</v>
      </c>
      <c r="E10" s="331">
        <v>88.880633153559103</v>
      </c>
      <c r="F10" s="331">
        <v>89.46422731743678</v>
      </c>
      <c r="G10" s="331">
        <v>92.729893284621653</v>
      </c>
      <c r="H10" s="331">
        <v>96.527405644928109</v>
      </c>
      <c r="I10" s="332">
        <v>100</v>
      </c>
      <c r="J10" s="331">
        <v>101.13833469102065</v>
      </c>
      <c r="K10" s="331">
        <v>104.45247057593063</v>
      </c>
      <c r="L10" s="331">
        <v>109.39010242834458</v>
      </c>
      <c r="M10" s="331">
        <v>102.35802170657411</v>
      </c>
      <c r="N10" s="331">
        <v>107.1206821277523</v>
      </c>
      <c r="O10" s="331">
        <v>112.95493737634278</v>
      </c>
      <c r="P10" s="331">
        <v>114.02418538551657</v>
      </c>
      <c r="Q10" s="331">
        <v>113.04355487873359</v>
      </c>
      <c r="R10" s="331">
        <v>118.24820317629271</v>
      </c>
      <c r="S10" s="371"/>
      <c r="T10" s="196"/>
    </row>
    <row r="11" spans="1:20" ht="15" customHeight="1">
      <c r="A11" s="81">
        <v>6</v>
      </c>
      <c r="B11" s="197" t="s">
        <v>464</v>
      </c>
      <c r="C11" s="198" t="s">
        <v>465</v>
      </c>
      <c r="D11" s="331">
        <v>126.20104064887391</v>
      </c>
      <c r="E11" s="331">
        <v>118.42583516394436</v>
      </c>
      <c r="F11" s="331">
        <v>112.85141899396875</v>
      </c>
      <c r="G11" s="331">
        <v>106.95772062109452</v>
      </c>
      <c r="H11" s="331">
        <v>102.88551210295873</v>
      </c>
      <c r="I11" s="332">
        <v>100</v>
      </c>
      <c r="J11" s="331">
        <v>102.79871293961365</v>
      </c>
      <c r="K11" s="331">
        <v>108.13311252190452</v>
      </c>
      <c r="L11" s="331">
        <v>112.26384592605542</v>
      </c>
      <c r="M11" s="331">
        <v>110.66523104474079</v>
      </c>
      <c r="N11" s="331">
        <v>119.9558708292181</v>
      </c>
      <c r="O11" s="331">
        <v>126.69730142380524</v>
      </c>
      <c r="P11" s="331">
        <v>129.30618986681145</v>
      </c>
      <c r="Q11" s="331">
        <v>128.40854746602093</v>
      </c>
      <c r="R11" s="331">
        <v>131.45987910371983</v>
      </c>
      <c r="S11" s="371"/>
      <c r="T11" s="196"/>
    </row>
    <row r="12" spans="1:20" ht="15" customHeight="1">
      <c r="A12" s="81">
        <v>7</v>
      </c>
      <c r="B12" s="197" t="s">
        <v>466</v>
      </c>
      <c r="C12" s="198" t="s">
        <v>467</v>
      </c>
      <c r="D12" s="331">
        <v>93.064494038116067</v>
      </c>
      <c r="E12" s="331">
        <v>98.266326056638718</v>
      </c>
      <c r="F12" s="331">
        <v>98.598194934437302</v>
      </c>
      <c r="G12" s="331">
        <v>99.107864400713609</v>
      </c>
      <c r="H12" s="331">
        <v>98.596763539548036</v>
      </c>
      <c r="I12" s="332">
        <v>100</v>
      </c>
      <c r="J12" s="331">
        <v>102.77043073189512</v>
      </c>
      <c r="K12" s="331">
        <v>105.36257809405853</v>
      </c>
      <c r="L12" s="331">
        <v>108.45403972259726</v>
      </c>
      <c r="M12" s="331">
        <v>104.87801444373228</v>
      </c>
      <c r="N12" s="331">
        <v>99.94106124527805</v>
      </c>
      <c r="O12" s="331">
        <v>107.73657112216399</v>
      </c>
      <c r="P12" s="331">
        <v>102.67967792279897</v>
      </c>
      <c r="Q12" s="331">
        <v>101.12954723972636</v>
      </c>
      <c r="R12" s="331">
        <v>106.83476143012317</v>
      </c>
      <c r="S12" s="371"/>
      <c r="T12" s="196"/>
    </row>
    <row r="13" spans="1:20" ht="15" customHeight="1">
      <c r="A13" s="81">
        <v>8</v>
      </c>
      <c r="B13" s="197" t="s">
        <v>468</v>
      </c>
      <c r="C13" s="198" t="s">
        <v>469</v>
      </c>
      <c r="D13" s="331">
        <v>89.895832506977811</v>
      </c>
      <c r="E13" s="331">
        <v>93.437574417282093</v>
      </c>
      <c r="F13" s="331">
        <v>94.905292367335619</v>
      </c>
      <c r="G13" s="331">
        <v>95.276593014452487</v>
      </c>
      <c r="H13" s="331">
        <v>96.103501655725779</v>
      </c>
      <c r="I13" s="332">
        <v>100</v>
      </c>
      <c r="J13" s="331">
        <v>105.85137819925967</v>
      </c>
      <c r="K13" s="331">
        <v>110.82589542193713</v>
      </c>
      <c r="L13" s="331">
        <v>112.87600624176773</v>
      </c>
      <c r="M13" s="331">
        <v>107.0684068216067</v>
      </c>
      <c r="N13" s="331">
        <v>109.54458747013773</v>
      </c>
      <c r="O13" s="331">
        <v>109.31518489959606</v>
      </c>
      <c r="P13" s="331">
        <v>114.22360470194842</v>
      </c>
      <c r="Q13" s="331">
        <v>118.94123350634891</v>
      </c>
      <c r="R13" s="331">
        <v>114.64309803228775</v>
      </c>
      <c r="S13" s="371"/>
      <c r="T13" s="196"/>
    </row>
    <row r="14" spans="1:20" ht="15" customHeight="1">
      <c r="A14" s="81">
        <v>9</v>
      </c>
      <c r="B14" s="197" t="s">
        <v>470</v>
      </c>
      <c r="C14" s="198" t="s">
        <v>471</v>
      </c>
      <c r="D14" s="331">
        <v>103.57307475479607</v>
      </c>
      <c r="E14" s="331">
        <v>105.33194794557619</v>
      </c>
      <c r="F14" s="331">
        <v>101.99220444461419</v>
      </c>
      <c r="G14" s="331">
        <v>99.579610740973962</v>
      </c>
      <c r="H14" s="331">
        <v>99.068855295536466</v>
      </c>
      <c r="I14" s="332">
        <v>100</v>
      </c>
      <c r="J14" s="331">
        <v>100.53498154915023</v>
      </c>
      <c r="K14" s="331">
        <v>106.26238023034946</v>
      </c>
      <c r="L14" s="331">
        <v>104.54573658735056</v>
      </c>
      <c r="M14" s="331">
        <v>98.265516419217803</v>
      </c>
      <c r="N14" s="331">
        <v>102.76181573238385</v>
      </c>
      <c r="O14" s="331">
        <v>108.98795233004164</v>
      </c>
      <c r="P14" s="331">
        <v>112.32356196886902</v>
      </c>
      <c r="Q14" s="331">
        <v>108.19391252495262</v>
      </c>
      <c r="R14" s="331">
        <v>113.45570954086163</v>
      </c>
      <c r="S14" s="371"/>
      <c r="T14" s="196"/>
    </row>
    <row r="15" spans="1:20" ht="15" customHeight="1">
      <c r="A15" s="81">
        <v>10</v>
      </c>
      <c r="B15" s="197" t="s">
        <v>472</v>
      </c>
      <c r="C15" s="198" t="s">
        <v>473</v>
      </c>
      <c r="D15" s="331">
        <v>94.398259503877767</v>
      </c>
      <c r="E15" s="331">
        <v>102.9982157689473</v>
      </c>
      <c r="F15" s="331">
        <v>105.32351458481055</v>
      </c>
      <c r="G15" s="331">
        <v>95.343062857412278</v>
      </c>
      <c r="H15" s="331">
        <v>100.9225977900992</v>
      </c>
      <c r="I15" s="332">
        <v>100</v>
      </c>
      <c r="J15" s="331">
        <v>105.90379862441273</v>
      </c>
      <c r="K15" s="331">
        <v>112.00064830881367</v>
      </c>
      <c r="L15" s="331">
        <v>112.57068207954445</v>
      </c>
      <c r="M15" s="331">
        <v>105.91727870500804</v>
      </c>
      <c r="N15" s="331">
        <v>104.49656612172724</v>
      </c>
      <c r="O15" s="331">
        <v>113.18699413110227</v>
      </c>
      <c r="P15" s="331">
        <v>115.45588720573372</v>
      </c>
      <c r="Q15" s="331">
        <v>116.91063131843715</v>
      </c>
      <c r="R15" s="331">
        <v>119.1117339139425</v>
      </c>
      <c r="S15" s="371"/>
      <c r="T15" s="196"/>
    </row>
    <row r="16" spans="1:20" ht="15" customHeight="1">
      <c r="A16" s="81">
        <v>11</v>
      </c>
      <c r="B16" s="197" t="s">
        <v>474</v>
      </c>
      <c r="C16" s="198" t="s">
        <v>475</v>
      </c>
      <c r="D16" s="331">
        <v>80.813282806435723</v>
      </c>
      <c r="E16" s="331">
        <v>83.103102911920189</v>
      </c>
      <c r="F16" s="331">
        <v>88.904186503573541</v>
      </c>
      <c r="G16" s="331">
        <v>91.99187228996513</v>
      </c>
      <c r="H16" s="331">
        <v>102.47724325904105</v>
      </c>
      <c r="I16" s="332">
        <v>100</v>
      </c>
      <c r="J16" s="331">
        <v>99.36247798368818</v>
      </c>
      <c r="K16" s="331">
        <v>93.310138920077662</v>
      </c>
      <c r="L16" s="331">
        <v>84.605687380391885</v>
      </c>
      <c r="M16" s="331">
        <v>91.431387786828736</v>
      </c>
      <c r="N16" s="331">
        <v>92.328012709520138</v>
      </c>
      <c r="O16" s="331">
        <v>85.185942008255935</v>
      </c>
      <c r="P16" s="331">
        <v>87.39031589141365</v>
      </c>
      <c r="Q16" s="331">
        <v>89.82644744141551</v>
      </c>
      <c r="R16" s="331">
        <v>88.719835749740668</v>
      </c>
      <c r="S16" s="371"/>
      <c r="T16" s="196"/>
    </row>
    <row r="17" spans="1:20" ht="15" customHeight="1">
      <c r="A17" s="81">
        <v>12</v>
      </c>
      <c r="B17" s="197" t="s">
        <v>476</v>
      </c>
      <c r="C17" s="198" t="s">
        <v>477</v>
      </c>
      <c r="D17" s="331">
        <v>93.893526852784305</v>
      </c>
      <c r="E17" s="331">
        <v>97.042030910428778</v>
      </c>
      <c r="F17" s="331">
        <v>99.041903602173349</v>
      </c>
      <c r="G17" s="331">
        <v>98.071066169225347</v>
      </c>
      <c r="H17" s="331">
        <v>98.097843031176183</v>
      </c>
      <c r="I17" s="332">
        <v>100</v>
      </c>
      <c r="J17" s="331">
        <v>103.80924155730553</v>
      </c>
      <c r="K17" s="331">
        <v>109.91829095805008</v>
      </c>
      <c r="L17" s="331">
        <v>113.81889601186185</v>
      </c>
      <c r="M17" s="331">
        <v>110.00145925179335</v>
      </c>
      <c r="N17" s="331">
        <v>109.58710616789644</v>
      </c>
      <c r="O17" s="331">
        <v>114.51124907186066</v>
      </c>
      <c r="P17" s="331">
        <v>111.20465765386378</v>
      </c>
      <c r="Q17" s="331">
        <v>112.69351159261973</v>
      </c>
      <c r="R17" s="331">
        <v>110.18928189121937</v>
      </c>
      <c r="S17" s="371"/>
      <c r="T17" s="196"/>
    </row>
    <row r="18" spans="1:20" ht="15" customHeight="1">
      <c r="A18" s="81">
        <v>13</v>
      </c>
      <c r="B18" s="197" t="s">
        <v>478</v>
      </c>
      <c r="C18" s="198" t="s">
        <v>479</v>
      </c>
      <c r="D18" s="331">
        <v>99.72744527751189</v>
      </c>
      <c r="E18" s="331">
        <v>102.88060341713799</v>
      </c>
      <c r="F18" s="331">
        <v>101.89600257348599</v>
      </c>
      <c r="G18" s="331">
        <v>101.81889912912922</v>
      </c>
      <c r="H18" s="331">
        <v>98.631291804448892</v>
      </c>
      <c r="I18" s="332">
        <v>100</v>
      </c>
      <c r="J18" s="331">
        <v>104.19855934865916</v>
      </c>
      <c r="K18" s="331">
        <v>109.28003405937829</v>
      </c>
      <c r="L18" s="331">
        <v>111.95431078144829</v>
      </c>
      <c r="M18" s="331">
        <v>99.664865499489494</v>
      </c>
      <c r="N18" s="331">
        <v>102.43749970154727</v>
      </c>
      <c r="O18" s="331">
        <v>105.03732021225412</v>
      </c>
      <c r="P18" s="331">
        <v>109.95486881757127</v>
      </c>
      <c r="Q18" s="331">
        <v>110.88405133220856</v>
      </c>
      <c r="R18" s="331">
        <v>110.88278542103977</v>
      </c>
      <c r="S18" s="371"/>
      <c r="T18" s="196"/>
    </row>
    <row r="19" spans="1:20" ht="15" customHeight="1">
      <c r="A19" s="81">
        <v>14</v>
      </c>
      <c r="B19" s="197" t="s">
        <v>480</v>
      </c>
      <c r="C19" s="198" t="s">
        <v>481</v>
      </c>
      <c r="D19" s="331">
        <v>89.606878032493981</v>
      </c>
      <c r="E19" s="331">
        <v>90.655661347614895</v>
      </c>
      <c r="F19" s="331">
        <v>91.446698097671913</v>
      </c>
      <c r="G19" s="331">
        <v>93.05886667099395</v>
      </c>
      <c r="H19" s="331">
        <v>95.304730812855638</v>
      </c>
      <c r="I19" s="332">
        <v>100</v>
      </c>
      <c r="J19" s="331">
        <v>102.85149840632397</v>
      </c>
      <c r="K19" s="331">
        <v>112.48378626987751</v>
      </c>
      <c r="L19" s="331">
        <v>114.52564689927777</v>
      </c>
      <c r="M19" s="331">
        <v>104.56893505213669</v>
      </c>
      <c r="N19" s="331">
        <v>110.3021846330561</v>
      </c>
      <c r="O19" s="331">
        <v>115.02953532506854</v>
      </c>
      <c r="P19" s="331">
        <v>118.19757502989854</v>
      </c>
      <c r="Q19" s="331">
        <v>128.27982429291481</v>
      </c>
      <c r="R19" s="331">
        <v>136.89836290808103</v>
      </c>
      <c r="S19" s="371"/>
      <c r="T19" s="196"/>
    </row>
    <row r="20" spans="1:20" ht="15" customHeight="1">
      <c r="A20" s="81">
        <v>15</v>
      </c>
      <c r="B20" s="197" t="s">
        <v>482</v>
      </c>
      <c r="C20" s="198" t="s">
        <v>483</v>
      </c>
      <c r="D20" s="331">
        <v>100.0454718279094</v>
      </c>
      <c r="E20" s="331">
        <v>100.44651642813629</v>
      </c>
      <c r="F20" s="331">
        <v>101.27666063086913</v>
      </c>
      <c r="G20" s="331">
        <v>101.24989676781762</v>
      </c>
      <c r="H20" s="331">
        <v>100.24087184419869</v>
      </c>
      <c r="I20" s="332">
        <v>100</v>
      </c>
      <c r="J20" s="331">
        <v>100.80299031545366</v>
      </c>
      <c r="K20" s="331">
        <v>101.48604352474801</v>
      </c>
      <c r="L20" s="331">
        <v>104.08592927552169</v>
      </c>
      <c r="M20" s="331">
        <v>105.92601575509113</v>
      </c>
      <c r="N20" s="331">
        <v>107.4726470268526</v>
      </c>
      <c r="O20" s="331">
        <v>108.1123784451751</v>
      </c>
      <c r="P20" s="331">
        <v>109.21310404369173</v>
      </c>
      <c r="Q20" s="331">
        <v>109.96432991773179</v>
      </c>
      <c r="R20" s="331">
        <v>110.62773461589155</v>
      </c>
      <c r="S20" s="371"/>
      <c r="T20" s="196"/>
    </row>
    <row r="21" spans="1:20" ht="15" customHeight="1">
      <c r="A21" s="81">
        <v>16</v>
      </c>
      <c r="B21" s="197" t="s">
        <v>484</v>
      </c>
      <c r="C21" s="198" t="s">
        <v>485</v>
      </c>
      <c r="D21" s="331">
        <v>95.438987170813988</v>
      </c>
      <c r="E21" s="331">
        <v>96.835046088224345</v>
      </c>
      <c r="F21" s="331">
        <v>98.959520670078177</v>
      </c>
      <c r="G21" s="331">
        <v>98.30449852442203</v>
      </c>
      <c r="H21" s="331">
        <v>99.461666776665396</v>
      </c>
      <c r="I21" s="332">
        <v>100</v>
      </c>
      <c r="J21" s="331">
        <v>99.298747600941411</v>
      </c>
      <c r="K21" s="331">
        <v>101.01879405779324</v>
      </c>
      <c r="L21" s="331">
        <v>102.86478354619386</v>
      </c>
      <c r="M21" s="331">
        <v>104.47913100205921</v>
      </c>
      <c r="N21" s="331">
        <v>107.63295867731163</v>
      </c>
      <c r="O21" s="331">
        <v>111.13145810356184</v>
      </c>
      <c r="P21" s="331">
        <v>112.68520575711595</v>
      </c>
      <c r="Q21" s="331">
        <v>114.23155750878735</v>
      </c>
      <c r="R21" s="331">
        <v>116.17320722760974</v>
      </c>
      <c r="S21" s="371"/>
      <c r="T21" s="196"/>
    </row>
    <row r="22" spans="1:20" ht="15" customHeight="1">
      <c r="A22" s="81">
        <v>17</v>
      </c>
      <c r="B22" s="197" t="s">
        <v>486</v>
      </c>
      <c r="C22" s="198" t="s">
        <v>487</v>
      </c>
      <c r="D22" s="331">
        <v>90.299009254140927</v>
      </c>
      <c r="E22" s="331">
        <v>91.968930300072543</v>
      </c>
      <c r="F22" s="331">
        <v>96.717720563810573</v>
      </c>
      <c r="G22" s="331">
        <v>97.554244344670181</v>
      </c>
      <c r="H22" s="331">
        <v>98.928124857404498</v>
      </c>
      <c r="I22" s="332">
        <v>100</v>
      </c>
      <c r="J22" s="331">
        <v>101.6748402463503</v>
      </c>
      <c r="K22" s="331">
        <v>102.17184581670813</v>
      </c>
      <c r="L22" s="331">
        <v>105.80487345222949</v>
      </c>
      <c r="M22" s="331">
        <v>109.15185171848107</v>
      </c>
      <c r="N22" s="331">
        <v>113.4852126266714</v>
      </c>
      <c r="O22" s="331">
        <v>116.66343111872331</v>
      </c>
      <c r="P22" s="331">
        <v>120.98357027848121</v>
      </c>
      <c r="Q22" s="331">
        <v>123.58054897703403</v>
      </c>
      <c r="R22" s="331">
        <v>127.30455442472824</v>
      </c>
      <c r="S22" s="371"/>
      <c r="T22" s="196"/>
    </row>
    <row r="23" spans="1:20" ht="15" customHeight="1">
      <c r="A23" s="81">
        <v>18</v>
      </c>
      <c r="B23" s="197" t="s">
        <v>488</v>
      </c>
      <c r="C23" s="198" t="s">
        <v>489</v>
      </c>
      <c r="D23" s="331">
        <v>95.301037098862395</v>
      </c>
      <c r="E23" s="331">
        <v>95.877116708269156</v>
      </c>
      <c r="F23" s="331">
        <v>95.728843737165121</v>
      </c>
      <c r="G23" s="331">
        <v>96.896253292169632</v>
      </c>
      <c r="H23" s="331">
        <v>99.260179572949042</v>
      </c>
      <c r="I23" s="332">
        <v>100</v>
      </c>
      <c r="J23" s="331">
        <v>102.30343959416072</v>
      </c>
      <c r="K23" s="331">
        <v>103.51530100505472</v>
      </c>
      <c r="L23" s="331">
        <v>106.69564785679685</v>
      </c>
      <c r="M23" s="331">
        <v>102.62200311535511</v>
      </c>
      <c r="N23" s="331">
        <v>103.40835865384244</v>
      </c>
      <c r="O23" s="331">
        <v>105.32213091964158</v>
      </c>
      <c r="P23" s="331">
        <v>104.67858403914778</v>
      </c>
      <c r="Q23" s="331">
        <v>105.68080357241661</v>
      </c>
      <c r="R23" s="331">
        <v>106.44575566898786</v>
      </c>
      <c r="S23" s="371"/>
      <c r="T23" s="196"/>
    </row>
    <row r="24" spans="1:20" ht="15" customHeight="1">
      <c r="A24" s="81">
        <v>19</v>
      </c>
      <c r="B24" s="199"/>
      <c r="C24" s="200" t="s">
        <v>490</v>
      </c>
      <c r="D24" s="331">
        <v>95.265557159672298</v>
      </c>
      <c r="E24" s="331">
        <v>97.544170414103633</v>
      </c>
      <c r="F24" s="331">
        <v>97.938783269223123</v>
      </c>
      <c r="G24" s="331">
        <v>97.461278575455864</v>
      </c>
      <c r="H24" s="331">
        <v>99.205481489344407</v>
      </c>
      <c r="I24" s="332">
        <v>100</v>
      </c>
      <c r="J24" s="331">
        <v>104.07732890211588</v>
      </c>
      <c r="K24" s="331">
        <v>107.93094813617077</v>
      </c>
      <c r="L24" s="331">
        <v>109.60695374556117</v>
      </c>
      <c r="M24" s="331">
        <v>102.60332441786207</v>
      </c>
      <c r="N24" s="331">
        <v>107.27615843676543</v>
      </c>
      <c r="O24" s="331">
        <v>111.43298331300662</v>
      </c>
      <c r="P24" s="331">
        <v>111.87798693091248</v>
      </c>
      <c r="Q24" s="331">
        <v>112.78648574712982</v>
      </c>
      <c r="R24" s="331">
        <v>114.90379776992276</v>
      </c>
      <c r="S24" s="371"/>
      <c r="T24" s="196"/>
    </row>
    <row r="25" spans="1:20" ht="12.95" customHeight="1">
      <c r="A25" s="122" t="s">
        <v>491</v>
      </c>
      <c r="B25" s="201"/>
      <c r="C25" s="202"/>
      <c r="S25" s="371"/>
      <c r="T25" s="196"/>
    </row>
    <row r="26" spans="1:20" ht="15" customHeight="1">
      <c r="A26" s="201" t="s">
        <v>774</v>
      </c>
      <c r="C26" s="202"/>
      <c r="S26" s="371"/>
      <c r="T26" s="196"/>
    </row>
    <row r="27" spans="1:20" ht="15" customHeight="1">
      <c r="A27" s="93" t="s">
        <v>771</v>
      </c>
      <c r="C27" s="202"/>
      <c r="S27" s="371"/>
      <c r="T27" s="196"/>
    </row>
    <row r="28" spans="1:20" ht="12.95" customHeight="1">
      <c r="B28" s="93"/>
      <c r="S28" s="371"/>
      <c r="T28" s="196"/>
    </row>
    <row r="29" spans="1:20" ht="12.95" customHeight="1">
      <c r="B29" s="93"/>
      <c r="S29" s="371"/>
      <c r="T29" s="196"/>
    </row>
    <row r="30" spans="1:20" ht="12.95" customHeight="1">
      <c r="C30" s="203"/>
      <c r="S30" s="371"/>
      <c r="T30" s="196"/>
    </row>
    <row r="31" spans="1:20" ht="12.95" customHeight="1">
      <c r="B31" s="71"/>
      <c r="C31" s="203"/>
      <c r="S31" s="371"/>
      <c r="T31" s="196"/>
    </row>
    <row r="32" spans="1:20" ht="12.95" customHeight="1">
      <c r="B32" s="71"/>
      <c r="C32" s="203"/>
      <c r="D32" s="204"/>
      <c r="E32" s="204"/>
      <c r="F32" s="204"/>
      <c r="G32" s="204"/>
      <c r="H32" s="204"/>
      <c r="I32" s="204"/>
      <c r="J32" s="204"/>
      <c r="K32" s="204"/>
      <c r="L32" s="204"/>
      <c r="M32" s="204"/>
      <c r="N32" s="204"/>
      <c r="O32" s="204"/>
      <c r="P32" s="204"/>
      <c r="Q32" s="204"/>
      <c r="R32" s="204"/>
      <c r="S32" s="371"/>
      <c r="T32" s="196"/>
    </row>
    <row r="33" spans="2:20" ht="12.95" customHeight="1">
      <c r="B33" s="71"/>
      <c r="C33" s="203"/>
      <c r="D33" s="204"/>
      <c r="E33" s="204"/>
      <c r="F33" s="204"/>
      <c r="G33" s="204"/>
      <c r="H33" s="204"/>
      <c r="I33" s="204"/>
      <c r="J33" s="204"/>
      <c r="K33" s="204"/>
      <c r="L33" s="204"/>
      <c r="M33" s="204"/>
      <c r="N33" s="204"/>
      <c r="O33" s="204"/>
      <c r="P33" s="204"/>
      <c r="Q33" s="204"/>
      <c r="R33" s="204"/>
      <c r="S33" s="371"/>
      <c r="T33" s="196"/>
    </row>
    <row r="34" spans="2:20" ht="12.95" customHeight="1">
      <c r="B34" s="71"/>
      <c r="C34" s="203"/>
      <c r="S34" s="371"/>
      <c r="T34" s="196"/>
    </row>
    <row r="35" spans="2:20" ht="12.95" customHeight="1">
      <c r="B35" s="71"/>
      <c r="C35" s="203"/>
      <c r="S35" s="371"/>
      <c r="T35" s="196"/>
    </row>
    <row r="36" spans="2:20" ht="12.95" customHeight="1">
      <c r="B36" s="71"/>
      <c r="C36" s="203"/>
      <c r="S36" s="371"/>
      <c r="T36" s="196"/>
    </row>
    <row r="37" spans="2:20" ht="12.95" customHeight="1">
      <c r="B37" s="71"/>
      <c r="C37" s="203"/>
      <c r="D37" s="204"/>
      <c r="E37" s="204"/>
      <c r="F37" s="204"/>
      <c r="G37" s="204"/>
      <c r="H37" s="204"/>
      <c r="I37" s="204"/>
      <c r="J37" s="204"/>
      <c r="K37" s="204"/>
      <c r="L37" s="204"/>
      <c r="M37" s="204"/>
      <c r="N37" s="204"/>
      <c r="O37" s="204"/>
      <c r="P37" s="204"/>
      <c r="Q37" s="204"/>
      <c r="R37" s="204"/>
      <c r="S37" s="371"/>
      <c r="T37" s="196"/>
    </row>
    <row r="38" spans="2:20" ht="12.95" customHeight="1">
      <c r="B38" s="71"/>
      <c r="C38" s="203"/>
      <c r="D38" s="205"/>
      <c r="E38" s="205"/>
      <c r="F38" s="205"/>
      <c r="G38" s="205"/>
      <c r="H38" s="205"/>
      <c r="I38" s="205"/>
      <c r="J38" s="205"/>
      <c r="K38" s="205"/>
      <c r="L38" s="205"/>
      <c r="M38" s="205"/>
      <c r="N38" s="205"/>
      <c r="O38" s="205"/>
      <c r="P38" s="205"/>
      <c r="Q38" s="205"/>
      <c r="R38" s="205"/>
      <c r="S38" s="371"/>
      <c r="T38" s="196"/>
    </row>
    <row r="39" spans="2:20" ht="12.95" customHeight="1">
      <c r="B39" s="71"/>
      <c r="C39" s="203"/>
      <c r="D39" s="204"/>
      <c r="E39" s="204"/>
      <c r="F39" s="204"/>
      <c r="G39" s="204"/>
      <c r="H39" s="204"/>
      <c r="I39" s="204"/>
      <c r="J39" s="204"/>
      <c r="K39" s="204"/>
      <c r="L39" s="204"/>
      <c r="M39" s="204"/>
      <c r="N39" s="204"/>
      <c r="O39" s="204"/>
      <c r="P39" s="204"/>
      <c r="Q39" s="204"/>
      <c r="R39" s="204"/>
      <c r="S39" s="371"/>
      <c r="T39" s="196"/>
    </row>
    <row r="40" spans="2:20" ht="12.95" customHeight="1">
      <c r="B40" s="71"/>
      <c r="C40" s="203"/>
      <c r="D40" s="205"/>
      <c r="E40" s="205"/>
      <c r="F40" s="205"/>
      <c r="G40" s="205"/>
      <c r="H40" s="205"/>
      <c r="I40" s="205"/>
      <c r="J40" s="205"/>
      <c r="K40" s="205"/>
      <c r="L40" s="205"/>
      <c r="M40" s="205"/>
      <c r="N40" s="205"/>
      <c r="O40" s="205"/>
      <c r="P40" s="205"/>
      <c r="Q40" s="205"/>
      <c r="R40" s="205"/>
      <c r="S40" s="371"/>
      <c r="T40" s="196"/>
    </row>
    <row r="41" spans="2:20" ht="12.95" customHeight="1">
      <c r="B41" s="71"/>
      <c r="C41" s="203"/>
      <c r="D41" s="204"/>
      <c r="E41" s="204"/>
      <c r="F41" s="204"/>
      <c r="G41" s="204"/>
      <c r="H41" s="204"/>
      <c r="I41" s="204"/>
      <c r="J41" s="204"/>
      <c r="K41" s="204"/>
      <c r="L41" s="204"/>
      <c r="M41" s="204"/>
      <c r="N41" s="204"/>
      <c r="O41" s="204"/>
      <c r="P41" s="204"/>
      <c r="Q41" s="204"/>
      <c r="R41" s="204"/>
      <c r="S41" s="371"/>
      <c r="T41" s="196"/>
    </row>
    <row r="42" spans="2:20" ht="12.95" customHeight="1">
      <c r="B42" s="71"/>
      <c r="C42" s="203"/>
      <c r="D42" s="205"/>
      <c r="E42" s="205"/>
      <c r="F42" s="205"/>
      <c r="G42" s="205"/>
      <c r="H42" s="205"/>
      <c r="I42" s="205"/>
      <c r="J42" s="205"/>
      <c r="K42" s="205"/>
      <c r="L42" s="205"/>
      <c r="M42" s="205"/>
      <c r="N42" s="205"/>
      <c r="O42" s="205"/>
      <c r="P42" s="205"/>
      <c r="Q42" s="205"/>
      <c r="R42" s="205"/>
      <c r="S42" s="371"/>
      <c r="T42" s="196"/>
    </row>
    <row r="43" spans="2:20" ht="12.95" customHeight="1">
      <c r="B43" s="71"/>
      <c r="C43" s="203"/>
      <c r="D43" s="204"/>
      <c r="E43" s="204"/>
      <c r="F43" s="204"/>
      <c r="G43" s="204"/>
      <c r="H43" s="204"/>
      <c r="I43" s="204"/>
      <c r="J43" s="204"/>
      <c r="K43" s="204"/>
      <c r="L43" s="204"/>
      <c r="M43" s="204"/>
      <c r="N43" s="204"/>
      <c r="O43" s="204"/>
      <c r="P43" s="204"/>
      <c r="Q43" s="204"/>
      <c r="R43" s="204"/>
      <c r="S43" s="371"/>
      <c r="T43" s="196"/>
    </row>
    <row r="44" spans="2:20" ht="12.95" customHeight="1">
      <c r="B44" s="71"/>
      <c r="C44" s="203"/>
      <c r="D44" s="205"/>
      <c r="E44" s="205"/>
      <c r="F44" s="205"/>
      <c r="G44" s="205"/>
      <c r="H44" s="205"/>
      <c r="I44" s="205"/>
      <c r="J44" s="205"/>
      <c r="K44" s="205"/>
      <c r="L44" s="205"/>
      <c r="M44" s="205"/>
      <c r="N44" s="205"/>
      <c r="O44" s="205"/>
      <c r="P44" s="205"/>
      <c r="Q44" s="205"/>
      <c r="R44" s="205"/>
      <c r="S44" s="371"/>
      <c r="T44" s="196"/>
    </row>
    <row r="45" spans="2:20" ht="12.95" customHeight="1">
      <c r="B45" s="71"/>
      <c r="C45" s="203"/>
      <c r="S45" s="371"/>
      <c r="T45" s="196"/>
    </row>
    <row r="46" spans="2:20" ht="12.95" customHeight="1">
      <c r="B46" s="71"/>
      <c r="C46" s="203"/>
      <c r="S46" s="371"/>
      <c r="T46" s="196"/>
    </row>
    <row r="47" spans="2:20" ht="12.95" customHeight="1">
      <c r="B47" s="71"/>
      <c r="C47" s="203"/>
      <c r="S47" s="371"/>
      <c r="T47" s="196"/>
    </row>
    <row r="48" spans="2:20" ht="12.95" customHeight="1">
      <c r="B48" s="71"/>
      <c r="C48" s="203"/>
      <c r="S48" s="371"/>
      <c r="T48" s="196"/>
    </row>
    <row r="49" spans="2:20" ht="12.95" customHeight="1">
      <c r="B49" s="71"/>
      <c r="C49" s="203"/>
      <c r="S49" s="371"/>
      <c r="T49" s="196"/>
    </row>
    <row r="50" spans="2:20" ht="12.95" customHeight="1">
      <c r="B50" s="71"/>
      <c r="C50" s="203"/>
      <c r="S50" s="371"/>
      <c r="T50" s="196"/>
    </row>
    <row r="51" spans="2:20" ht="12.95" customHeight="1">
      <c r="B51" s="71"/>
      <c r="C51" s="203"/>
      <c r="S51" s="371"/>
      <c r="T51" s="196"/>
    </row>
    <row r="52" spans="2:20" ht="12.95" customHeight="1">
      <c r="B52" s="71"/>
      <c r="C52" s="203"/>
      <c r="S52" s="371"/>
      <c r="T52" s="196"/>
    </row>
    <row r="53" spans="2:20" ht="12.95" customHeight="1">
      <c r="B53" s="71"/>
      <c r="C53" s="203"/>
      <c r="S53" s="371"/>
      <c r="T53" s="196"/>
    </row>
    <row r="54" spans="2:20" ht="12.95" customHeight="1">
      <c r="B54" s="71"/>
      <c r="C54" s="203"/>
      <c r="S54" s="371"/>
      <c r="T54" s="196"/>
    </row>
    <row r="55" spans="2:20" ht="12.95" customHeight="1">
      <c r="B55" s="71"/>
      <c r="C55" s="203"/>
      <c r="S55" s="371"/>
      <c r="T55" s="196"/>
    </row>
    <row r="56" spans="2:20" ht="12.95" customHeight="1">
      <c r="B56" s="71"/>
      <c r="C56" s="203"/>
      <c r="S56" s="371"/>
      <c r="T56" s="196"/>
    </row>
    <row r="57" spans="2:20" ht="12.95" customHeight="1">
      <c r="B57" s="71"/>
      <c r="C57" s="203"/>
      <c r="S57" s="371"/>
      <c r="T57" s="196"/>
    </row>
    <row r="58" spans="2:20" ht="12.95" customHeight="1">
      <c r="B58" s="71"/>
      <c r="C58" s="203"/>
      <c r="S58" s="371"/>
      <c r="T58" s="196"/>
    </row>
    <row r="59" spans="2:20" ht="12.95" customHeight="1">
      <c r="B59" s="71"/>
      <c r="C59" s="203"/>
      <c r="S59" s="371"/>
      <c r="T59" s="196"/>
    </row>
    <row r="60" spans="2:20" ht="12.95" customHeight="1">
      <c r="B60" s="71"/>
      <c r="C60" s="203"/>
      <c r="S60" s="371"/>
      <c r="T60" s="196"/>
    </row>
    <row r="61" spans="2:20" ht="12.95" customHeight="1">
      <c r="B61" s="71"/>
      <c r="C61" s="203"/>
      <c r="S61" s="371"/>
      <c r="T61" s="196"/>
    </row>
    <row r="62" spans="2:20" ht="12.95" customHeight="1">
      <c r="B62" s="71"/>
      <c r="C62" s="203"/>
      <c r="S62" s="371"/>
      <c r="T62" s="196"/>
    </row>
    <row r="63" spans="2:20" ht="12.95" customHeight="1">
      <c r="B63" s="71"/>
      <c r="C63" s="203"/>
      <c r="S63" s="371"/>
      <c r="T63" s="196"/>
    </row>
    <row r="64" spans="2:20" ht="12.95" customHeight="1">
      <c r="B64" s="71"/>
      <c r="C64" s="203"/>
      <c r="S64" s="371"/>
      <c r="T64" s="196"/>
    </row>
    <row r="65" spans="2:20" ht="12.95" customHeight="1">
      <c r="B65" s="71"/>
      <c r="C65" s="203"/>
      <c r="S65" s="371"/>
      <c r="T65" s="196"/>
    </row>
    <row r="66" spans="2:20" ht="12.95" customHeight="1">
      <c r="B66" s="71"/>
      <c r="C66" s="203"/>
      <c r="S66" s="371"/>
      <c r="T66" s="196"/>
    </row>
    <row r="67" spans="2:20" ht="12.95" customHeight="1">
      <c r="B67" s="71"/>
      <c r="C67" s="203"/>
      <c r="S67" s="371"/>
      <c r="T67" s="196"/>
    </row>
    <row r="68" spans="2:20" ht="12.95" customHeight="1">
      <c r="B68" s="71"/>
      <c r="C68" s="203"/>
      <c r="S68" s="371"/>
      <c r="T68" s="196"/>
    </row>
    <row r="69" spans="2:20" ht="12.95" customHeight="1">
      <c r="B69" s="71"/>
      <c r="C69" s="203"/>
      <c r="S69" s="371"/>
      <c r="T69" s="196"/>
    </row>
    <row r="70" spans="2:20" ht="12.95" customHeight="1">
      <c r="B70" s="71"/>
      <c r="C70" s="203"/>
      <c r="S70" s="371"/>
      <c r="T70" s="196"/>
    </row>
    <row r="71" spans="2:20" ht="12.95" customHeight="1">
      <c r="B71" s="71"/>
      <c r="C71" s="203"/>
      <c r="S71" s="371"/>
      <c r="T71" s="196"/>
    </row>
    <row r="72" spans="2:20" ht="12.95" customHeight="1">
      <c r="B72" s="71"/>
      <c r="C72" s="203"/>
      <c r="S72" s="371"/>
      <c r="T72" s="196"/>
    </row>
    <row r="73" spans="2:20" ht="9" customHeight="1">
      <c r="B73" s="71"/>
      <c r="C73" s="203"/>
      <c r="S73" s="371"/>
      <c r="T73" s="196"/>
    </row>
    <row r="74" spans="2:20" ht="15" customHeight="1">
      <c r="B74" s="71"/>
      <c r="C74" s="203"/>
      <c r="S74" s="371"/>
      <c r="T74" s="196"/>
    </row>
    <row r="75" spans="2:20" ht="12" customHeight="1">
      <c r="B75" s="71"/>
      <c r="C75" s="203"/>
    </row>
    <row r="76" spans="2:20" ht="12" customHeight="1">
      <c r="B76" s="71"/>
      <c r="C76" s="203"/>
    </row>
    <row r="77" spans="2:20" ht="12" customHeight="1">
      <c r="B77" s="71"/>
      <c r="C77" s="203"/>
    </row>
    <row r="78" spans="2:20" ht="12" customHeight="1">
      <c r="B78" s="71"/>
      <c r="C78" s="203"/>
    </row>
    <row r="79" spans="2:20" ht="12" customHeight="1">
      <c r="B79" s="71"/>
      <c r="C79" s="203"/>
    </row>
    <row r="80" spans="2:20" ht="12" customHeight="1">
      <c r="B80" s="71"/>
      <c r="C80" s="203"/>
    </row>
    <row r="81" spans="2:3" ht="12" customHeight="1">
      <c r="B81" s="71"/>
      <c r="C81" s="203"/>
    </row>
    <row r="82" spans="2:3" ht="12" customHeight="1">
      <c r="B82" s="71"/>
      <c r="C82" s="203"/>
    </row>
    <row r="83" spans="2:3" ht="12" customHeight="1">
      <c r="B83" s="71"/>
      <c r="C83" s="203"/>
    </row>
    <row r="84" spans="2:3" ht="12" customHeight="1">
      <c r="B84" s="71"/>
      <c r="C84" s="203"/>
    </row>
    <row r="85" spans="2:3" ht="12" customHeight="1">
      <c r="B85" s="71"/>
      <c r="C85" s="203"/>
    </row>
    <row r="86" spans="2:3" ht="12" customHeight="1">
      <c r="B86" s="71"/>
      <c r="C86" s="203"/>
    </row>
    <row r="87" spans="2:3" ht="12" customHeight="1">
      <c r="B87" s="71"/>
      <c r="C87" s="203"/>
    </row>
    <row r="88" spans="2:3" ht="12" customHeight="1">
      <c r="B88" s="71"/>
      <c r="C88" s="203"/>
    </row>
    <row r="89" spans="2:3">
      <c r="B89" s="71"/>
      <c r="C89" s="203"/>
    </row>
    <row r="90" spans="2:3">
      <c r="B90" s="71"/>
      <c r="C90" s="203"/>
    </row>
    <row r="91" spans="2:3">
      <c r="B91" s="71"/>
      <c r="C91" s="203"/>
    </row>
    <row r="92" spans="2:3">
      <c r="B92" s="71"/>
      <c r="C92" s="203"/>
    </row>
    <row r="93" spans="2:3">
      <c r="B93" s="71"/>
      <c r="C93" s="203"/>
    </row>
    <row r="94" spans="2:3">
      <c r="B94" s="71"/>
      <c r="C94" s="203"/>
    </row>
    <row r="95" spans="2:3">
      <c r="B95" s="71"/>
      <c r="C95" s="203"/>
    </row>
    <row r="96" spans="2:3">
      <c r="B96" s="71"/>
      <c r="C96" s="203"/>
    </row>
    <row r="97" spans="2:3">
      <c r="B97" s="71"/>
      <c r="C97" s="203"/>
    </row>
    <row r="98" spans="2:3">
      <c r="B98" s="71"/>
      <c r="C98" s="203"/>
    </row>
    <row r="99" spans="2:3">
      <c r="B99" s="71"/>
      <c r="C99" s="203"/>
    </row>
    <row r="100" spans="2:3">
      <c r="B100" s="71"/>
      <c r="C100" s="203"/>
    </row>
    <row r="101" spans="2:3">
      <c r="B101" s="71"/>
      <c r="C101" s="203"/>
    </row>
    <row r="102" spans="2:3">
      <c r="B102" s="71"/>
      <c r="C102" s="203"/>
    </row>
    <row r="103" spans="2:3">
      <c r="B103" s="71"/>
      <c r="C103" s="203"/>
    </row>
    <row r="104" spans="2:3">
      <c r="B104" s="71"/>
      <c r="C104" s="203"/>
    </row>
    <row r="105" spans="2:3">
      <c r="B105" s="71"/>
      <c r="C105" s="203"/>
    </row>
    <row r="106" spans="2:3">
      <c r="B106" s="71"/>
      <c r="C106" s="203"/>
    </row>
    <row r="107" spans="2:3">
      <c r="B107" s="71"/>
      <c r="C107" s="203"/>
    </row>
    <row r="108" spans="2:3">
      <c r="B108" s="71"/>
      <c r="C108" s="203"/>
    </row>
    <row r="109" spans="2:3">
      <c r="B109" s="71"/>
      <c r="C109" s="203"/>
    </row>
    <row r="110" spans="2:3">
      <c r="B110" s="71"/>
      <c r="C110" s="203"/>
    </row>
    <row r="111" spans="2:3">
      <c r="B111" s="71"/>
      <c r="C111" s="203"/>
    </row>
    <row r="112" spans="2:3">
      <c r="B112" s="71"/>
      <c r="C112" s="203"/>
    </row>
    <row r="113" spans="2:3">
      <c r="B113" s="71"/>
      <c r="C113" s="203"/>
    </row>
    <row r="114" spans="2:3">
      <c r="B114" s="71"/>
      <c r="C114" s="203"/>
    </row>
    <row r="115" spans="2:3">
      <c r="B115" s="71"/>
      <c r="C115" s="203"/>
    </row>
    <row r="116" spans="2:3">
      <c r="B116" s="71"/>
      <c r="C116" s="203"/>
    </row>
    <row r="117" spans="2:3">
      <c r="B117" s="71"/>
      <c r="C117" s="203"/>
    </row>
    <row r="118" spans="2:3">
      <c r="B118" s="71"/>
      <c r="C118" s="203"/>
    </row>
    <row r="119" spans="2:3">
      <c r="B119" s="71"/>
      <c r="C119" s="203"/>
    </row>
    <row r="120" spans="2:3">
      <c r="B120" s="71"/>
      <c r="C120" s="203"/>
    </row>
    <row r="121" spans="2:3">
      <c r="B121" s="71"/>
      <c r="C121" s="203"/>
    </row>
    <row r="122" spans="2:3">
      <c r="B122" s="71"/>
      <c r="C122" s="203"/>
    </row>
    <row r="123" spans="2:3">
      <c r="B123" s="71"/>
      <c r="C123" s="203"/>
    </row>
    <row r="124" spans="2:3">
      <c r="B124" s="71"/>
      <c r="C124" s="203"/>
    </row>
    <row r="125" spans="2:3">
      <c r="B125" s="71"/>
      <c r="C125" s="203"/>
    </row>
    <row r="126" spans="2:3">
      <c r="B126" s="71"/>
      <c r="C126" s="203"/>
    </row>
    <row r="127" spans="2:3">
      <c r="B127" s="71"/>
      <c r="C127" s="203"/>
    </row>
    <row r="128" spans="2:3">
      <c r="B128" s="71"/>
      <c r="C128" s="203"/>
    </row>
    <row r="129" spans="2:3">
      <c r="B129" s="71"/>
      <c r="C129" s="203"/>
    </row>
    <row r="130" spans="2:3">
      <c r="B130" s="71"/>
      <c r="C130" s="203"/>
    </row>
    <row r="131" spans="2:3">
      <c r="B131" s="71"/>
      <c r="C131" s="203"/>
    </row>
    <row r="132" spans="2:3">
      <c r="B132" s="71"/>
      <c r="C132" s="203"/>
    </row>
    <row r="133" spans="2:3">
      <c r="B133" s="71"/>
      <c r="C133" s="203"/>
    </row>
    <row r="134" spans="2:3">
      <c r="B134" s="71"/>
      <c r="C134" s="203"/>
    </row>
    <row r="135" spans="2:3">
      <c r="B135" s="71"/>
      <c r="C135" s="203"/>
    </row>
    <row r="136" spans="2:3">
      <c r="B136" s="71"/>
      <c r="C136" s="203"/>
    </row>
    <row r="137" spans="2:3">
      <c r="B137" s="71"/>
      <c r="C137" s="203"/>
    </row>
    <row r="138" spans="2:3">
      <c r="C138" s="203"/>
    </row>
    <row r="139" spans="2:3">
      <c r="C139" s="203"/>
    </row>
    <row r="140" spans="2:3">
      <c r="C140" s="203"/>
    </row>
    <row r="141" spans="2:3">
      <c r="C141" s="203"/>
    </row>
    <row r="142" spans="2:3">
      <c r="C142" s="203"/>
    </row>
    <row r="143" spans="2:3">
      <c r="C143" s="203"/>
    </row>
    <row r="144" spans="2:3">
      <c r="C144" s="203"/>
    </row>
    <row r="145" spans="3:3">
      <c r="C145" s="203"/>
    </row>
    <row r="146" spans="3:3">
      <c r="C146" s="203"/>
    </row>
    <row r="147" spans="3:3">
      <c r="C147" s="203"/>
    </row>
    <row r="148" spans="3:3">
      <c r="C148" s="203"/>
    </row>
    <row r="149" spans="3:3">
      <c r="C149" s="203"/>
    </row>
    <row r="150" spans="3:3">
      <c r="C150" s="203"/>
    </row>
    <row r="151" spans="3:3">
      <c r="C151" s="203"/>
    </row>
    <row r="152" spans="3:3">
      <c r="C152" s="203"/>
    </row>
    <row r="153" spans="3:3">
      <c r="C153" s="203"/>
    </row>
    <row r="154" spans="3:3">
      <c r="C154" s="203"/>
    </row>
    <row r="155" spans="3:3">
      <c r="C155" s="203"/>
    </row>
    <row r="156" spans="3:3">
      <c r="C156" s="203"/>
    </row>
    <row r="157" spans="3:3">
      <c r="C157" s="203"/>
    </row>
    <row r="158" spans="3:3">
      <c r="C158" s="203"/>
    </row>
    <row r="159" spans="3:3">
      <c r="C159" s="203"/>
    </row>
    <row r="160" spans="3:3">
      <c r="C160" s="203"/>
    </row>
    <row r="161" spans="3:3">
      <c r="C161" s="203"/>
    </row>
    <row r="162" spans="3:3">
      <c r="C162" s="203"/>
    </row>
    <row r="163" spans="3:3">
      <c r="C163" s="203"/>
    </row>
    <row r="164" spans="3:3">
      <c r="C164" s="203"/>
    </row>
  </sheetData>
  <printOptions horizontalCentered="1"/>
  <pageMargins left="0.59055118110236227" right="0.39370078740157483" top="0.59055118110236227" bottom="0.39370078740157483" header="0.11811023622047245" footer="0.11811023622047245"/>
  <pageSetup paperSize="9" scale="70" orientation="portrait" r:id="rId1"/>
  <headerFooter alignWithMargins="0">
    <oddFooter>&amp;L&amp;"MetaNormalLF-Roman,Standard"Statistisches Bundesamt, Tabellen zu den UGR, Teil 1, 2017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"/>
  <sheetViews>
    <sheetView workbookViewId="0"/>
  </sheetViews>
  <sheetFormatPr baseColWidth="10" defaultRowHeight="12.75"/>
  <cols>
    <col min="1" max="2" width="11.42578125" style="6"/>
    <col min="3" max="3" width="79.28515625" style="5" customWidth="1"/>
    <col min="4" max="16384" width="11.42578125" style="5"/>
  </cols>
  <sheetData>
    <row r="1" spans="1:3" ht="18">
      <c r="A1" s="210" t="s">
        <v>4</v>
      </c>
      <c r="B1" s="128"/>
      <c r="C1" s="128"/>
    </row>
    <row r="2" spans="1:3" ht="12.75" customHeight="1">
      <c r="C2" s="7"/>
    </row>
    <row r="3" spans="1:3" ht="12.75" customHeight="1">
      <c r="C3" s="7"/>
    </row>
    <row r="4" spans="1:3" ht="15.75">
      <c r="A4" s="11" t="s">
        <v>5</v>
      </c>
      <c r="B4" s="8"/>
      <c r="C4" s="126" t="s">
        <v>498</v>
      </c>
    </row>
    <row r="5" spans="1:3" ht="15.75">
      <c r="A5" s="11"/>
      <c r="B5" s="8"/>
      <c r="C5" s="126" t="s">
        <v>499</v>
      </c>
    </row>
    <row r="6" spans="1:3" ht="15.75">
      <c r="A6" s="11"/>
      <c r="B6" s="8"/>
      <c r="C6" s="126"/>
    </row>
    <row r="7" spans="1:3" ht="15.75">
      <c r="A7" s="11"/>
      <c r="B7" s="8"/>
      <c r="C7" s="9"/>
    </row>
    <row r="8" spans="1:3" ht="14.25">
      <c r="B8" s="211" t="s">
        <v>327</v>
      </c>
      <c r="C8" s="212" t="s">
        <v>6</v>
      </c>
    </row>
    <row r="9" spans="1:3">
      <c r="C9" s="10"/>
    </row>
    <row r="10" spans="1:3">
      <c r="B10" s="213" t="s">
        <v>123</v>
      </c>
      <c r="C10" s="126" t="s">
        <v>18</v>
      </c>
    </row>
    <row r="11" spans="1:3">
      <c r="B11" s="213" t="s">
        <v>124</v>
      </c>
      <c r="C11" s="126" t="s">
        <v>19</v>
      </c>
    </row>
    <row r="12" spans="1:3">
      <c r="B12" s="213" t="s">
        <v>125</v>
      </c>
      <c r="C12" s="214" t="s">
        <v>165</v>
      </c>
    </row>
    <row r="13" spans="1:3">
      <c r="B13" s="213" t="s">
        <v>126</v>
      </c>
      <c r="C13" s="214" t="s">
        <v>133</v>
      </c>
    </row>
    <row r="14" spans="1:3">
      <c r="B14" s="213" t="s">
        <v>127</v>
      </c>
      <c r="C14" s="214" t="s">
        <v>134</v>
      </c>
    </row>
    <row r="15" spans="1:3">
      <c r="B15" s="213" t="s">
        <v>128</v>
      </c>
      <c r="C15" s="214" t="s">
        <v>500</v>
      </c>
    </row>
    <row r="16" spans="1:3">
      <c r="B16" s="213"/>
      <c r="C16" s="214"/>
    </row>
    <row r="17" spans="1:3" ht="13.5" customHeight="1">
      <c r="B17" s="5"/>
      <c r="C17" s="47"/>
    </row>
    <row r="18" spans="1:3" ht="15">
      <c r="A18" s="8"/>
      <c r="B18" s="211" t="s">
        <v>328</v>
      </c>
      <c r="C18" s="212" t="s">
        <v>200</v>
      </c>
    </row>
    <row r="19" spans="1:3" ht="13.5" customHeight="1">
      <c r="B19" s="8"/>
      <c r="C19" s="12"/>
    </row>
    <row r="20" spans="1:3" ht="13.5" customHeight="1">
      <c r="B20" s="215" t="s">
        <v>501</v>
      </c>
      <c r="C20" s="126" t="s">
        <v>502</v>
      </c>
    </row>
    <row r="21" spans="1:3" ht="13.5" customHeight="1">
      <c r="B21" s="215" t="s">
        <v>503</v>
      </c>
      <c r="C21" s="126" t="s">
        <v>504</v>
      </c>
    </row>
    <row r="22" spans="1:3" ht="13.5" customHeight="1">
      <c r="B22" s="215" t="s">
        <v>505</v>
      </c>
      <c r="C22" s="126" t="s">
        <v>506</v>
      </c>
    </row>
    <row r="23" spans="1:3" ht="13.5" customHeight="1">
      <c r="B23" s="8"/>
      <c r="C23" s="126"/>
    </row>
    <row r="24" spans="1:3" ht="13.5" customHeight="1">
      <c r="B24" s="8"/>
      <c r="C24" s="12"/>
    </row>
    <row r="25" spans="1:3">
      <c r="A25" s="216" t="s">
        <v>7</v>
      </c>
      <c r="B25" s="216" t="s">
        <v>329</v>
      </c>
      <c r="C25" s="217" t="s">
        <v>11</v>
      </c>
    </row>
    <row r="26" spans="1:3" ht="12.75" customHeight="1">
      <c r="B26" s="216"/>
      <c r="C26" s="6"/>
    </row>
    <row r="27" spans="1:3" ht="13.5" customHeight="1">
      <c r="A27" s="216" t="s">
        <v>8</v>
      </c>
      <c r="B27" s="216" t="s">
        <v>330</v>
      </c>
      <c r="C27" s="217" t="s">
        <v>232</v>
      </c>
    </row>
    <row r="28" spans="1:3" ht="12.75" customHeight="1">
      <c r="A28" s="216"/>
      <c r="C28" s="216"/>
    </row>
    <row r="29" spans="1:3" ht="13.5" customHeight="1">
      <c r="A29" s="216" t="s">
        <v>9</v>
      </c>
      <c r="B29" s="216" t="s">
        <v>331</v>
      </c>
      <c r="C29" s="216" t="s">
        <v>10</v>
      </c>
    </row>
    <row r="30" spans="1:3" ht="9.9499999999999993" customHeight="1">
      <c r="A30" s="216"/>
      <c r="C30" s="216"/>
    </row>
    <row r="31" spans="1:3" ht="13.5" customHeight="1">
      <c r="A31" s="216"/>
      <c r="B31" s="216" t="s">
        <v>332</v>
      </c>
      <c r="C31" s="216" t="s">
        <v>3</v>
      </c>
    </row>
    <row r="32" spans="1:3" ht="9.9499999999999993" customHeight="1">
      <c r="A32" s="216"/>
      <c r="B32" s="216"/>
      <c r="C32" s="216"/>
    </row>
    <row r="33" spans="1:3" ht="13.5" customHeight="1">
      <c r="A33" s="216"/>
      <c r="B33" s="216" t="s">
        <v>333</v>
      </c>
      <c r="C33" s="216" t="s">
        <v>13</v>
      </c>
    </row>
    <row r="34" spans="1:3" ht="9.9499999999999993" customHeight="1">
      <c r="A34" s="216"/>
      <c r="B34" s="216"/>
      <c r="C34" s="216"/>
    </row>
    <row r="35" spans="1:3">
      <c r="A35" s="216"/>
      <c r="B35" s="216" t="s">
        <v>334</v>
      </c>
      <c r="C35" s="216" t="s">
        <v>14</v>
      </c>
    </row>
    <row r="36" spans="1:3" ht="9.9499999999999993" customHeight="1">
      <c r="A36" s="216"/>
      <c r="B36" s="216"/>
      <c r="C36" s="216"/>
    </row>
    <row r="37" spans="1:3">
      <c r="A37" s="216"/>
      <c r="B37" s="216" t="s">
        <v>335</v>
      </c>
      <c r="C37" s="216" t="s">
        <v>15</v>
      </c>
    </row>
    <row r="38" spans="1:3" ht="12.75" customHeight="1">
      <c r="A38" s="216"/>
      <c r="B38" s="216"/>
      <c r="C38" s="216"/>
    </row>
    <row r="39" spans="1:3">
      <c r="A39" s="216" t="s">
        <v>674</v>
      </c>
      <c r="B39" s="216" t="s">
        <v>336</v>
      </c>
      <c r="C39" s="216" t="s">
        <v>16</v>
      </c>
    </row>
    <row r="40" spans="1:3" ht="9.9499999999999993" customHeight="1">
      <c r="A40" s="5"/>
      <c r="B40" s="216"/>
      <c r="C40" s="216"/>
    </row>
    <row r="41" spans="1:3">
      <c r="B41" s="216" t="s">
        <v>337</v>
      </c>
      <c r="C41" s="216" t="s">
        <v>205</v>
      </c>
    </row>
    <row r="42" spans="1:3" ht="9.9499999999999993" customHeight="1">
      <c r="A42" s="216"/>
      <c r="B42" s="216"/>
      <c r="C42" s="216"/>
    </row>
    <row r="43" spans="1:3">
      <c r="A43" s="216"/>
      <c r="B43" s="216" t="s">
        <v>338</v>
      </c>
      <c r="C43" s="216" t="s">
        <v>201</v>
      </c>
    </row>
    <row r="44" spans="1:3" ht="12.75" customHeight="1">
      <c r="A44" s="216"/>
      <c r="B44" s="5"/>
      <c r="C44" s="216"/>
    </row>
    <row r="45" spans="1:3" ht="12.75" customHeight="1">
      <c r="A45" s="216"/>
      <c r="B45" s="216"/>
    </row>
    <row r="46" spans="1:3" ht="12.75" customHeight="1">
      <c r="A46" s="8"/>
      <c r="B46" s="8"/>
      <c r="C46" s="8"/>
    </row>
    <row r="47" spans="1:3" ht="12.75" customHeight="1">
      <c r="A47" s="8"/>
      <c r="B47" s="8"/>
      <c r="C47" s="8"/>
    </row>
    <row r="48" spans="1:3" ht="12.75" customHeight="1">
      <c r="A48" s="8"/>
      <c r="B48" s="8"/>
      <c r="C48" s="8"/>
    </row>
    <row r="49" spans="2:2" ht="12.75" customHeight="1">
      <c r="B49" s="8"/>
    </row>
    <row r="50" spans="2:2" ht="12.75" customHeight="1">
      <c r="B50" s="8"/>
    </row>
    <row r="51" spans="2:2" ht="12.75" customHeight="1">
      <c r="B51" s="8"/>
    </row>
    <row r="52" spans="2:2" ht="12.75" customHeight="1">
      <c r="B52" s="8"/>
    </row>
    <row r="53" spans="2:2" ht="12.75" customHeight="1"/>
    <row r="54" spans="2:2" ht="12.75" customHeight="1"/>
    <row r="55" spans="2:2" ht="12.75" customHeight="1"/>
    <row r="56" spans="2:2" ht="12.75" customHeight="1"/>
    <row r="57" spans="2:2" ht="12.75" customHeight="1"/>
  </sheetData>
  <hyperlinks>
    <hyperlink ref="C10" location="'1.1'!A1" display="Bevölkerung und Wirtschaft "/>
    <hyperlink ref="C11" location="'1.2'!A1" display="Einsatz von Umweltfaktoren für wirtschaftliche Zwecke "/>
    <hyperlink ref="C13" location="'1.4'!A1" display="Entnahmen von Material nach Materialarten (Mill. Tonnen)"/>
    <hyperlink ref="C14" location="'1.5'!A1" display="Abgaben von Material nach Materialarten (Mill. Tonnen)"/>
    <hyperlink ref="C15" location="'1.6'!A1" display="Indikatoren der deutschen Nachhaltigkeitsstrategie zu Umwelt und Ökonomie"/>
    <hyperlink ref="B10" location="'1.1'!A1" display=" 1.1"/>
    <hyperlink ref="B11" location="'1.2'!A1" display=" 1.2"/>
    <hyperlink ref="B12" location="'1.3'!A1" display=" 1.3"/>
    <hyperlink ref="B13" location="'1.4'!A1" display=" 1.4"/>
    <hyperlink ref="B14" location="'1.5'!A1" display=" 1.5"/>
    <hyperlink ref="B15" location="'1.6'!A1" display=" 1.6"/>
    <hyperlink ref="C4" location="Einführung!A1" display="Einführung und Erläuterungen zu den Tabellen"/>
    <hyperlink ref="C5" location="Glossar!A1" display="Glossar"/>
    <hyperlink ref="B20" location="'2.1'!A1" display="2.1"/>
    <hyperlink ref="B21" location="'2.2'!A1" display="2.2"/>
    <hyperlink ref="C20" location="'2.1'!A1" display="Bruttowertschöpfung 2000 bis 2010 (in jeweiligen Preisen, Mill. EUR)"/>
    <hyperlink ref="C21" location="'2.2'!A1" display="Bruttowertschöpfung 2000 bis 2010 (in jeweiligen Preisen, in Prozent)"/>
    <hyperlink ref="C12" location="'1.3'!A1" display="Bevölkerung, Konsumausgaben und direkter Einsatz von Umweltfaktoren der privaten Haushalte"/>
    <hyperlink ref="B22" location="'2.3'!A1" display="2.3"/>
    <hyperlink ref="C22" location="'2.3'!A1" display="Bruttowertschöpfung 2000 bis 2012 (preisbereinigt, 2005 = 100)"/>
  </hyperlinks>
  <pageMargins left="0.78740157480314965" right="0.59055118110236227" top="0.78740157480314965" bottom="0.78740157480314965" header="0.11811023622047245" footer="0.11811023622047245"/>
  <pageSetup paperSize="9" scale="85" orientation="portrait" horizontalDpi="96" r:id="rId1"/>
  <headerFooter alignWithMargins="0">
    <oddHeader>&amp;R&amp;"MetaNormalLF-Roman,Standard"Teil 1</oddHeader>
    <oddFooter>&amp;L&amp;"MetaNormalLF-Roman,Standard"Statistisches Bundesamt, Umweltnutzung und Wirtschaft, Tabellenband, 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89"/>
  <sheetViews>
    <sheetView workbookViewId="0"/>
  </sheetViews>
  <sheetFormatPr baseColWidth="10" defaultRowHeight="12.75"/>
  <cols>
    <col min="1" max="1" width="16.28515625" style="220" customWidth="1"/>
    <col min="2" max="2" width="11.42578125" style="220"/>
    <col min="3" max="3" width="2.7109375" style="220" customWidth="1"/>
    <col min="4" max="256" width="11.42578125" style="220"/>
    <col min="257" max="257" width="16.28515625" style="220" customWidth="1"/>
    <col min="258" max="258" width="11.42578125" style="220"/>
    <col min="259" max="259" width="2.7109375" style="220" customWidth="1"/>
    <col min="260" max="512" width="11.42578125" style="220"/>
    <col min="513" max="513" width="16.28515625" style="220" customWidth="1"/>
    <col min="514" max="514" width="11.42578125" style="220"/>
    <col min="515" max="515" width="2.7109375" style="220" customWidth="1"/>
    <col min="516" max="768" width="11.42578125" style="220"/>
    <col min="769" max="769" width="16.28515625" style="220" customWidth="1"/>
    <col min="770" max="770" width="11.42578125" style="220"/>
    <col min="771" max="771" width="2.7109375" style="220" customWidth="1"/>
    <col min="772" max="1024" width="11.42578125" style="220"/>
    <col min="1025" max="1025" width="16.28515625" style="220" customWidth="1"/>
    <col min="1026" max="1026" width="11.42578125" style="220"/>
    <col min="1027" max="1027" width="2.7109375" style="220" customWidth="1"/>
    <col min="1028" max="1280" width="11.42578125" style="220"/>
    <col min="1281" max="1281" width="16.28515625" style="220" customWidth="1"/>
    <col min="1282" max="1282" width="11.42578125" style="220"/>
    <col min="1283" max="1283" width="2.7109375" style="220" customWidth="1"/>
    <col min="1284" max="1536" width="11.42578125" style="220"/>
    <col min="1537" max="1537" width="16.28515625" style="220" customWidth="1"/>
    <col min="1538" max="1538" width="11.42578125" style="220"/>
    <col min="1539" max="1539" width="2.7109375" style="220" customWidth="1"/>
    <col min="1540" max="1792" width="11.42578125" style="220"/>
    <col min="1793" max="1793" width="16.28515625" style="220" customWidth="1"/>
    <col min="1794" max="1794" width="11.42578125" style="220"/>
    <col min="1795" max="1795" width="2.7109375" style="220" customWidth="1"/>
    <col min="1796" max="2048" width="11.42578125" style="220"/>
    <col min="2049" max="2049" width="16.28515625" style="220" customWidth="1"/>
    <col min="2050" max="2050" width="11.42578125" style="220"/>
    <col min="2051" max="2051" width="2.7109375" style="220" customWidth="1"/>
    <col min="2052" max="2304" width="11.42578125" style="220"/>
    <col min="2305" max="2305" width="16.28515625" style="220" customWidth="1"/>
    <col min="2306" max="2306" width="11.42578125" style="220"/>
    <col min="2307" max="2307" width="2.7109375" style="220" customWidth="1"/>
    <col min="2308" max="2560" width="11.42578125" style="220"/>
    <col min="2561" max="2561" width="16.28515625" style="220" customWidth="1"/>
    <col min="2562" max="2562" width="11.42578125" style="220"/>
    <col min="2563" max="2563" width="2.7109375" style="220" customWidth="1"/>
    <col min="2564" max="2816" width="11.42578125" style="220"/>
    <col min="2817" max="2817" width="16.28515625" style="220" customWidth="1"/>
    <col min="2818" max="2818" width="11.42578125" style="220"/>
    <col min="2819" max="2819" width="2.7109375" style="220" customWidth="1"/>
    <col min="2820" max="3072" width="11.42578125" style="220"/>
    <col min="3073" max="3073" width="16.28515625" style="220" customWidth="1"/>
    <col min="3074" max="3074" width="11.42578125" style="220"/>
    <col min="3075" max="3075" width="2.7109375" style="220" customWidth="1"/>
    <col min="3076" max="3328" width="11.42578125" style="220"/>
    <col min="3329" max="3329" width="16.28515625" style="220" customWidth="1"/>
    <col min="3330" max="3330" width="11.42578125" style="220"/>
    <col min="3331" max="3331" width="2.7109375" style="220" customWidth="1"/>
    <col min="3332" max="3584" width="11.42578125" style="220"/>
    <col min="3585" max="3585" width="16.28515625" style="220" customWidth="1"/>
    <col min="3586" max="3586" width="11.42578125" style="220"/>
    <col min="3587" max="3587" width="2.7109375" style="220" customWidth="1"/>
    <col min="3588" max="3840" width="11.42578125" style="220"/>
    <col min="3841" max="3841" width="16.28515625" style="220" customWidth="1"/>
    <col min="3842" max="3842" width="11.42578125" style="220"/>
    <col min="3843" max="3843" width="2.7109375" style="220" customWidth="1"/>
    <col min="3844" max="4096" width="11.42578125" style="220"/>
    <col min="4097" max="4097" width="16.28515625" style="220" customWidth="1"/>
    <col min="4098" max="4098" width="11.42578125" style="220"/>
    <col min="4099" max="4099" width="2.7109375" style="220" customWidth="1"/>
    <col min="4100" max="4352" width="11.42578125" style="220"/>
    <col min="4353" max="4353" width="16.28515625" style="220" customWidth="1"/>
    <col min="4354" max="4354" width="11.42578125" style="220"/>
    <col min="4355" max="4355" width="2.7109375" style="220" customWidth="1"/>
    <col min="4356" max="4608" width="11.42578125" style="220"/>
    <col min="4609" max="4609" width="16.28515625" style="220" customWidth="1"/>
    <col min="4610" max="4610" width="11.42578125" style="220"/>
    <col min="4611" max="4611" width="2.7109375" style="220" customWidth="1"/>
    <col min="4612" max="4864" width="11.42578125" style="220"/>
    <col min="4865" max="4865" width="16.28515625" style="220" customWidth="1"/>
    <col min="4866" max="4866" width="11.42578125" style="220"/>
    <col min="4867" max="4867" width="2.7109375" style="220" customWidth="1"/>
    <col min="4868" max="5120" width="11.42578125" style="220"/>
    <col min="5121" max="5121" width="16.28515625" style="220" customWidth="1"/>
    <col min="5122" max="5122" width="11.42578125" style="220"/>
    <col min="5123" max="5123" width="2.7109375" style="220" customWidth="1"/>
    <col min="5124" max="5376" width="11.42578125" style="220"/>
    <col min="5377" max="5377" width="16.28515625" style="220" customWidth="1"/>
    <col min="5378" max="5378" width="11.42578125" style="220"/>
    <col min="5379" max="5379" width="2.7109375" style="220" customWidth="1"/>
    <col min="5380" max="5632" width="11.42578125" style="220"/>
    <col min="5633" max="5633" width="16.28515625" style="220" customWidth="1"/>
    <col min="5634" max="5634" width="11.42578125" style="220"/>
    <col min="5635" max="5635" width="2.7109375" style="220" customWidth="1"/>
    <col min="5636" max="5888" width="11.42578125" style="220"/>
    <col min="5889" max="5889" width="16.28515625" style="220" customWidth="1"/>
    <col min="5890" max="5890" width="11.42578125" style="220"/>
    <col min="5891" max="5891" width="2.7109375" style="220" customWidth="1"/>
    <col min="5892" max="6144" width="11.42578125" style="220"/>
    <col min="6145" max="6145" width="16.28515625" style="220" customWidth="1"/>
    <col min="6146" max="6146" width="11.42578125" style="220"/>
    <col min="6147" max="6147" width="2.7109375" style="220" customWidth="1"/>
    <col min="6148" max="6400" width="11.42578125" style="220"/>
    <col min="6401" max="6401" width="16.28515625" style="220" customWidth="1"/>
    <col min="6402" max="6402" width="11.42578125" style="220"/>
    <col min="6403" max="6403" width="2.7109375" style="220" customWidth="1"/>
    <col min="6404" max="6656" width="11.42578125" style="220"/>
    <col min="6657" max="6657" width="16.28515625" style="220" customWidth="1"/>
    <col min="6658" max="6658" width="11.42578125" style="220"/>
    <col min="6659" max="6659" width="2.7109375" style="220" customWidth="1"/>
    <col min="6660" max="6912" width="11.42578125" style="220"/>
    <col min="6913" max="6913" width="16.28515625" style="220" customWidth="1"/>
    <col min="6914" max="6914" width="11.42578125" style="220"/>
    <col min="6915" max="6915" width="2.7109375" style="220" customWidth="1"/>
    <col min="6916" max="7168" width="11.42578125" style="220"/>
    <col min="7169" max="7169" width="16.28515625" style="220" customWidth="1"/>
    <col min="7170" max="7170" width="11.42578125" style="220"/>
    <col min="7171" max="7171" width="2.7109375" style="220" customWidth="1"/>
    <col min="7172" max="7424" width="11.42578125" style="220"/>
    <col min="7425" max="7425" width="16.28515625" style="220" customWidth="1"/>
    <col min="7426" max="7426" width="11.42578125" style="220"/>
    <col min="7427" max="7427" width="2.7109375" style="220" customWidth="1"/>
    <col min="7428" max="7680" width="11.42578125" style="220"/>
    <col min="7681" max="7681" width="16.28515625" style="220" customWidth="1"/>
    <col min="7682" max="7682" width="11.42578125" style="220"/>
    <col min="7683" max="7683" width="2.7109375" style="220" customWidth="1"/>
    <col min="7684" max="7936" width="11.42578125" style="220"/>
    <col min="7937" max="7937" width="16.28515625" style="220" customWidth="1"/>
    <col min="7938" max="7938" width="11.42578125" style="220"/>
    <col min="7939" max="7939" width="2.7109375" style="220" customWidth="1"/>
    <col min="7940" max="8192" width="11.42578125" style="220"/>
    <col min="8193" max="8193" width="16.28515625" style="220" customWidth="1"/>
    <col min="8194" max="8194" width="11.42578125" style="220"/>
    <col min="8195" max="8195" width="2.7109375" style="220" customWidth="1"/>
    <col min="8196" max="8448" width="11.42578125" style="220"/>
    <col min="8449" max="8449" width="16.28515625" style="220" customWidth="1"/>
    <col min="8450" max="8450" width="11.42578125" style="220"/>
    <col min="8451" max="8451" width="2.7109375" style="220" customWidth="1"/>
    <col min="8452" max="8704" width="11.42578125" style="220"/>
    <col min="8705" max="8705" width="16.28515625" style="220" customWidth="1"/>
    <col min="8706" max="8706" width="11.42578125" style="220"/>
    <col min="8707" max="8707" width="2.7109375" style="220" customWidth="1"/>
    <col min="8708" max="8960" width="11.42578125" style="220"/>
    <col min="8961" max="8961" width="16.28515625" style="220" customWidth="1"/>
    <col min="8962" max="8962" width="11.42578125" style="220"/>
    <col min="8963" max="8963" width="2.7109375" style="220" customWidth="1"/>
    <col min="8964" max="9216" width="11.42578125" style="220"/>
    <col min="9217" max="9217" width="16.28515625" style="220" customWidth="1"/>
    <col min="9218" max="9218" width="11.42578125" style="220"/>
    <col min="9219" max="9219" width="2.7109375" style="220" customWidth="1"/>
    <col min="9220" max="9472" width="11.42578125" style="220"/>
    <col min="9473" max="9473" width="16.28515625" style="220" customWidth="1"/>
    <col min="9474" max="9474" width="11.42578125" style="220"/>
    <col min="9475" max="9475" width="2.7109375" style="220" customWidth="1"/>
    <col min="9476" max="9728" width="11.42578125" style="220"/>
    <col min="9729" max="9729" width="16.28515625" style="220" customWidth="1"/>
    <col min="9730" max="9730" width="11.42578125" style="220"/>
    <col min="9731" max="9731" width="2.7109375" style="220" customWidth="1"/>
    <col min="9732" max="9984" width="11.42578125" style="220"/>
    <col min="9985" max="9985" width="16.28515625" style="220" customWidth="1"/>
    <col min="9986" max="9986" width="11.42578125" style="220"/>
    <col min="9987" max="9987" width="2.7109375" style="220" customWidth="1"/>
    <col min="9988" max="10240" width="11.42578125" style="220"/>
    <col min="10241" max="10241" width="16.28515625" style="220" customWidth="1"/>
    <col min="10242" max="10242" width="11.42578125" style="220"/>
    <col min="10243" max="10243" width="2.7109375" style="220" customWidth="1"/>
    <col min="10244" max="10496" width="11.42578125" style="220"/>
    <col min="10497" max="10497" width="16.28515625" style="220" customWidth="1"/>
    <col min="10498" max="10498" width="11.42578125" style="220"/>
    <col min="10499" max="10499" width="2.7109375" style="220" customWidth="1"/>
    <col min="10500" max="10752" width="11.42578125" style="220"/>
    <col min="10753" max="10753" width="16.28515625" style="220" customWidth="1"/>
    <col min="10754" max="10754" width="11.42578125" style="220"/>
    <col min="10755" max="10755" width="2.7109375" style="220" customWidth="1"/>
    <col min="10756" max="11008" width="11.42578125" style="220"/>
    <col min="11009" max="11009" width="16.28515625" style="220" customWidth="1"/>
    <col min="11010" max="11010" width="11.42578125" style="220"/>
    <col min="11011" max="11011" width="2.7109375" style="220" customWidth="1"/>
    <col min="11012" max="11264" width="11.42578125" style="220"/>
    <col min="11265" max="11265" width="16.28515625" style="220" customWidth="1"/>
    <col min="11266" max="11266" width="11.42578125" style="220"/>
    <col min="11267" max="11267" width="2.7109375" style="220" customWidth="1"/>
    <col min="11268" max="11520" width="11.42578125" style="220"/>
    <col min="11521" max="11521" width="16.28515625" style="220" customWidth="1"/>
    <col min="11522" max="11522" width="11.42578125" style="220"/>
    <col min="11523" max="11523" width="2.7109375" style="220" customWidth="1"/>
    <col min="11524" max="11776" width="11.42578125" style="220"/>
    <col min="11777" max="11777" width="16.28515625" style="220" customWidth="1"/>
    <col min="11778" max="11778" width="11.42578125" style="220"/>
    <col min="11779" max="11779" width="2.7109375" style="220" customWidth="1"/>
    <col min="11780" max="12032" width="11.42578125" style="220"/>
    <col min="12033" max="12033" width="16.28515625" style="220" customWidth="1"/>
    <col min="12034" max="12034" width="11.42578125" style="220"/>
    <col min="12035" max="12035" width="2.7109375" style="220" customWidth="1"/>
    <col min="12036" max="12288" width="11.42578125" style="220"/>
    <col min="12289" max="12289" width="16.28515625" style="220" customWidth="1"/>
    <col min="12290" max="12290" width="11.42578125" style="220"/>
    <col min="12291" max="12291" width="2.7109375" style="220" customWidth="1"/>
    <col min="12292" max="12544" width="11.42578125" style="220"/>
    <col min="12545" max="12545" width="16.28515625" style="220" customWidth="1"/>
    <col min="12546" max="12546" width="11.42578125" style="220"/>
    <col min="12547" max="12547" width="2.7109375" style="220" customWidth="1"/>
    <col min="12548" max="12800" width="11.42578125" style="220"/>
    <col min="12801" max="12801" width="16.28515625" style="220" customWidth="1"/>
    <col min="12802" max="12802" width="11.42578125" style="220"/>
    <col min="12803" max="12803" width="2.7109375" style="220" customWidth="1"/>
    <col min="12804" max="13056" width="11.42578125" style="220"/>
    <col min="13057" max="13057" width="16.28515625" style="220" customWidth="1"/>
    <col min="13058" max="13058" width="11.42578125" style="220"/>
    <col min="13059" max="13059" width="2.7109375" style="220" customWidth="1"/>
    <col min="13060" max="13312" width="11.42578125" style="220"/>
    <col min="13313" max="13313" width="16.28515625" style="220" customWidth="1"/>
    <col min="13314" max="13314" width="11.42578125" style="220"/>
    <col min="13315" max="13315" width="2.7109375" style="220" customWidth="1"/>
    <col min="13316" max="13568" width="11.42578125" style="220"/>
    <col min="13569" max="13569" width="16.28515625" style="220" customWidth="1"/>
    <col min="13570" max="13570" width="11.42578125" style="220"/>
    <col min="13571" max="13571" width="2.7109375" style="220" customWidth="1"/>
    <col min="13572" max="13824" width="11.42578125" style="220"/>
    <col min="13825" max="13825" width="16.28515625" style="220" customWidth="1"/>
    <col min="13826" max="13826" width="11.42578125" style="220"/>
    <col min="13827" max="13827" width="2.7109375" style="220" customWidth="1"/>
    <col min="13828" max="14080" width="11.42578125" style="220"/>
    <col min="14081" max="14081" width="16.28515625" style="220" customWidth="1"/>
    <col min="14082" max="14082" width="11.42578125" style="220"/>
    <col min="14083" max="14083" width="2.7109375" style="220" customWidth="1"/>
    <col min="14084" max="14336" width="11.42578125" style="220"/>
    <col min="14337" max="14337" width="16.28515625" style="220" customWidth="1"/>
    <col min="14338" max="14338" width="11.42578125" style="220"/>
    <col min="14339" max="14339" width="2.7109375" style="220" customWidth="1"/>
    <col min="14340" max="14592" width="11.42578125" style="220"/>
    <col min="14593" max="14593" width="16.28515625" style="220" customWidth="1"/>
    <col min="14594" max="14594" width="11.42578125" style="220"/>
    <col min="14595" max="14595" width="2.7109375" style="220" customWidth="1"/>
    <col min="14596" max="14848" width="11.42578125" style="220"/>
    <col min="14849" max="14849" width="16.28515625" style="220" customWidth="1"/>
    <col min="14850" max="14850" width="11.42578125" style="220"/>
    <col min="14851" max="14851" width="2.7109375" style="220" customWidth="1"/>
    <col min="14852" max="15104" width="11.42578125" style="220"/>
    <col min="15105" max="15105" width="16.28515625" style="220" customWidth="1"/>
    <col min="15106" max="15106" width="11.42578125" style="220"/>
    <col min="15107" max="15107" width="2.7109375" style="220" customWidth="1"/>
    <col min="15108" max="15360" width="11.42578125" style="220"/>
    <col min="15361" max="15361" width="16.28515625" style="220" customWidth="1"/>
    <col min="15362" max="15362" width="11.42578125" style="220"/>
    <col min="15363" max="15363" width="2.7109375" style="220" customWidth="1"/>
    <col min="15364" max="15616" width="11.42578125" style="220"/>
    <col min="15617" max="15617" width="16.28515625" style="220" customWidth="1"/>
    <col min="15618" max="15618" width="11.42578125" style="220"/>
    <col min="15619" max="15619" width="2.7109375" style="220" customWidth="1"/>
    <col min="15620" max="15872" width="11.42578125" style="220"/>
    <col min="15873" max="15873" width="16.28515625" style="220" customWidth="1"/>
    <col min="15874" max="15874" width="11.42578125" style="220"/>
    <col min="15875" max="15875" width="2.7109375" style="220" customWidth="1"/>
    <col min="15876" max="16128" width="11.42578125" style="220"/>
    <col min="16129" max="16129" width="16.28515625" style="220" customWidth="1"/>
    <col min="16130" max="16130" width="11.42578125" style="220"/>
    <col min="16131" max="16131" width="2.7109375" style="220" customWidth="1"/>
    <col min="16132" max="16384" width="11.42578125" style="220"/>
  </cols>
  <sheetData>
    <row r="1" spans="1:8" ht="18">
      <c r="A1" s="218" t="s">
        <v>507</v>
      </c>
      <c r="B1" s="219"/>
      <c r="C1" s="219"/>
      <c r="D1" s="219"/>
      <c r="E1" s="219"/>
      <c r="F1" s="219"/>
      <c r="G1" s="219"/>
      <c r="H1" s="219"/>
    </row>
    <row r="2" spans="1:8" ht="17.100000000000001" customHeight="1">
      <c r="A2" s="219" t="s">
        <v>508</v>
      </c>
      <c r="B2" s="219"/>
      <c r="C2" s="219"/>
      <c r="D2" s="219"/>
      <c r="E2" s="219"/>
      <c r="F2" s="219"/>
      <c r="G2" s="219"/>
      <c r="H2" s="219"/>
    </row>
    <row r="3" spans="1:8">
      <c r="A3" s="219" t="s">
        <v>509</v>
      </c>
      <c r="B3" s="219"/>
      <c r="C3" s="219"/>
      <c r="D3" s="219"/>
      <c r="E3" s="219"/>
      <c r="F3" s="219"/>
      <c r="G3" s="219"/>
      <c r="H3" s="219"/>
    </row>
    <row r="4" spans="1:8">
      <c r="A4" s="219" t="s">
        <v>510</v>
      </c>
      <c r="B4" s="219"/>
      <c r="C4" s="219"/>
      <c r="D4" s="219"/>
      <c r="E4" s="219"/>
      <c r="F4" s="219"/>
      <c r="G4" s="219"/>
      <c r="H4" s="219"/>
    </row>
    <row r="5" spans="1:8">
      <c r="A5" s="219"/>
      <c r="B5" s="219"/>
      <c r="C5" s="219"/>
      <c r="D5" s="219"/>
      <c r="E5" s="219"/>
      <c r="F5" s="219"/>
      <c r="G5" s="219"/>
      <c r="H5" s="219"/>
    </row>
    <row r="6" spans="1:8">
      <c r="A6" s="219"/>
      <c r="B6" s="219"/>
      <c r="C6" s="219"/>
      <c r="D6" s="219"/>
      <c r="E6" s="219"/>
      <c r="F6" s="219"/>
      <c r="G6" s="219"/>
      <c r="H6" s="219"/>
    </row>
    <row r="7" spans="1:8">
      <c r="A7" s="219"/>
      <c r="B7" s="219"/>
      <c r="C7" s="219"/>
      <c r="D7" s="219"/>
      <c r="E7" s="219"/>
      <c r="F7" s="219"/>
      <c r="G7" s="219"/>
      <c r="H7" s="219"/>
    </row>
    <row r="8" spans="1:8">
      <c r="A8" s="219"/>
      <c r="B8" s="219"/>
      <c r="C8" s="219"/>
      <c r="D8" s="219"/>
      <c r="E8" s="219"/>
      <c r="F8" s="219"/>
      <c r="G8" s="219"/>
      <c r="H8" s="219"/>
    </row>
    <row r="9" spans="1:8">
      <c r="A9" s="219"/>
      <c r="B9" s="219"/>
      <c r="C9" s="219"/>
      <c r="D9" s="219"/>
      <c r="E9" s="219"/>
      <c r="F9" s="219"/>
      <c r="G9" s="219"/>
      <c r="H9" s="219"/>
    </row>
    <row r="10" spans="1:8">
      <c r="A10" s="219"/>
      <c r="B10" s="219"/>
      <c r="C10" s="219"/>
      <c r="D10" s="219"/>
      <c r="E10" s="219"/>
      <c r="F10" s="219"/>
      <c r="G10" s="219"/>
      <c r="H10" s="219"/>
    </row>
    <row r="11" spans="1:8">
      <c r="A11" s="219"/>
      <c r="B11" s="219"/>
      <c r="C11" s="219"/>
      <c r="D11" s="219"/>
      <c r="E11" s="219"/>
      <c r="F11" s="219"/>
      <c r="G11" s="219"/>
      <c r="H11" s="219"/>
    </row>
    <row r="12" spans="1:8" ht="15">
      <c r="A12" s="221" t="s">
        <v>511</v>
      </c>
      <c r="B12" s="219"/>
      <c r="C12" s="219"/>
      <c r="D12" s="219"/>
      <c r="E12" s="219"/>
      <c r="F12" s="219"/>
      <c r="G12" s="219"/>
      <c r="H12" s="219"/>
    </row>
    <row r="13" spans="1:8">
      <c r="A13" s="222"/>
      <c r="B13" s="219"/>
      <c r="C13" s="219"/>
      <c r="D13" s="219"/>
      <c r="E13" s="219"/>
      <c r="F13" s="219"/>
      <c r="G13" s="219"/>
      <c r="H13" s="219"/>
    </row>
    <row r="14" spans="1:8">
      <c r="A14" s="223" t="s">
        <v>6</v>
      </c>
      <c r="B14" s="222"/>
      <c r="C14" s="219"/>
      <c r="D14" s="219"/>
      <c r="E14" s="219"/>
      <c r="F14" s="219"/>
      <c r="G14" s="219"/>
      <c r="H14" s="219"/>
    </row>
    <row r="15" spans="1:8" ht="17.100000000000001" customHeight="1">
      <c r="A15" s="219" t="s">
        <v>512</v>
      </c>
      <c r="B15" s="219"/>
      <c r="C15" s="219"/>
      <c r="D15" s="219"/>
      <c r="E15" s="219"/>
      <c r="F15" s="219"/>
      <c r="G15" s="219"/>
      <c r="H15" s="219"/>
    </row>
    <row r="16" spans="1:8">
      <c r="A16" s="219" t="s">
        <v>513</v>
      </c>
      <c r="B16" s="219"/>
      <c r="C16" s="219"/>
      <c r="D16" s="219"/>
      <c r="E16" s="219"/>
      <c r="F16" s="219"/>
      <c r="G16" s="219"/>
      <c r="H16" s="219"/>
    </row>
    <row r="17" spans="1:8">
      <c r="A17" s="219" t="s">
        <v>514</v>
      </c>
      <c r="B17" s="219"/>
      <c r="C17" s="219"/>
      <c r="D17" s="219"/>
      <c r="E17" s="219"/>
      <c r="F17" s="219"/>
      <c r="G17" s="219"/>
      <c r="H17" s="219"/>
    </row>
    <row r="18" spans="1:8">
      <c r="A18" s="219" t="s">
        <v>515</v>
      </c>
      <c r="B18" s="219"/>
      <c r="C18" s="219"/>
      <c r="D18" s="219"/>
      <c r="E18" s="219"/>
      <c r="F18" s="219"/>
      <c r="G18" s="219"/>
      <c r="H18" s="219"/>
    </row>
    <row r="19" spans="1:8">
      <c r="A19" s="219"/>
      <c r="B19" s="219"/>
      <c r="C19" s="219"/>
      <c r="D19" s="219"/>
      <c r="E19" s="219"/>
      <c r="F19" s="219"/>
      <c r="G19" s="219"/>
      <c r="H19" s="219"/>
    </row>
    <row r="20" spans="1:8">
      <c r="A20" s="219" t="s">
        <v>516</v>
      </c>
      <c r="B20" s="219"/>
      <c r="C20" s="219"/>
      <c r="D20" s="219"/>
      <c r="E20" s="219"/>
      <c r="F20" s="219"/>
      <c r="G20" s="219"/>
      <c r="H20" s="219"/>
    </row>
    <row r="21" spans="1:8">
      <c r="A21" s="219" t="s">
        <v>517</v>
      </c>
      <c r="B21" s="219"/>
      <c r="C21" s="219"/>
      <c r="D21" s="219"/>
      <c r="E21" s="219"/>
      <c r="F21" s="219"/>
      <c r="G21" s="219"/>
      <c r="H21" s="219"/>
    </row>
    <row r="22" spans="1:8">
      <c r="A22" s="219" t="s">
        <v>518</v>
      </c>
      <c r="B22" s="219"/>
      <c r="C22" s="219"/>
      <c r="D22" s="219"/>
      <c r="E22" s="219"/>
      <c r="F22" s="219"/>
      <c r="G22" s="219"/>
      <c r="H22" s="219"/>
    </row>
    <row r="23" spans="1:8">
      <c r="A23" s="219" t="s">
        <v>519</v>
      </c>
      <c r="B23" s="219"/>
      <c r="C23" s="219"/>
      <c r="D23" s="219"/>
      <c r="E23" s="219"/>
      <c r="F23" s="219"/>
      <c r="G23" s="219"/>
      <c r="H23" s="219"/>
    </row>
    <row r="24" spans="1:8">
      <c r="A24" s="219" t="s">
        <v>520</v>
      </c>
      <c r="B24" s="219"/>
      <c r="C24" s="219"/>
      <c r="D24" s="219"/>
      <c r="E24" s="219"/>
      <c r="F24" s="219"/>
      <c r="G24" s="219"/>
      <c r="H24" s="219"/>
    </row>
    <row r="25" spans="1:8">
      <c r="A25" s="219" t="s">
        <v>521</v>
      </c>
      <c r="B25" s="219"/>
      <c r="C25" s="219"/>
      <c r="D25" s="219"/>
      <c r="E25" s="219"/>
      <c r="F25" s="219"/>
      <c r="G25" s="219"/>
      <c r="H25" s="219"/>
    </row>
    <row r="26" spans="1:8">
      <c r="A26" s="219" t="s">
        <v>522</v>
      </c>
      <c r="B26" s="219"/>
      <c r="C26" s="219"/>
      <c r="D26" s="219"/>
      <c r="E26" s="219"/>
      <c r="F26" s="219"/>
      <c r="G26" s="219"/>
      <c r="H26" s="219"/>
    </row>
    <row r="27" spans="1:8">
      <c r="A27" s="219" t="s">
        <v>523</v>
      </c>
      <c r="B27" s="219"/>
      <c r="C27" s="219"/>
      <c r="D27" s="219"/>
      <c r="E27" s="219"/>
      <c r="F27" s="219"/>
      <c r="G27" s="219"/>
      <c r="H27" s="219"/>
    </row>
    <row r="28" spans="1:8">
      <c r="A28" s="219" t="s">
        <v>524</v>
      </c>
      <c r="B28" s="219"/>
      <c r="C28" s="219"/>
      <c r="D28" s="219"/>
      <c r="E28" s="219"/>
      <c r="F28" s="219"/>
      <c r="G28" s="219"/>
      <c r="H28" s="219"/>
    </row>
    <row r="29" spans="1:8">
      <c r="A29" s="219" t="s">
        <v>525</v>
      </c>
      <c r="B29" s="219"/>
      <c r="C29" s="219"/>
      <c r="D29" s="219"/>
      <c r="E29" s="219"/>
      <c r="F29" s="219"/>
      <c r="G29" s="219"/>
      <c r="H29" s="219"/>
    </row>
    <row r="30" spans="1:8">
      <c r="A30" s="219" t="s">
        <v>526</v>
      </c>
      <c r="B30" s="219"/>
      <c r="C30" s="219"/>
      <c r="D30" s="219"/>
      <c r="E30" s="219"/>
      <c r="F30" s="219"/>
      <c r="G30" s="219"/>
      <c r="H30" s="219"/>
    </row>
    <row r="31" spans="1:8">
      <c r="A31" s="219" t="s">
        <v>527</v>
      </c>
      <c r="B31" s="219"/>
      <c r="C31" s="219"/>
      <c r="D31" s="219"/>
      <c r="E31" s="219"/>
      <c r="F31" s="219"/>
      <c r="G31" s="219"/>
      <c r="H31" s="219"/>
    </row>
    <row r="32" spans="1:8">
      <c r="A32" s="219" t="s">
        <v>528</v>
      </c>
      <c r="B32" s="219"/>
      <c r="C32" s="219"/>
      <c r="D32" s="219"/>
      <c r="E32" s="219"/>
      <c r="F32" s="219"/>
      <c r="G32" s="219"/>
      <c r="H32" s="219"/>
    </row>
    <row r="33" spans="1:8">
      <c r="A33" s="219"/>
      <c r="B33" s="219"/>
      <c r="C33" s="219"/>
      <c r="D33" s="219"/>
      <c r="E33" s="219"/>
      <c r="F33" s="219"/>
      <c r="G33" s="219"/>
      <c r="H33" s="219"/>
    </row>
    <row r="34" spans="1:8">
      <c r="A34" s="219" t="s">
        <v>529</v>
      </c>
      <c r="B34" s="219"/>
      <c r="C34" s="219"/>
      <c r="D34" s="219"/>
      <c r="E34" s="219"/>
      <c r="F34" s="219"/>
      <c r="G34" s="219"/>
      <c r="H34" s="219"/>
    </row>
    <row r="35" spans="1:8">
      <c r="A35" s="219" t="s">
        <v>530</v>
      </c>
      <c r="B35" s="219"/>
      <c r="C35" s="219"/>
      <c r="D35" s="219"/>
      <c r="E35" s="219"/>
      <c r="F35" s="219"/>
      <c r="G35" s="219"/>
      <c r="H35" s="219"/>
    </row>
    <row r="36" spans="1:8">
      <c r="A36" s="219"/>
      <c r="B36" s="219"/>
      <c r="C36" s="219"/>
      <c r="D36" s="219"/>
      <c r="E36" s="219"/>
      <c r="F36" s="219"/>
      <c r="G36" s="219"/>
      <c r="H36" s="219"/>
    </row>
    <row r="37" spans="1:8">
      <c r="A37" s="224" t="s">
        <v>531</v>
      </c>
      <c r="B37" s="219"/>
      <c r="C37" s="219"/>
      <c r="D37" s="219"/>
      <c r="E37" s="219"/>
      <c r="F37" s="219"/>
      <c r="G37" s="219"/>
      <c r="H37" s="219"/>
    </row>
    <row r="38" spans="1:8" ht="17.100000000000001" customHeight="1">
      <c r="A38" s="225" t="s">
        <v>11</v>
      </c>
      <c r="B38" s="219" t="s">
        <v>532</v>
      </c>
      <c r="C38" s="219"/>
      <c r="D38" s="219"/>
      <c r="E38" s="219"/>
      <c r="F38" s="219"/>
      <c r="G38" s="219"/>
      <c r="H38" s="219"/>
    </row>
    <row r="39" spans="1:8" ht="17.100000000000001" customHeight="1">
      <c r="A39" s="219" t="s">
        <v>10</v>
      </c>
      <c r="B39" s="219" t="s">
        <v>533</v>
      </c>
      <c r="C39" s="219"/>
      <c r="D39" s="219"/>
      <c r="E39" s="219"/>
      <c r="F39" s="219"/>
      <c r="G39" s="219"/>
      <c r="H39" s="219"/>
    </row>
    <row r="40" spans="1:8">
      <c r="A40" s="219"/>
      <c r="B40" s="219" t="s">
        <v>534</v>
      </c>
      <c r="C40" s="219"/>
      <c r="D40" s="219"/>
      <c r="E40" s="219"/>
      <c r="F40" s="219"/>
      <c r="G40" s="219"/>
      <c r="H40" s="219"/>
    </row>
    <row r="41" spans="1:8" ht="17.100000000000001" customHeight="1">
      <c r="A41" s="219" t="s">
        <v>535</v>
      </c>
      <c r="B41" s="219" t="s">
        <v>536</v>
      </c>
      <c r="C41" s="219"/>
      <c r="D41" s="219"/>
      <c r="E41" s="219"/>
      <c r="F41" s="219"/>
      <c r="G41" s="219"/>
      <c r="H41" s="219"/>
    </row>
    <row r="42" spans="1:8">
      <c r="A42" s="219"/>
      <c r="B42" s="219"/>
      <c r="C42" s="219"/>
      <c r="D42" s="219"/>
      <c r="E42" s="219"/>
      <c r="F42" s="219"/>
      <c r="G42" s="219"/>
      <c r="H42" s="219"/>
    </row>
    <row r="43" spans="1:8">
      <c r="A43" s="224" t="s">
        <v>537</v>
      </c>
      <c r="B43" s="219"/>
      <c r="C43" s="219"/>
      <c r="D43" s="219"/>
      <c r="E43" s="219"/>
      <c r="F43" s="219"/>
      <c r="G43" s="219"/>
      <c r="H43" s="219"/>
    </row>
    <row r="44" spans="1:8" ht="17.100000000000001" customHeight="1">
      <c r="A44" s="219" t="s">
        <v>538</v>
      </c>
      <c r="B44" s="219" t="s">
        <v>539</v>
      </c>
      <c r="C44" s="219"/>
      <c r="D44" s="219"/>
      <c r="E44" s="219"/>
      <c r="F44" s="219"/>
      <c r="G44" s="219"/>
      <c r="H44" s="219"/>
    </row>
    <row r="45" spans="1:8" ht="14.25">
      <c r="A45" s="219"/>
      <c r="B45" s="219" t="s">
        <v>540</v>
      </c>
      <c r="C45" s="219"/>
      <c r="D45" s="219"/>
      <c r="E45" s="219"/>
      <c r="F45" s="219"/>
      <c r="G45" s="219"/>
      <c r="H45" s="219"/>
    </row>
    <row r="46" spans="1:8" ht="14.25">
      <c r="A46" s="219"/>
      <c r="B46" s="219" t="s">
        <v>541</v>
      </c>
      <c r="C46" s="219"/>
      <c r="D46" s="219"/>
      <c r="E46" s="219"/>
      <c r="F46" s="219"/>
      <c r="G46" s="219"/>
      <c r="H46" s="219"/>
    </row>
    <row r="47" spans="1:8" ht="14.25">
      <c r="A47" s="219"/>
      <c r="B47" s="219" t="s">
        <v>542</v>
      </c>
      <c r="C47" s="219"/>
      <c r="D47" s="219"/>
      <c r="E47" s="219"/>
      <c r="F47" s="219"/>
      <c r="G47" s="219"/>
      <c r="H47" s="219"/>
    </row>
    <row r="48" spans="1:8" ht="17.100000000000001" customHeight="1">
      <c r="A48" s="219" t="s">
        <v>12</v>
      </c>
      <c r="B48" s="219" t="s">
        <v>543</v>
      </c>
      <c r="C48" s="219"/>
      <c r="D48" s="219"/>
      <c r="E48" s="219"/>
      <c r="F48" s="219"/>
      <c r="G48" s="219"/>
      <c r="H48" s="219"/>
    </row>
    <row r="49" spans="1:8" ht="14.25">
      <c r="A49" s="219"/>
      <c r="B49" s="219" t="s">
        <v>544</v>
      </c>
      <c r="C49" s="219"/>
      <c r="D49" s="219"/>
      <c r="E49" s="219"/>
      <c r="F49" s="219"/>
      <c r="G49" s="219"/>
      <c r="H49" s="219"/>
    </row>
    <row r="50" spans="1:8">
      <c r="A50" s="219"/>
      <c r="B50" s="219" t="s">
        <v>545</v>
      </c>
      <c r="C50" s="219"/>
      <c r="D50" s="219"/>
      <c r="E50" s="219"/>
      <c r="F50" s="219"/>
      <c r="G50" s="219"/>
      <c r="H50" s="219"/>
    </row>
    <row r="51" spans="1:8" ht="17.100000000000001" customHeight="1">
      <c r="A51" s="219" t="s">
        <v>546</v>
      </c>
      <c r="B51" s="219" t="s">
        <v>547</v>
      </c>
      <c r="C51" s="219"/>
      <c r="D51" s="219"/>
      <c r="E51" s="219"/>
      <c r="F51" s="219"/>
      <c r="G51" s="219"/>
      <c r="H51" s="219"/>
    </row>
    <row r="52" spans="1:8" ht="17.100000000000001" customHeight="1">
      <c r="A52" s="219" t="s">
        <v>14</v>
      </c>
      <c r="B52" s="219" t="s">
        <v>548</v>
      </c>
      <c r="C52" s="219"/>
      <c r="D52" s="219"/>
      <c r="E52" s="219"/>
      <c r="F52" s="219"/>
      <c r="G52" s="219"/>
      <c r="H52" s="219"/>
    </row>
    <row r="53" spans="1:8">
      <c r="A53" s="219"/>
      <c r="B53" s="219"/>
      <c r="C53" s="219"/>
      <c r="D53" s="219"/>
      <c r="E53" s="219"/>
      <c r="F53" s="219"/>
      <c r="G53" s="219"/>
      <c r="H53" s="219"/>
    </row>
    <row r="54" spans="1:8">
      <c r="A54" s="224" t="s">
        <v>549</v>
      </c>
      <c r="B54" s="219"/>
      <c r="C54" s="219"/>
      <c r="D54" s="219"/>
      <c r="E54" s="219"/>
      <c r="F54" s="219"/>
      <c r="G54" s="219"/>
      <c r="H54" s="219"/>
    </row>
    <row r="55" spans="1:8" ht="14.25">
      <c r="A55" s="219" t="s">
        <v>550</v>
      </c>
      <c r="B55" s="219" t="s">
        <v>551</v>
      </c>
      <c r="C55" s="219"/>
      <c r="D55" s="219"/>
      <c r="E55" s="219"/>
      <c r="F55" s="219"/>
      <c r="G55" s="219"/>
      <c r="H55" s="219"/>
    </row>
    <row r="56" spans="1:8">
      <c r="A56" s="219"/>
      <c r="B56" s="219"/>
      <c r="C56" s="219"/>
      <c r="D56" s="219"/>
      <c r="E56" s="219"/>
      <c r="F56" s="219"/>
      <c r="G56" s="219"/>
      <c r="H56" s="219"/>
    </row>
    <row r="57" spans="1:8">
      <c r="A57" s="224" t="s">
        <v>552</v>
      </c>
      <c r="B57" s="219"/>
      <c r="C57" s="219"/>
      <c r="D57" s="219"/>
      <c r="E57" s="219"/>
      <c r="F57" s="219"/>
      <c r="G57" s="219"/>
      <c r="H57" s="219"/>
    </row>
    <row r="58" spans="1:8">
      <c r="A58" s="219" t="s">
        <v>553</v>
      </c>
      <c r="B58" s="219" t="s">
        <v>554</v>
      </c>
      <c r="C58" s="219"/>
      <c r="D58" s="219"/>
      <c r="E58" s="219"/>
      <c r="F58" s="219"/>
      <c r="G58" s="219"/>
      <c r="H58" s="219"/>
    </row>
    <row r="59" spans="1:8">
      <c r="A59" s="219" t="s">
        <v>555</v>
      </c>
      <c r="B59" s="219" t="s">
        <v>556</v>
      </c>
      <c r="C59" s="219"/>
      <c r="D59" s="219"/>
      <c r="E59" s="219"/>
      <c r="F59" s="219"/>
      <c r="G59" s="219"/>
      <c r="H59" s="219"/>
    </row>
    <row r="60" spans="1:8">
      <c r="A60" s="219"/>
      <c r="B60" s="219"/>
      <c r="C60" s="219"/>
      <c r="D60" s="219"/>
      <c r="E60" s="219"/>
      <c r="F60" s="219"/>
      <c r="G60" s="219"/>
      <c r="H60" s="219"/>
    </row>
    <row r="61" spans="1:8">
      <c r="A61" s="219" t="s">
        <v>557</v>
      </c>
      <c r="B61" s="219"/>
      <c r="C61" s="219"/>
      <c r="D61" s="219"/>
      <c r="E61" s="219"/>
      <c r="F61" s="219"/>
      <c r="G61" s="219"/>
      <c r="H61" s="219"/>
    </row>
    <row r="62" spans="1:8">
      <c r="A62" s="219" t="s">
        <v>558</v>
      </c>
      <c r="B62" s="219"/>
      <c r="C62" s="219"/>
      <c r="D62" s="219"/>
      <c r="E62" s="219"/>
      <c r="F62" s="219"/>
      <c r="G62" s="219"/>
      <c r="H62" s="219"/>
    </row>
    <row r="63" spans="1:8">
      <c r="A63" s="219" t="s">
        <v>559</v>
      </c>
      <c r="B63" s="219"/>
      <c r="C63" s="219"/>
      <c r="D63" s="219"/>
      <c r="E63" s="219"/>
      <c r="F63" s="219"/>
      <c r="G63" s="219"/>
      <c r="H63" s="219"/>
    </row>
    <row r="64" spans="1:8">
      <c r="A64" s="219" t="s">
        <v>560</v>
      </c>
      <c r="B64" s="219"/>
      <c r="C64" s="219"/>
      <c r="D64" s="219"/>
      <c r="E64" s="219"/>
      <c r="F64" s="219"/>
      <c r="G64" s="219"/>
      <c r="H64" s="219"/>
    </row>
    <row r="65" spans="1:8">
      <c r="A65" s="219" t="s">
        <v>561</v>
      </c>
      <c r="B65" s="219"/>
      <c r="C65" s="219"/>
      <c r="D65" s="219"/>
      <c r="E65" s="219"/>
      <c r="F65" s="219"/>
      <c r="G65" s="219"/>
      <c r="H65" s="219"/>
    </row>
    <row r="66" spans="1:8">
      <c r="A66" s="219" t="s">
        <v>562</v>
      </c>
      <c r="B66" s="219"/>
      <c r="C66" s="219"/>
      <c r="D66" s="219"/>
      <c r="E66" s="219"/>
      <c r="F66" s="219"/>
      <c r="G66" s="219"/>
      <c r="H66" s="219"/>
    </row>
    <row r="67" spans="1:8">
      <c r="A67" s="219" t="s">
        <v>563</v>
      </c>
      <c r="B67" s="219"/>
      <c r="C67" s="219"/>
      <c r="D67" s="219"/>
      <c r="E67" s="219"/>
      <c r="F67" s="219"/>
      <c r="G67" s="219"/>
      <c r="H67" s="219"/>
    </row>
    <row r="68" spans="1:8">
      <c r="A68" s="219" t="s">
        <v>564</v>
      </c>
      <c r="B68" s="219"/>
      <c r="C68" s="219"/>
      <c r="D68" s="219"/>
      <c r="E68" s="219"/>
      <c r="F68" s="219"/>
      <c r="G68" s="219"/>
      <c r="H68" s="219"/>
    </row>
    <row r="69" spans="1:8">
      <c r="A69" s="219"/>
      <c r="B69" s="219"/>
      <c r="C69" s="219"/>
      <c r="D69" s="219"/>
      <c r="E69" s="219"/>
      <c r="F69" s="219"/>
      <c r="G69" s="219"/>
      <c r="H69" s="219"/>
    </row>
    <row r="70" spans="1:8" ht="17.100000000000001" customHeight="1">
      <c r="A70" s="226" t="s">
        <v>565</v>
      </c>
      <c r="B70" s="227"/>
      <c r="C70" s="227"/>
      <c r="D70" s="227"/>
      <c r="E70" s="227"/>
      <c r="F70" s="227"/>
      <c r="G70" s="227"/>
      <c r="H70" s="228"/>
    </row>
    <row r="71" spans="1:8">
      <c r="A71" s="229" t="s">
        <v>566</v>
      </c>
      <c r="B71" s="230"/>
      <c r="C71" s="230"/>
      <c r="D71" s="230"/>
      <c r="E71" s="230"/>
      <c r="F71" s="230"/>
      <c r="G71" s="230"/>
      <c r="H71" s="231"/>
    </row>
    <row r="72" spans="1:8">
      <c r="A72" s="229" t="s">
        <v>567</v>
      </c>
      <c r="B72" s="230"/>
      <c r="C72" s="230"/>
      <c r="D72" s="230"/>
      <c r="E72" s="230"/>
      <c r="F72" s="230"/>
      <c r="G72" s="230"/>
      <c r="H72" s="231"/>
    </row>
    <row r="73" spans="1:8">
      <c r="A73" s="229"/>
      <c r="B73" s="230"/>
      <c r="C73" s="230"/>
      <c r="D73" s="230"/>
      <c r="E73" s="230"/>
      <c r="F73" s="230"/>
      <c r="G73" s="230"/>
      <c r="H73" s="231"/>
    </row>
    <row r="74" spans="1:8" ht="14.25">
      <c r="A74" s="229"/>
      <c r="B74" s="393" t="s">
        <v>568</v>
      </c>
      <c r="C74" s="394" t="s">
        <v>569</v>
      </c>
      <c r="D74" s="395" t="s">
        <v>570</v>
      </c>
      <c r="E74" s="395"/>
      <c r="F74" s="395"/>
      <c r="G74" s="230"/>
      <c r="H74" s="231"/>
    </row>
    <row r="75" spans="1:8" ht="14.25">
      <c r="A75" s="229"/>
      <c r="B75" s="393"/>
      <c r="C75" s="394"/>
      <c r="D75" s="396" t="s">
        <v>571</v>
      </c>
      <c r="E75" s="396"/>
      <c r="F75" s="396"/>
      <c r="G75" s="230"/>
      <c r="H75" s="231"/>
    </row>
    <row r="76" spans="1:8">
      <c r="A76" s="229"/>
      <c r="B76" s="230"/>
      <c r="C76" s="230"/>
      <c r="D76" s="230"/>
      <c r="E76" s="230"/>
      <c r="F76" s="230"/>
      <c r="G76" s="230"/>
      <c r="H76" s="231"/>
    </row>
    <row r="77" spans="1:8">
      <c r="A77" s="229" t="s">
        <v>572</v>
      </c>
      <c r="B77" s="230"/>
      <c r="C77" s="230"/>
      <c r="D77" s="230"/>
      <c r="E77" s="230"/>
      <c r="F77" s="230"/>
      <c r="G77" s="230"/>
      <c r="H77" s="231"/>
    </row>
    <row r="78" spans="1:8">
      <c r="A78" s="229" t="s">
        <v>573</v>
      </c>
      <c r="B78" s="230"/>
      <c r="C78" s="230"/>
      <c r="D78" s="230"/>
      <c r="E78" s="230"/>
      <c r="F78" s="230"/>
      <c r="G78" s="230"/>
      <c r="H78" s="231"/>
    </row>
    <row r="79" spans="1:8">
      <c r="A79" s="229" t="s">
        <v>574</v>
      </c>
      <c r="B79" s="230"/>
      <c r="C79" s="230"/>
      <c r="D79" s="230"/>
      <c r="E79" s="230"/>
      <c r="F79" s="230"/>
      <c r="G79" s="230"/>
      <c r="H79" s="231"/>
    </row>
    <row r="80" spans="1:8">
      <c r="A80" s="229" t="s">
        <v>575</v>
      </c>
      <c r="B80" s="230"/>
      <c r="C80" s="230"/>
      <c r="D80" s="230"/>
      <c r="E80" s="230"/>
      <c r="F80" s="230"/>
      <c r="G80" s="230"/>
      <c r="H80" s="231"/>
    </row>
    <row r="81" spans="1:8">
      <c r="A81" s="229" t="s">
        <v>576</v>
      </c>
      <c r="B81" s="230"/>
      <c r="C81" s="230"/>
      <c r="D81" s="230"/>
      <c r="E81" s="230"/>
      <c r="F81" s="230"/>
      <c r="G81" s="230"/>
      <c r="H81" s="231"/>
    </row>
    <row r="82" spans="1:8">
      <c r="A82" s="229"/>
      <c r="B82" s="230"/>
      <c r="C82" s="230"/>
      <c r="D82" s="230"/>
      <c r="E82" s="230"/>
      <c r="F82" s="230"/>
      <c r="G82" s="230"/>
      <c r="H82" s="231"/>
    </row>
    <row r="83" spans="1:8" ht="12.75" customHeight="1">
      <c r="A83" s="229" t="s">
        <v>577</v>
      </c>
      <c r="B83" s="230"/>
      <c r="C83" s="230"/>
      <c r="D83" s="230"/>
      <c r="E83" s="230"/>
      <c r="F83" s="230"/>
      <c r="G83" s="230"/>
      <c r="H83" s="231"/>
    </row>
    <row r="84" spans="1:8">
      <c r="A84" s="229" t="s">
        <v>578</v>
      </c>
      <c r="B84" s="230"/>
      <c r="C84" s="230"/>
      <c r="D84" s="230"/>
      <c r="E84" s="230"/>
      <c r="F84" s="230"/>
      <c r="G84" s="230"/>
      <c r="H84" s="231"/>
    </row>
    <row r="85" spans="1:8">
      <c r="A85" s="229" t="s">
        <v>579</v>
      </c>
      <c r="B85" s="230"/>
      <c r="C85" s="230"/>
      <c r="D85" s="230"/>
      <c r="E85" s="230"/>
      <c r="F85" s="230"/>
      <c r="G85" s="230"/>
      <c r="H85" s="231"/>
    </row>
    <row r="86" spans="1:8" ht="12.75" customHeight="1">
      <c r="A86" s="232" t="s">
        <v>580</v>
      </c>
      <c r="B86" s="230"/>
      <c r="C86" s="230"/>
      <c r="D86" s="230"/>
      <c r="E86" s="230"/>
      <c r="F86" s="230"/>
      <c r="G86" s="230"/>
      <c r="H86" s="231"/>
    </row>
    <row r="87" spans="1:8">
      <c r="A87" s="229"/>
      <c r="B87" s="230"/>
      <c r="C87" s="230"/>
      <c r="D87" s="230"/>
      <c r="E87" s="230"/>
      <c r="F87" s="230"/>
      <c r="G87" s="230"/>
      <c r="H87" s="231"/>
    </row>
    <row r="88" spans="1:8">
      <c r="A88" s="229" t="s">
        <v>581</v>
      </c>
      <c r="B88" s="230"/>
      <c r="C88" s="230"/>
      <c r="D88" s="230"/>
      <c r="E88" s="230"/>
      <c r="F88" s="230"/>
      <c r="G88" s="230"/>
      <c r="H88" s="231"/>
    </row>
    <row r="89" spans="1:8">
      <c r="A89" s="229" t="s">
        <v>582</v>
      </c>
      <c r="B89" s="230"/>
      <c r="C89" s="230"/>
      <c r="D89" s="230"/>
      <c r="E89" s="230"/>
      <c r="F89" s="230"/>
      <c r="G89" s="230"/>
      <c r="H89" s="231"/>
    </row>
    <row r="90" spans="1:8">
      <c r="A90" s="229" t="s">
        <v>583</v>
      </c>
      <c r="B90" s="230"/>
      <c r="C90" s="230"/>
      <c r="D90" s="230"/>
      <c r="E90" s="230"/>
      <c r="F90" s="230"/>
      <c r="G90" s="230"/>
      <c r="H90" s="231"/>
    </row>
    <row r="91" spans="1:8" ht="12.75" customHeight="1">
      <c r="A91" s="229" t="s">
        <v>584</v>
      </c>
      <c r="B91" s="230"/>
      <c r="C91" s="230"/>
      <c r="D91" s="230"/>
      <c r="E91" s="230"/>
      <c r="F91" s="230"/>
      <c r="G91" s="230"/>
      <c r="H91" s="231"/>
    </row>
    <row r="92" spans="1:8">
      <c r="A92" s="229" t="s">
        <v>585</v>
      </c>
      <c r="B92" s="230"/>
      <c r="C92" s="230"/>
      <c r="D92" s="230"/>
      <c r="E92" s="230"/>
      <c r="F92" s="230"/>
      <c r="G92" s="230"/>
      <c r="H92" s="231"/>
    </row>
    <row r="93" spans="1:8">
      <c r="A93" s="229" t="s">
        <v>586</v>
      </c>
      <c r="B93" s="230"/>
      <c r="C93" s="230"/>
      <c r="D93" s="230"/>
      <c r="E93" s="230"/>
      <c r="F93" s="230"/>
      <c r="G93" s="230"/>
      <c r="H93" s="231"/>
    </row>
    <row r="94" spans="1:8">
      <c r="A94" s="229"/>
      <c r="B94" s="230"/>
      <c r="C94" s="230"/>
      <c r="D94" s="230"/>
      <c r="E94" s="230"/>
      <c r="F94" s="230"/>
      <c r="G94" s="230"/>
      <c r="H94" s="231"/>
    </row>
    <row r="95" spans="1:8">
      <c r="A95" s="229" t="s">
        <v>587</v>
      </c>
      <c r="B95" s="230"/>
      <c r="C95" s="230"/>
      <c r="D95" s="230"/>
      <c r="E95" s="230"/>
      <c r="F95" s="230"/>
      <c r="G95" s="230"/>
      <c r="H95" s="231"/>
    </row>
    <row r="96" spans="1:8">
      <c r="A96" s="229" t="s">
        <v>588</v>
      </c>
      <c r="B96" s="230"/>
      <c r="C96" s="230"/>
      <c r="D96" s="230"/>
      <c r="E96" s="230"/>
      <c r="F96" s="230"/>
      <c r="G96" s="230"/>
      <c r="H96" s="231"/>
    </row>
    <row r="97" spans="1:8">
      <c r="A97" s="229" t="s">
        <v>589</v>
      </c>
      <c r="B97" s="230"/>
      <c r="C97" s="230"/>
      <c r="D97" s="230"/>
      <c r="E97" s="230"/>
      <c r="F97" s="230"/>
      <c r="G97" s="230"/>
      <c r="H97" s="231"/>
    </row>
    <row r="98" spans="1:8">
      <c r="A98" s="229" t="s">
        <v>590</v>
      </c>
      <c r="B98" s="230"/>
      <c r="C98" s="230"/>
      <c r="D98" s="230"/>
      <c r="E98" s="230"/>
      <c r="F98" s="230"/>
      <c r="G98" s="230"/>
      <c r="H98" s="231"/>
    </row>
    <row r="99" spans="1:8">
      <c r="A99" s="229" t="s">
        <v>591</v>
      </c>
      <c r="B99" s="230"/>
      <c r="C99" s="230"/>
      <c r="D99" s="230"/>
      <c r="E99" s="230"/>
      <c r="F99" s="230"/>
      <c r="G99" s="230"/>
      <c r="H99" s="231"/>
    </row>
    <row r="100" spans="1:8">
      <c r="A100" s="229" t="s">
        <v>592</v>
      </c>
      <c r="B100" s="230"/>
      <c r="C100" s="230"/>
      <c r="D100" s="230"/>
      <c r="E100" s="230"/>
      <c r="F100" s="230"/>
      <c r="G100" s="230"/>
      <c r="H100" s="231"/>
    </row>
    <row r="101" spans="1:8">
      <c r="A101" s="229" t="s">
        <v>593</v>
      </c>
      <c r="B101" s="230"/>
      <c r="C101" s="230"/>
      <c r="D101" s="230"/>
      <c r="E101" s="230"/>
      <c r="F101" s="230"/>
      <c r="G101" s="230"/>
      <c r="H101" s="231"/>
    </row>
    <row r="102" spans="1:8">
      <c r="A102" s="233" t="s">
        <v>594</v>
      </c>
      <c r="B102" s="234"/>
      <c r="C102" s="234"/>
      <c r="D102" s="234"/>
      <c r="E102" s="234"/>
      <c r="F102" s="234"/>
      <c r="G102" s="234"/>
      <c r="H102" s="235"/>
    </row>
    <row r="103" spans="1:8">
      <c r="A103" s="219"/>
      <c r="B103" s="219"/>
      <c r="C103" s="219"/>
      <c r="D103" s="219"/>
      <c r="E103" s="219"/>
      <c r="F103" s="219"/>
      <c r="G103" s="219"/>
      <c r="H103" s="219"/>
    </row>
    <row r="104" spans="1:8">
      <c r="A104" s="219" t="s">
        <v>595</v>
      </c>
      <c r="B104" s="219"/>
      <c r="C104" s="219"/>
      <c r="D104" s="219"/>
      <c r="E104" s="219"/>
      <c r="F104" s="219"/>
      <c r="G104" s="219"/>
      <c r="H104" s="219"/>
    </row>
    <row r="105" spans="1:8">
      <c r="A105" s="219" t="s">
        <v>596</v>
      </c>
      <c r="B105" s="219"/>
      <c r="C105" s="219"/>
      <c r="D105" s="219"/>
      <c r="E105" s="219"/>
      <c r="F105" s="219"/>
      <c r="G105" s="219"/>
      <c r="H105" s="219"/>
    </row>
    <row r="106" spans="1:8">
      <c r="A106" s="219" t="s">
        <v>597</v>
      </c>
      <c r="B106" s="219"/>
      <c r="C106" s="219"/>
      <c r="D106" s="219"/>
      <c r="E106" s="219"/>
      <c r="F106" s="219"/>
      <c r="G106" s="219"/>
      <c r="H106" s="219"/>
    </row>
    <row r="107" spans="1:8">
      <c r="A107" s="219" t="s">
        <v>598</v>
      </c>
      <c r="B107" s="219"/>
      <c r="C107" s="219"/>
      <c r="D107" s="219"/>
      <c r="E107" s="219"/>
      <c r="F107" s="219"/>
      <c r="G107" s="219"/>
      <c r="H107" s="219"/>
    </row>
    <row r="108" spans="1:8">
      <c r="A108" s="219" t="s">
        <v>599</v>
      </c>
      <c r="B108" s="219"/>
      <c r="C108" s="219"/>
      <c r="D108" s="219"/>
      <c r="E108" s="219"/>
      <c r="F108" s="219"/>
      <c r="G108" s="219"/>
      <c r="H108" s="219"/>
    </row>
    <row r="109" spans="1:8">
      <c r="A109" s="219"/>
      <c r="B109" s="219"/>
      <c r="C109" s="219"/>
      <c r="D109" s="219"/>
      <c r="E109" s="219"/>
      <c r="F109" s="219"/>
      <c r="G109" s="219"/>
      <c r="H109" s="219"/>
    </row>
    <row r="110" spans="1:8">
      <c r="A110" s="219" t="s">
        <v>600</v>
      </c>
      <c r="B110" s="219"/>
      <c r="C110" s="219"/>
      <c r="D110" s="219"/>
      <c r="E110" s="219"/>
      <c r="F110" s="219"/>
      <c r="G110" s="219"/>
      <c r="H110" s="219"/>
    </row>
    <row r="111" spans="1:8">
      <c r="A111" s="219" t="s">
        <v>601</v>
      </c>
      <c r="B111" s="219"/>
      <c r="C111" s="219"/>
      <c r="D111" s="219"/>
      <c r="E111" s="219"/>
      <c r="F111" s="219"/>
      <c r="G111" s="219"/>
      <c r="H111" s="219"/>
    </row>
    <row r="112" spans="1:8">
      <c r="A112" s="219" t="s">
        <v>602</v>
      </c>
      <c r="B112" s="219"/>
      <c r="C112" s="219"/>
      <c r="D112" s="219"/>
      <c r="E112" s="219"/>
      <c r="F112" s="219"/>
      <c r="G112" s="219"/>
      <c r="H112" s="219"/>
    </row>
    <row r="113" spans="1:8">
      <c r="A113" s="219" t="s">
        <v>603</v>
      </c>
      <c r="B113" s="219"/>
      <c r="C113" s="219"/>
      <c r="D113" s="219"/>
      <c r="E113" s="219"/>
      <c r="F113" s="219"/>
      <c r="G113" s="219"/>
      <c r="H113" s="219"/>
    </row>
    <row r="114" spans="1:8">
      <c r="A114" s="219" t="s">
        <v>604</v>
      </c>
      <c r="B114" s="219"/>
      <c r="C114" s="219"/>
      <c r="D114" s="219"/>
      <c r="E114" s="219"/>
      <c r="F114" s="219"/>
      <c r="G114" s="219"/>
      <c r="H114" s="219"/>
    </row>
    <row r="115" spans="1:8">
      <c r="A115" s="219" t="s">
        <v>605</v>
      </c>
      <c r="B115" s="219"/>
      <c r="C115" s="219"/>
      <c r="D115" s="219"/>
      <c r="E115" s="219"/>
      <c r="F115" s="219"/>
      <c r="G115" s="219"/>
      <c r="H115" s="219"/>
    </row>
    <row r="116" spans="1:8">
      <c r="A116" s="219" t="s">
        <v>606</v>
      </c>
      <c r="B116" s="219"/>
      <c r="C116" s="219"/>
      <c r="D116" s="219"/>
      <c r="E116" s="219"/>
      <c r="F116" s="219"/>
      <c r="G116" s="219"/>
      <c r="H116" s="219"/>
    </row>
    <row r="117" spans="1:8">
      <c r="A117" s="219" t="s">
        <v>607</v>
      </c>
      <c r="B117" s="219"/>
      <c r="C117" s="219"/>
      <c r="D117" s="219"/>
      <c r="E117" s="219"/>
      <c r="F117" s="219"/>
      <c r="G117" s="219"/>
      <c r="H117" s="219"/>
    </row>
    <row r="118" spans="1:8">
      <c r="A118" s="219"/>
      <c r="B118" s="219"/>
      <c r="C118" s="219"/>
      <c r="D118" s="219"/>
      <c r="E118" s="219"/>
      <c r="F118" s="219"/>
      <c r="G118" s="219"/>
      <c r="H118" s="219"/>
    </row>
    <row r="119" spans="1:8">
      <c r="A119" s="219" t="s">
        <v>608</v>
      </c>
      <c r="B119" s="219"/>
      <c r="C119" s="219"/>
      <c r="D119" s="219"/>
      <c r="E119" s="219"/>
      <c r="F119" s="219"/>
      <c r="G119" s="219"/>
      <c r="H119" s="219"/>
    </row>
    <row r="120" spans="1:8">
      <c r="A120" s="219"/>
      <c r="B120" s="219"/>
      <c r="C120" s="219"/>
      <c r="D120" s="219"/>
      <c r="E120" s="219"/>
      <c r="F120" s="219"/>
      <c r="G120" s="219"/>
      <c r="H120" s="219"/>
    </row>
    <row r="121" spans="1:8">
      <c r="A121" s="236" t="s">
        <v>609</v>
      </c>
      <c r="B121" s="219"/>
      <c r="C121" s="219"/>
      <c r="D121" s="219"/>
      <c r="E121" s="219"/>
      <c r="F121" s="219"/>
      <c r="G121" s="219"/>
      <c r="H121" s="219"/>
    </row>
    <row r="122" spans="1:8">
      <c r="A122" s="236" t="s">
        <v>610</v>
      </c>
      <c r="B122" s="219"/>
      <c r="C122" s="219"/>
      <c r="D122" s="219"/>
      <c r="E122" s="219"/>
      <c r="F122" s="219"/>
      <c r="G122" s="219"/>
      <c r="H122" s="219"/>
    </row>
    <row r="123" spans="1:8">
      <c r="A123" s="236" t="s">
        <v>611</v>
      </c>
      <c r="B123" s="219"/>
      <c r="C123" s="219"/>
      <c r="D123" s="219"/>
      <c r="E123" s="219"/>
      <c r="F123" s="219"/>
      <c r="G123" s="219"/>
      <c r="H123" s="219"/>
    </row>
    <row r="124" spans="1:8">
      <c r="A124" s="236" t="s">
        <v>612</v>
      </c>
      <c r="B124" s="219"/>
      <c r="C124" s="219"/>
      <c r="D124" s="219"/>
      <c r="E124" s="219"/>
      <c r="F124" s="219"/>
      <c r="G124" s="219"/>
      <c r="H124" s="219"/>
    </row>
    <row r="125" spans="1:8">
      <c r="A125" s="236" t="s">
        <v>613</v>
      </c>
      <c r="B125" s="219"/>
      <c r="C125" s="219"/>
      <c r="D125" s="219"/>
      <c r="E125" s="219"/>
      <c r="F125" s="219"/>
      <c r="G125" s="219"/>
      <c r="H125" s="219"/>
    </row>
    <row r="126" spans="1:8">
      <c r="A126" s="236" t="s">
        <v>614</v>
      </c>
      <c r="B126" s="219"/>
      <c r="C126" s="219"/>
      <c r="D126" s="219"/>
      <c r="E126" s="219"/>
      <c r="F126" s="219"/>
      <c r="G126" s="219"/>
      <c r="H126" s="219"/>
    </row>
    <row r="127" spans="1:8">
      <c r="A127" s="236" t="s">
        <v>615</v>
      </c>
      <c r="B127" s="219"/>
      <c r="C127" s="219"/>
      <c r="D127" s="219"/>
      <c r="E127" s="219"/>
      <c r="F127" s="219"/>
      <c r="G127" s="219"/>
      <c r="H127" s="219"/>
    </row>
    <row r="128" spans="1:8">
      <c r="A128" s="236" t="s">
        <v>616</v>
      </c>
      <c r="B128" s="219"/>
      <c r="C128" s="219"/>
      <c r="D128" s="219"/>
      <c r="E128" s="219"/>
      <c r="F128" s="219"/>
      <c r="G128" s="219"/>
      <c r="H128" s="219"/>
    </row>
    <row r="129" spans="1:8">
      <c r="A129" s="236"/>
      <c r="B129" s="219"/>
      <c r="C129" s="219"/>
      <c r="D129" s="219"/>
      <c r="E129" s="219"/>
      <c r="F129" s="219"/>
      <c r="G129" s="219"/>
      <c r="H129" s="219"/>
    </row>
    <row r="130" spans="1:8">
      <c r="A130" s="236" t="s">
        <v>617</v>
      </c>
      <c r="B130" s="219"/>
      <c r="C130" s="219"/>
      <c r="D130" s="219"/>
      <c r="E130" s="219"/>
      <c r="F130" s="219"/>
      <c r="G130" s="219"/>
      <c r="H130" s="219"/>
    </row>
    <row r="131" spans="1:8">
      <c r="A131" s="236" t="s">
        <v>618</v>
      </c>
      <c r="B131" s="219"/>
      <c r="C131" s="219"/>
      <c r="D131" s="219"/>
      <c r="E131" s="219"/>
      <c r="F131" s="219"/>
      <c r="G131" s="219"/>
      <c r="H131" s="219"/>
    </row>
    <row r="132" spans="1:8">
      <c r="A132" s="236" t="s">
        <v>619</v>
      </c>
      <c r="B132" s="219"/>
      <c r="C132" s="219"/>
      <c r="D132" s="219"/>
      <c r="E132" s="219"/>
      <c r="F132" s="219"/>
      <c r="G132" s="219"/>
      <c r="H132" s="219"/>
    </row>
    <row r="133" spans="1:8">
      <c r="A133" s="236" t="s">
        <v>620</v>
      </c>
      <c r="B133" s="219"/>
      <c r="C133" s="219"/>
      <c r="D133" s="219"/>
      <c r="E133" s="219"/>
      <c r="F133" s="219"/>
      <c r="G133" s="219"/>
      <c r="H133" s="219"/>
    </row>
    <row r="134" spans="1:8">
      <c r="A134" s="236" t="s">
        <v>621</v>
      </c>
      <c r="B134" s="219"/>
      <c r="C134" s="219"/>
      <c r="D134" s="219"/>
      <c r="E134" s="219"/>
      <c r="F134" s="219"/>
      <c r="G134" s="219"/>
      <c r="H134" s="219"/>
    </row>
    <row r="135" spans="1:8">
      <c r="A135" s="236" t="s">
        <v>675</v>
      </c>
      <c r="B135" s="219"/>
      <c r="C135" s="219"/>
      <c r="D135" s="219"/>
      <c r="E135" s="219"/>
      <c r="F135" s="219"/>
      <c r="G135" s="219"/>
      <c r="H135" s="219"/>
    </row>
    <row r="136" spans="1:8">
      <c r="A136" s="236" t="s">
        <v>622</v>
      </c>
      <c r="B136" s="219"/>
      <c r="C136" s="219"/>
      <c r="D136" s="219"/>
      <c r="E136" s="219"/>
      <c r="F136" s="219"/>
      <c r="G136" s="219"/>
      <c r="H136" s="219"/>
    </row>
    <row r="137" spans="1:8">
      <c r="A137" s="236" t="s">
        <v>623</v>
      </c>
      <c r="B137" s="219"/>
      <c r="C137" s="219"/>
      <c r="D137" s="219"/>
      <c r="E137" s="219"/>
      <c r="F137" s="219"/>
      <c r="G137" s="219"/>
      <c r="H137" s="219"/>
    </row>
    <row r="138" spans="1:8">
      <c r="A138" s="236" t="s">
        <v>624</v>
      </c>
      <c r="B138" s="219"/>
      <c r="C138" s="219"/>
      <c r="D138" s="219"/>
      <c r="E138" s="219"/>
      <c r="F138" s="219"/>
      <c r="G138" s="219"/>
      <c r="H138" s="219"/>
    </row>
    <row r="139" spans="1:8">
      <c r="A139" s="236" t="s">
        <v>625</v>
      </c>
      <c r="B139" s="219"/>
      <c r="C139" s="219"/>
      <c r="D139" s="219"/>
      <c r="E139" s="219"/>
      <c r="F139" s="219"/>
      <c r="G139" s="219"/>
      <c r="H139" s="219"/>
    </row>
    <row r="140" spans="1:8">
      <c r="A140" s="236" t="s">
        <v>626</v>
      </c>
      <c r="B140" s="219"/>
      <c r="C140" s="219"/>
      <c r="D140" s="219"/>
      <c r="E140" s="219"/>
      <c r="F140" s="219"/>
      <c r="G140" s="219"/>
      <c r="H140" s="219"/>
    </row>
    <row r="141" spans="1:8">
      <c r="A141" s="236" t="s">
        <v>627</v>
      </c>
      <c r="B141" s="219"/>
      <c r="C141" s="219"/>
      <c r="D141" s="219"/>
      <c r="E141" s="219"/>
      <c r="F141" s="219"/>
      <c r="G141" s="219"/>
      <c r="H141" s="219"/>
    </row>
    <row r="142" spans="1:8">
      <c r="A142" s="236" t="s">
        <v>628</v>
      </c>
      <c r="B142" s="219"/>
      <c r="C142" s="219"/>
      <c r="D142" s="219"/>
      <c r="E142" s="219"/>
      <c r="F142" s="219"/>
      <c r="G142" s="219"/>
      <c r="H142" s="219"/>
    </row>
    <row r="143" spans="1:8">
      <c r="A143" s="236" t="s">
        <v>629</v>
      </c>
      <c r="B143" s="219"/>
      <c r="C143" s="219"/>
      <c r="D143" s="219"/>
      <c r="E143" s="219"/>
      <c r="F143" s="219"/>
      <c r="G143" s="219"/>
      <c r="H143" s="219"/>
    </row>
    <row r="144" spans="1:8">
      <c r="A144" s="236" t="s">
        <v>630</v>
      </c>
      <c r="B144" s="219"/>
      <c r="C144" s="219"/>
      <c r="D144" s="219"/>
      <c r="E144" s="219"/>
      <c r="F144" s="219"/>
      <c r="G144" s="219"/>
      <c r="H144" s="219"/>
    </row>
    <row r="145" spans="1:8">
      <c r="A145" s="236" t="s">
        <v>631</v>
      </c>
      <c r="B145" s="219"/>
      <c r="C145" s="219"/>
      <c r="D145" s="219"/>
      <c r="E145" s="219"/>
      <c r="F145" s="219"/>
      <c r="G145" s="219"/>
      <c r="H145" s="219"/>
    </row>
    <row r="146" spans="1:8">
      <c r="A146" s="236"/>
      <c r="B146" s="219"/>
      <c r="C146" s="219"/>
      <c r="D146" s="219"/>
      <c r="E146" s="219"/>
      <c r="F146" s="219"/>
      <c r="G146" s="219"/>
      <c r="H146" s="219"/>
    </row>
    <row r="147" spans="1:8">
      <c r="A147" s="236" t="s">
        <v>632</v>
      </c>
      <c r="B147" s="219"/>
      <c r="C147" s="219"/>
      <c r="D147" s="219"/>
      <c r="E147" s="219"/>
      <c r="F147" s="219"/>
      <c r="G147" s="219"/>
      <c r="H147" s="219"/>
    </row>
    <row r="148" spans="1:8">
      <c r="A148" s="236" t="s">
        <v>633</v>
      </c>
      <c r="B148" s="219"/>
      <c r="C148" s="219"/>
      <c r="D148" s="219"/>
      <c r="E148" s="219"/>
      <c r="F148" s="219"/>
      <c r="G148" s="219"/>
      <c r="H148" s="219"/>
    </row>
    <row r="149" spans="1:8">
      <c r="A149" s="236" t="s">
        <v>634</v>
      </c>
      <c r="B149" s="219"/>
      <c r="C149" s="219"/>
      <c r="D149" s="219"/>
      <c r="E149" s="219"/>
      <c r="F149" s="219"/>
      <c r="G149" s="219"/>
      <c r="H149" s="219"/>
    </row>
    <row r="150" spans="1:8">
      <c r="A150" s="236" t="s">
        <v>635</v>
      </c>
      <c r="B150" s="219"/>
      <c r="C150" s="219"/>
      <c r="D150" s="219"/>
      <c r="E150" s="219"/>
      <c r="F150" s="219"/>
      <c r="G150" s="219"/>
      <c r="H150" s="219"/>
    </row>
    <row r="151" spans="1:8">
      <c r="A151" s="236" t="s">
        <v>636</v>
      </c>
      <c r="B151" s="219"/>
      <c r="C151" s="219"/>
      <c r="D151" s="219"/>
      <c r="E151" s="219"/>
      <c r="F151" s="219"/>
      <c r="G151" s="219"/>
      <c r="H151" s="219"/>
    </row>
    <row r="152" spans="1:8">
      <c r="A152" s="236" t="s">
        <v>637</v>
      </c>
      <c r="B152" s="219"/>
      <c r="C152" s="219"/>
      <c r="D152" s="219"/>
      <c r="E152" s="219"/>
      <c r="F152" s="219"/>
      <c r="G152" s="219"/>
      <c r="H152" s="219"/>
    </row>
    <row r="153" spans="1:8">
      <c r="A153" s="236"/>
      <c r="B153" s="219"/>
      <c r="C153" s="219"/>
      <c r="D153" s="219"/>
      <c r="E153" s="219"/>
      <c r="F153" s="219"/>
      <c r="G153" s="219"/>
      <c r="H153" s="219"/>
    </row>
    <row r="154" spans="1:8">
      <c r="A154" s="236" t="s">
        <v>638</v>
      </c>
      <c r="B154" s="219"/>
      <c r="C154" s="219"/>
      <c r="D154" s="219"/>
      <c r="E154" s="219"/>
      <c r="F154" s="219"/>
      <c r="G154" s="219"/>
      <c r="H154" s="219"/>
    </row>
    <row r="155" spans="1:8">
      <c r="A155" s="237" t="s">
        <v>639</v>
      </c>
      <c r="B155" s="219"/>
      <c r="C155" s="219"/>
      <c r="D155" s="219"/>
      <c r="E155" s="219"/>
      <c r="F155" s="219"/>
      <c r="G155" s="219"/>
      <c r="H155" s="219"/>
    </row>
    <row r="156" spans="1:8">
      <c r="A156" s="219"/>
      <c r="B156" s="219"/>
      <c r="C156" s="219"/>
      <c r="D156" s="219"/>
      <c r="E156" s="219"/>
      <c r="F156" s="219"/>
      <c r="G156" s="219"/>
      <c r="H156" s="219"/>
    </row>
    <row r="157" spans="1:8" ht="17.100000000000001" customHeight="1">
      <c r="A157" s="222" t="s">
        <v>326</v>
      </c>
      <c r="B157" s="219"/>
      <c r="C157" s="219"/>
      <c r="D157" s="219"/>
      <c r="E157" s="219"/>
      <c r="F157" s="219"/>
      <c r="G157" s="219"/>
      <c r="H157" s="219"/>
    </row>
    <row r="158" spans="1:8" ht="17.100000000000001" customHeight="1">
      <c r="A158" s="126" t="s">
        <v>640</v>
      </c>
      <c r="B158" s="219"/>
      <c r="C158" s="219"/>
      <c r="D158" s="219"/>
      <c r="E158" s="219"/>
      <c r="F158" s="219"/>
      <c r="G158" s="219"/>
      <c r="H158" s="219"/>
    </row>
    <row r="159" spans="1:8">
      <c r="A159" s="126" t="s">
        <v>641</v>
      </c>
      <c r="B159" s="219"/>
      <c r="C159" s="219"/>
      <c r="D159" s="219"/>
      <c r="E159" s="219"/>
      <c r="F159" s="219"/>
      <c r="G159" s="219"/>
      <c r="H159" s="219"/>
    </row>
    <row r="160" spans="1:8">
      <c r="A160" s="219" t="s">
        <v>642</v>
      </c>
      <c r="B160" s="219"/>
      <c r="C160" s="219"/>
      <c r="D160" s="219"/>
      <c r="E160" s="219"/>
      <c r="F160" s="219"/>
      <c r="G160" s="219"/>
      <c r="H160" s="219"/>
    </row>
    <row r="161" spans="1:8">
      <c r="A161" s="219" t="s">
        <v>643</v>
      </c>
      <c r="B161" s="219"/>
      <c r="C161" s="219"/>
      <c r="D161" s="219"/>
      <c r="E161" s="219"/>
      <c r="F161" s="219"/>
      <c r="G161" s="219"/>
      <c r="H161" s="219"/>
    </row>
    <row r="162" spans="1:8">
      <c r="A162" s="219" t="s">
        <v>644</v>
      </c>
      <c r="B162" s="219"/>
      <c r="C162" s="219"/>
      <c r="D162" s="219"/>
      <c r="E162" s="219"/>
      <c r="F162" s="219"/>
      <c r="G162" s="219"/>
      <c r="H162" s="219"/>
    </row>
    <row r="163" spans="1:8">
      <c r="A163" s="219"/>
      <c r="B163" s="219"/>
      <c r="C163" s="219"/>
      <c r="D163" s="219"/>
      <c r="E163" s="219"/>
      <c r="F163" s="219"/>
      <c r="G163" s="219"/>
      <c r="H163" s="219"/>
    </row>
    <row r="164" spans="1:8">
      <c r="A164" s="236" t="s">
        <v>645</v>
      </c>
      <c r="B164" s="236"/>
      <c r="C164" s="236"/>
      <c r="D164" s="236"/>
      <c r="E164" s="236"/>
      <c r="F164" s="236"/>
      <c r="G164" s="236"/>
      <c r="H164" s="236"/>
    </row>
    <row r="165" spans="1:8">
      <c r="A165" s="236" t="s">
        <v>646</v>
      </c>
      <c r="B165" s="236"/>
      <c r="C165" s="236"/>
      <c r="D165" s="236"/>
      <c r="E165" s="236"/>
      <c r="F165" s="236"/>
      <c r="G165" s="236"/>
      <c r="H165" s="236"/>
    </row>
    <row r="166" spans="1:8">
      <c r="A166" s="236" t="s">
        <v>647</v>
      </c>
      <c r="B166" s="236"/>
      <c r="C166" s="236"/>
      <c r="D166" s="236"/>
      <c r="E166" s="236"/>
      <c r="F166" s="236"/>
      <c r="G166" s="236"/>
      <c r="H166" s="236"/>
    </row>
    <row r="167" spans="1:8">
      <c r="A167" s="236" t="s">
        <v>648</v>
      </c>
      <c r="B167" s="236"/>
      <c r="C167" s="236"/>
      <c r="D167" s="236"/>
      <c r="E167" s="236"/>
      <c r="F167" s="236"/>
      <c r="G167" s="236"/>
      <c r="H167" s="236"/>
    </row>
    <row r="168" spans="1:8">
      <c r="A168" s="236" t="s">
        <v>649</v>
      </c>
      <c r="B168" s="236"/>
      <c r="C168" s="236"/>
      <c r="D168" s="236"/>
      <c r="E168" s="236"/>
      <c r="F168" s="236"/>
      <c r="G168" s="236"/>
      <c r="H168" s="236"/>
    </row>
    <row r="169" spans="1:8">
      <c r="A169" s="225"/>
      <c r="B169" s="225"/>
      <c r="C169" s="225"/>
      <c r="D169" s="225"/>
      <c r="E169" s="225"/>
      <c r="F169" s="225"/>
      <c r="G169" s="225"/>
      <c r="H169" s="225"/>
    </row>
    <row r="170" spans="1:8">
      <c r="A170" s="225"/>
      <c r="B170" s="225"/>
      <c r="C170" s="225"/>
      <c r="D170" s="225"/>
      <c r="E170" s="225"/>
      <c r="F170" s="225"/>
      <c r="G170" s="225"/>
      <c r="H170" s="225"/>
    </row>
    <row r="171" spans="1:8">
      <c r="A171" s="225"/>
      <c r="B171" s="225"/>
      <c r="C171" s="225"/>
      <c r="D171" s="225"/>
      <c r="E171" s="225"/>
      <c r="F171" s="225"/>
      <c r="G171" s="225"/>
      <c r="H171" s="225"/>
    </row>
    <row r="172" spans="1:8">
      <c r="A172" s="225"/>
      <c r="B172" s="225"/>
      <c r="C172" s="225"/>
      <c r="D172" s="225"/>
      <c r="E172" s="225"/>
      <c r="F172" s="225"/>
      <c r="G172" s="225"/>
      <c r="H172" s="225"/>
    </row>
    <row r="173" spans="1:8">
      <c r="A173" s="225"/>
      <c r="B173" s="225"/>
      <c r="C173" s="225"/>
      <c r="D173" s="225"/>
      <c r="E173" s="225"/>
      <c r="F173" s="225"/>
      <c r="G173" s="225"/>
      <c r="H173" s="225"/>
    </row>
    <row r="174" spans="1:8">
      <c r="A174" s="225"/>
      <c r="B174" s="225"/>
      <c r="C174" s="225"/>
      <c r="D174" s="225"/>
      <c r="E174" s="225"/>
      <c r="F174" s="225"/>
      <c r="G174" s="225"/>
      <c r="H174" s="225"/>
    </row>
    <row r="175" spans="1:8">
      <c r="A175" s="225"/>
      <c r="B175" s="225"/>
      <c r="C175" s="225"/>
      <c r="D175" s="225"/>
      <c r="E175" s="225"/>
      <c r="F175" s="225"/>
      <c r="G175" s="225"/>
      <c r="H175" s="225"/>
    </row>
    <row r="176" spans="1:8">
      <c r="A176" s="225"/>
      <c r="B176" s="225"/>
      <c r="C176" s="225"/>
      <c r="D176" s="225"/>
      <c r="E176" s="225"/>
      <c r="F176" s="225"/>
      <c r="G176" s="225"/>
      <c r="H176" s="225"/>
    </row>
    <row r="177" spans="1:8">
      <c r="A177" s="225"/>
      <c r="B177" s="225"/>
      <c r="C177" s="225"/>
      <c r="D177" s="225"/>
      <c r="E177" s="225"/>
      <c r="F177" s="225"/>
      <c r="G177" s="225"/>
      <c r="H177" s="225"/>
    </row>
    <row r="178" spans="1:8">
      <c r="A178" s="225"/>
      <c r="B178" s="225"/>
      <c r="C178" s="225"/>
      <c r="D178" s="225"/>
      <c r="E178" s="225"/>
      <c r="F178" s="225"/>
      <c r="G178" s="225"/>
      <c r="H178" s="225"/>
    </row>
    <row r="179" spans="1:8">
      <c r="A179" s="225"/>
      <c r="B179" s="225"/>
      <c r="C179" s="225"/>
      <c r="D179" s="225"/>
      <c r="E179" s="225"/>
      <c r="F179" s="225"/>
      <c r="G179" s="225"/>
      <c r="H179" s="225"/>
    </row>
    <row r="180" spans="1:8">
      <c r="A180" s="225"/>
      <c r="B180" s="225"/>
      <c r="C180" s="225"/>
      <c r="D180" s="225"/>
      <c r="E180" s="225"/>
      <c r="F180" s="225"/>
      <c r="G180" s="225"/>
      <c r="H180" s="225"/>
    </row>
    <row r="181" spans="1:8">
      <c r="A181" s="225"/>
      <c r="B181" s="225"/>
      <c r="C181" s="225"/>
      <c r="D181" s="225"/>
      <c r="E181" s="225"/>
      <c r="F181" s="225"/>
      <c r="G181" s="225"/>
      <c r="H181" s="225"/>
    </row>
    <row r="182" spans="1:8">
      <c r="A182" s="225"/>
      <c r="B182" s="225"/>
      <c r="C182" s="225"/>
      <c r="D182" s="225"/>
      <c r="E182" s="225"/>
      <c r="F182" s="225"/>
      <c r="G182" s="225"/>
      <c r="H182" s="225"/>
    </row>
    <row r="183" spans="1:8">
      <c r="A183" s="225"/>
      <c r="B183" s="225"/>
      <c r="C183" s="225"/>
      <c r="D183" s="225"/>
      <c r="E183" s="225"/>
      <c r="F183" s="225"/>
      <c r="G183" s="225"/>
      <c r="H183" s="225"/>
    </row>
    <row r="184" spans="1:8">
      <c r="A184" s="225"/>
      <c r="B184" s="225"/>
      <c r="C184" s="225"/>
      <c r="D184" s="225"/>
      <c r="E184" s="225"/>
      <c r="F184" s="225"/>
      <c r="G184" s="225"/>
      <c r="H184" s="225"/>
    </row>
    <row r="185" spans="1:8">
      <c r="A185" s="225"/>
      <c r="B185" s="225"/>
      <c r="C185" s="225"/>
      <c r="D185" s="225"/>
      <c r="E185" s="225"/>
      <c r="F185" s="225"/>
      <c r="G185" s="225"/>
      <c r="H185" s="225"/>
    </row>
    <row r="186" spans="1:8">
      <c r="A186" s="225"/>
      <c r="B186" s="225"/>
      <c r="C186" s="225"/>
      <c r="D186" s="225"/>
      <c r="E186" s="225"/>
      <c r="F186" s="225"/>
      <c r="G186" s="225"/>
      <c r="H186" s="225"/>
    </row>
    <row r="187" spans="1:8">
      <c r="A187" s="225"/>
      <c r="B187" s="225"/>
      <c r="C187" s="225"/>
      <c r="D187" s="225"/>
      <c r="E187" s="225"/>
      <c r="F187" s="225"/>
      <c r="G187" s="225"/>
      <c r="H187" s="225"/>
    </row>
    <row r="188" spans="1:8">
      <c r="A188" s="225"/>
      <c r="B188" s="225"/>
      <c r="C188" s="225"/>
      <c r="D188" s="225"/>
      <c r="E188" s="225"/>
      <c r="F188" s="225"/>
      <c r="G188" s="225"/>
      <c r="H188" s="225"/>
    </row>
    <row r="189" spans="1:8">
      <c r="A189" s="225"/>
    </row>
  </sheetData>
  <mergeCells count="4">
    <mergeCell ref="B74:B75"/>
    <mergeCell ref="C74:C75"/>
    <mergeCell ref="D74:F74"/>
    <mergeCell ref="D75:F75"/>
  </mergeCells>
  <hyperlinks>
    <hyperlink ref="A155" r:id="rId1"/>
  </hyperlinks>
  <printOptions horizontalCentered="1"/>
  <pageMargins left="0.78740157480314965" right="0.39370078740157483" top="0.78740157480314965" bottom="0.39370078740157483" header="0.11811023622047245" footer="0.11811023622047245"/>
  <pageSetup paperSize="9" orientation="portrait" horizontalDpi="1200" verticalDpi="1200" r:id="rId2"/>
  <headerFooter alignWithMargins="0">
    <oddHeader>&amp;R&amp;"MetaNormalLF-Roman,Standard"&amp;9Teil 1</oddHeader>
    <oddFooter>&amp;L&amp;"MetaNormalLF-Roman,Standard"&amp;9Statistisches Bundesamt, Umweltnutzung und Wirtschaft, Tabellenband, 2017</oddFooter>
  </headerFooter>
  <rowBreaks count="2" manualBreakCount="2">
    <brk id="53" max="16383" man="1"/>
    <brk id="109" max="16383" man="1"/>
  </rowBreaks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22532" r:id="rId5">
          <objectPr defaultSize="0" autoPict="0" r:id="rId6">
            <anchor moveWithCells="1">
              <from>
                <xdr:col>2</xdr:col>
                <xdr:colOff>180975</xdr:colOff>
                <xdr:row>5</xdr:row>
                <xdr:rowOff>0</xdr:rowOff>
              </from>
              <to>
                <xdr:col>4</xdr:col>
                <xdr:colOff>714375</xdr:colOff>
                <xdr:row>9</xdr:row>
                <xdr:rowOff>38100</xdr:rowOff>
              </to>
            </anchor>
          </objectPr>
        </oleObject>
      </mc:Choice>
      <mc:Fallback>
        <oleObject progId="Acrobat Document" dvAspect="DVASPECT_ICON" shapeId="22532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3"/>
  <sheetViews>
    <sheetView workbookViewId="0"/>
  </sheetViews>
  <sheetFormatPr baseColWidth="10" defaultRowHeight="12.75"/>
  <cols>
    <col min="1" max="1" width="25.7109375" style="5" customWidth="1"/>
    <col min="2" max="2" width="70.7109375" style="5" customWidth="1"/>
    <col min="3" max="16384" width="11.42578125" style="5"/>
  </cols>
  <sheetData>
    <row r="1" spans="1:2" ht="18">
      <c r="A1" s="176" t="s">
        <v>314</v>
      </c>
    </row>
    <row r="3" spans="1:2">
      <c r="A3" s="5" t="s">
        <v>14</v>
      </c>
      <c r="B3" s="5" t="s">
        <v>233</v>
      </c>
    </row>
    <row r="4" spans="1:2">
      <c r="B4" s="5" t="s">
        <v>234</v>
      </c>
    </row>
    <row r="6" spans="1:2">
      <c r="A6" s="5" t="s">
        <v>235</v>
      </c>
      <c r="B6" s="5" t="s">
        <v>236</v>
      </c>
    </row>
    <row r="7" spans="1:2">
      <c r="B7" s="5" t="s">
        <v>237</v>
      </c>
    </row>
    <row r="9" spans="1:2">
      <c r="A9" s="5" t="s">
        <v>13</v>
      </c>
      <c r="B9" s="5" t="s">
        <v>238</v>
      </c>
    </row>
    <row r="10" spans="1:2">
      <c r="B10" s="5" t="s">
        <v>239</v>
      </c>
    </row>
    <row r="11" spans="1:2">
      <c r="B11" s="5" t="s">
        <v>240</v>
      </c>
    </row>
    <row r="13" spans="1:2">
      <c r="A13" s="5" t="s">
        <v>241</v>
      </c>
      <c r="B13" s="5" t="s">
        <v>242</v>
      </c>
    </row>
    <row r="14" spans="1:2">
      <c r="B14" s="5" t="s">
        <v>243</v>
      </c>
    </row>
    <row r="16" spans="1:2">
      <c r="A16" s="5" t="s">
        <v>244</v>
      </c>
      <c r="B16" s="5" t="s">
        <v>245</v>
      </c>
    </row>
    <row r="17" spans="1:2">
      <c r="B17" s="5" t="s">
        <v>246</v>
      </c>
    </row>
    <row r="19" spans="1:2">
      <c r="A19" s="5" t="s">
        <v>650</v>
      </c>
      <c r="B19" s="5" t="s">
        <v>651</v>
      </c>
    </row>
    <row r="20" spans="1:2">
      <c r="B20" s="5" t="s">
        <v>652</v>
      </c>
    </row>
    <row r="21" spans="1:2">
      <c r="B21" s="5" t="s">
        <v>653</v>
      </c>
    </row>
    <row r="23" spans="1:2">
      <c r="A23" s="5" t="s">
        <v>247</v>
      </c>
      <c r="B23" s="5" t="s">
        <v>248</v>
      </c>
    </row>
    <row r="24" spans="1:2">
      <c r="B24" s="5" t="s">
        <v>249</v>
      </c>
    </row>
    <row r="25" spans="1:2">
      <c r="B25" s="5" t="s">
        <v>250</v>
      </c>
    </row>
    <row r="27" spans="1:2">
      <c r="A27" s="5" t="s">
        <v>62</v>
      </c>
      <c r="B27" s="5" t="s">
        <v>251</v>
      </c>
    </row>
    <row r="28" spans="1:2">
      <c r="B28" s="5" t="s">
        <v>252</v>
      </c>
    </row>
    <row r="29" spans="1:2">
      <c r="B29" s="5" t="s">
        <v>253</v>
      </c>
    </row>
    <row r="30" spans="1:2">
      <c r="B30" s="5" t="s">
        <v>254</v>
      </c>
    </row>
    <row r="31" spans="1:2">
      <c r="B31" s="5" t="s">
        <v>255</v>
      </c>
    </row>
    <row r="32" spans="1:2">
      <c r="B32" s="5" t="s">
        <v>256</v>
      </c>
    </row>
    <row r="34" spans="1:2">
      <c r="A34" s="5" t="s">
        <v>257</v>
      </c>
      <c r="B34" s="5" t="s">
        <v>654</v>
      </c>
    </row>
    <row r="35" spans="1:2">
      <c r="B35" s="5" t="s">
        <v>655</v>
      </c>
    </row>
    <row r="36" spans="1:2">
      <c r="B36" s="5" t="s">
        <v>656</v>
      </c>
    </row>
    <row r="38" spans="1:2">
      <c r="A38" s="5" t="s">
        <v>258</v>
      </c>
      <c r="B38" s="5" t="s">
        <v>259</v>
      </c>
    </row>
    <row r="39" spans="1:2">
      <c r="B39" s="5" t="s">
        <v>260</v>
      </c>
    </row>
    <row r="40" spans="1:2">
      <c r="B40" s="5" t="s">
        <v>261</v>
      </c>
    </row>
    <row r="42" spans="1:2">
      <c r="A42" s="5" t="s">
        <v>50</v>
      </c>
      <c r="B42" s="5" t="s">
        <v>262</v>
      </c>
    </row>
    <row r="44" spans="1:2">
      <c r="A44" s="5" t="s">
        <v>263</v>
      </c>
      <c r="B44" s="5" t="s">
        <v>264</v>
      </c>
    </row>
    <row r="45" spans="1:2">
      <c r="B45" s="5" t="s">
        <v>265</v>
      </c>
    </row>
    <row r="46" spans="1:2">
      <c r="B46" s="5" t="s">
        <v>266</v>
      </c>
    </row>
    <row r="48" spans="1:2">
      <c r="A48" s="5" t="s">
        <v>267</v>
      </c>
      <c r="B48" s="5" t="s">
        <v>268</v>
      </c>
    </row>
    <row r="49" spans="1:2">
      <c r="B49" s="5" t="s">
        <v>269</v>
      </c>
    </row>
    <row r="51" spans="1:2">
      <c r="A51" s="5" t="s">
        <v>270</v>
      </c>
      <c r="B51" s="5" t="s">
        <v>271</v>
      </c>
    </row>
    <row r="52" spans="1:2">
      <c r="B52" s="5" t="s">
        <v>272</v>
      </c>
    </row>
    <row r="54" spans="1:2">
      <c r="A54" s="5" t="s">
        <v>273</v>
      </c>
      <c r="B54" s="5" t="s">
        <v>274</v>
      </c>
    </row>
    <row r="55" spans="1:2">
      <c r="B55" s="5" t="s">
        <v>275</v>
      </c>
    </row>
    <row r="56" spans="1:2">
      <c r="B56" s="5" t="s">
        <v>276</v>
      </c>
    </row>
    <row r="58" spans="1:2">
      <c r="A58" s="5" t="s">
        <v>277</v>
      </c>
      <c r="B58" s="5" t="s">
        <v>278</v>
      </c>
    </row>
    <row r="59" spans="1:2">
      <c r="A59" s="5" t="s">
        <v>279</v>
      </c>
      <c r="B59" s="5" t="s">
        <v>280</v>
      </c>
    </row>
    <row r="60" spans="1:2">
      <c r="B60" s="5" t="s">
        <v>281</v>
      </c>
    </row>
    <row r="61" spans="1:2">
      <c r="B61" s="5" t="s">
        <v>282</v>
      </c>
    </row>
    <row r="65" spans="1:2">
      <c r="A65" s="5" t="s">
        <v>283</v>
      </c>
      <c r="B65" s="5" t="s">
        <v>284</v>
      </c>
    </row>
    <row r="66" spans="1:2">
      <c r="B66" s="5" t="s">
        <v>285</v>
      </c>
    </row>
    <row r="67" spans="1:2">
      <c r="B67" s="5" t="s">
        <v>286</v>
      </c>
    </row>
    <row r="68" spans="1:2">
      <c r="B68" s="5" t="s">
        <v>287</v>
      </c>
    </row>
    <row r="69" spans="1:2">
      <c r="B69" s="5" t="s">
        <v>288</v>
      </c>
    </row>
    <row r="70" spans="1:2">
      <c r="B70" s="5" t="s">
        <v>289</v>
      </c>
    </row>
    <row r="71" spans="1:2">
      <c r="B71" s="5" t="s">
        <v>290</v>
      </c>
    </row>
    <row r="72" spans="1:2">
      <c r="B72" s="5" t="s">
        <v>291</v>
      </c>
    </row>
    <row r="74" spans="1:2">
      <c r="A74" s="5" t="s">
        <v>453</v>
      </c>
      <c r="B74" s="5" t="s">
        <v>657</v>
      </c>
    </row>
    <row r="75" spans="1:2">
      <c r="B75" s="5" t="s">
        <v>658</v>
      </c>
    </row>
    <row r="76" spans="1:2">
      <c r="B76" s="5" t="s">
        <v>659</v>
      </c>
    </row>
    <row r="77" spans="1:2">
      <c r="A77" s="238"/>
      <c r="B77" s="5" t="s">
        <v>660</v>
      </c>
    </row>
    <row r="78" spans="1:2">
      <c r="A78" s="238"/>
      <c r="B78" s="5" t="s">
        <v>661</v>
      </c>
    </row>
    <row r="80" spans="1:2">
      <c r="A80" s="5" t="s">
        <v>10</v>
      </c>
      <c r="B80" s="5" t="s">
        <v>292</v>
      </c>
    </row>
    <row r="81" spans="1:2">
      <c r="B81" s="5" t="s">
        <v>293</v>
      </c>
    </row>
    <row r="82" spans="1:2">
      <c r="B82" s="5" t="s">
        <v>294</v>
      </c>
    </row>
    <row r="83" spans="1:2">
      <c r="B83" s="5" t="s">
        <v>295</v>
      </c>
    </row>
    <row r="85" spans="1:2">
      <c r="A85" s="5" t="s">
        <v>296</v>
      </c>
      <c r="B85" s="5" t="s">
        <v>297</v>
      </c>
    </row>
    <row r="86" spans="1:2">
      <c r="B86" s="5" t="s">
        <v>298</v>
      </c>
    </row>
    <row r="87" spans="1:2">
      <c r="B87" s="5" t="s">
        <v>299</v>
      </c>
    </row>
    <row r="88" spans="1:2">
      <c r="B88" s="5" t="s">
        <v>300</v>
      </c>
    </row>
    <row r="89" spans="1:2">
      <c r="B89" s="5" t="s">
        <v>301</v>
      </c>
    </row>
    <row r="91" spans="1:2">
      <c r="A91" s="5" t="s">
        <v>302</v>
      </c>
      <c r="B91" s="5" t="s">
        <v>303</v>
      </c>
    </row>
    <row r="92" spans="1:2">
      <c r="B92" s="5" t="s">
        <v>304</v>
      </c>
    </row>
    <row r="93" spans="1:2">
      <c r="B93" s="5" t="s">
        <v>305</v>
      </c>
    </row>
    <row r="94" spans="1:2">
      <c r="B94" s="5" t="s">
        <v>662</v>
      </c>
    </row>
    <row r="96" spans="1:2">
      <c r="A96" s="5" t="s">
        <v>306</v>
      </c>
      <c r="B96" s="5" t="s">
        <v>307</v>
      </c>
    </row>
    <row r="98" spans="1:2">
      <c r="A98" s="5" t="s">
        <v>308</v>
      </c>
      <c r="B98" s="5" t="s">
        <v>663</v>
      </c>
    </row>
    <row r="99" spans="1:2">
      <c r="B99" s="5" t="s">
        <v>664</v>
      </c>
    </row>
    <row r="100" spans="1:2">
      <c r="B100" s="5" t="s">
        <v>665</v>
      </c>
    </row>
    <row r="101" spans="1:2">
      <c r="B101" s="5" t="s">
        <v>666</v>
      </c>
    </row>
    <row r="102" spans="1:2">
      <c r="B102" s="5" t="s">
        <v>667</v>
      </c>
    </row>
    <row r="103" spans="1:2">
      <c r="B103" s="5" t="s">
        <v>668</v>
      </c>
    </row>
    <row r="104" spans="1:2">
      <c r="B104" s="5" t="s">
        <v>309</v>
      </c>
    </row>
    <row r="106" spans="1:2">
      <c r="A106" s="5" t="s">
        <v>74</v>
      </c>
      <c r="B106" s="5" t="s">
        <v>310</v>
      </c>
    </row>
    <row r="107" spans="1:2">
      <c r="B107" s="5" t="s">
        <v>311</v>
      </c>
    </row>
    <row r="108" spans="1:2">
      <c r="B108" s="5" t="s">
        <v>312</v>
      </c>
    </row>
    <row r="109" spans="1:2">
      <c r="B109" s="5" t="s">
        <v>313</v>
      </c>
    </row>
    <row r="112" spans="1:2">
      <c r="A112" s="5" t="s">
        <v>669</v>
      </c>
    </row>
    <row r="113" spans="1:1">
      <c r="A113" s="239" t="s">
        <v>670</v>
      </c>
    </row>
  </sheetData>
  <hyperlinks>
    <hyperlink ref="A113" r:id="rId1"/>
  </hyperlinks>
  <pageMargins left="0.78740157480314965" right="0.59055118110236227" top="0.78740157480314965" bottom="0.78740157480314965" header="0.11811023622047245" footer="0.11811023622047245"/>
  <pageSetup paperSize="9" scale="90" orientation="portrait" horizontalDpi="1200" verticalDpi="1200" r:id="rId2"/>
  <headerFooter alignWithMargins="0">
    <oddFooter>&amp;L&amp;"MetaNormalLF-Roman,Standard"&amp;9Statistisches Bundesamt,  Tabellen zu den UGR, Teil 1, 2017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D290"/>
  <sheetViews>
    <sheetView workbookViewId="0"/>
  </sheetViews>
  <sheetFormatPr baseColWidth="10" defaultRowHeight="12.75" outlineLevelCol="1"/>
  <cols>
    <col min="1" max="1" width="4.28515625" style="5" customWidth="1"/>
    <col min="2" max="2" width="57.28515625" style="5" customWidth="1"/>
    <col min="3" max="3" width="14.28515625" style="5" customWidth="1"/>
    <col min="4" max="4" width="9.7109375" style="5" customWidth="1"/>
    <col min="5" max="7" width="8.7109375" style="5" hidden="1" customWidth="1" outlineLevel="1"/>
    <col min="8" max="8" width="9.7109375" style="5" customWidth="1" outlineLevel="1"/>
    <col min="9" max="10" width="8.7109375" style="5" hidden="1" customWidth="1" outlineLevel="1"/>
    <col min="11" max="12" width="8.7109375" style="26" hidden="1" customWidth="1" outlineLevel="1"/>
    <col min="13" max="13" width="9.7109375" style="5" customWidth="1" collapsed="1"/>
    <col min="14" max="15" width="8.7109375" style="5" hidden="1" customWidth="1" outlineLevel="1"/>
    <col min="16" max="17" width="8.7109375" style="26" hidden="1" customWidth="1" outlineLevel="1"/>
    <col min="18" max="18" width="9.7109375" style="26" customWidth="1" collapsed="1"/>
    <col min="19" max="29" width="9.7109375" style="26" customWidth="1"/>
    <col min="30" max="16384" width="11.42578125" style="5"/>
  </cols>
  <sheetData>
    <row r="1" spans="1:29" s="333" customFormat="1" ht="20.25">
      <c r="A1" s="129" t="s">
        <v>687</v>
      </c>
      <c r="B1" s="334"/>
      <c r="C1" s="335"/>
      <c r="D1" s="335"/>
      <c r="E1" s="335"/>
      <c r="F1" s="335"/>
      <c r="J1" s="335"/>
      <c r="K1" s="129"/>
      <c r="L1" s="334"/>
      <c r="M1" s="335"/>
      <c r="N1" s="335"/>
      <c r="P1" s="336"/>
      <c r="Q1" s="336"/>
      <c r="R1" s="336"/>
      <c r="S1" s="129"/>
      <c r="T1" s="336"/>
      <c r="U1" s="336"/>
      <c r="V1" s="336"/>
      <c r="W1" s="336"/>
      <c r="X1" s="336"/>
      <c r="Y1" s="336"/>
      <c r="Z1" s="336"/>
      <c r="AA1" s="336"/>
      <c r="AB1" s="336"/>
      <c r="AC1" s="336"/>
    </row>
    <row r="2" spans="1:29" s="37" customFormat="1" ht="16.5" customHeight="1">
      <c r="A2" s="168"/>
      <c r="B2" s="145"/>
      <c r="C2" s="146"/>
      <c r="D2" s="146"/>
      <c r="E2" s="146"/>
      <c r="F2" s="146"/>
      <c r="G2" s="146"/>
      <c r="H2" s="146"/>
      <c r="I2" s="146"/>
      <c r="J2" s="146"/>
      <c r="K2" s="145"/>
      <c r="L2" s="145"/>
      <c r="M2" s="146"/>
      <c r="N2" s="146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</row>
    <row r="3" spans="1:29" s="37" customFormat="1" ht="12" customHeight="1">
      <c r="B3" s="146"/>
      <c r="C3" s="146"/>
      <c r="D3" s="146"/>
      <c r="E3" s="146"/>
      <c r="F3" s="146"/>
      <c r="G3" s="147"/>
      <c r="H3" s="147"/>
      <c r="I3" s="146"/>
      <c r="J3" s="146"/>
      <c r="K3" s="145"/>
      <c r="L3" s="145"/>
      <c r="M3" s="146"/>
      <c r="N3" s="146"/>
      <c r="P3" s="132"/>
      <c r="Q3" s="132"/>
      <c r="R3" s="132"/>
      <c r="S3" s="148"/>
      <c r="T3" s="132"/>
      <c r="U3" s="132"/>
      <c r="V3" s="132"/>
      <c r="W3" s="132"/>
      <c r="X3" s="132"/>
      <c r="Y3" s="132"/>
      <c r="Z3" s="132"/>
      <c r="AA3" s="132"/>
      <c r="AB3" s="132"/>
      <c r="AC3" s="132"/>
    </row>
    <row r="4" spans="1:29" s="33" customFormat="1" ht="27" customHeight="1">
      <c r="A4" s="59" t="s">
        <v>77</v>
      </c>
      <c r="B4" s="75" t="s">
        <v>20</v>
      </c>
      <c r="C4" s="75" t="s">
        <v>21</v>
      </c>
      <c r="D4" s="75">
        <v>1991</v>
      </c>
      <c r="E4" s="75">
        <v>1992</v>
      </c>
      <c r="F4" s="75">
        <v>1993</v>
      </c>
      <c r="G4" s="75">
        <v>1994</v>
      </c>
      <c r="H4" s="75">
        <v>1995</v>
      </c>
      <c r="I4" s="119">
        <v>1996</v>
      </c>
      <c r="J4" s="103">
        <v>1997</v>
      </c>
      <c r="K4" s="99">
        <v>1998</v>
      </c>
      <c r="L4" s="75">
        <v>1999</v>
      </c>
      <c r="M4" s="75">
        <v>2000</v>
      </c>
      <c r="N4" s="75">
        <v>2001</v>
      </c>
      <c r="O4" s="75">
        <v>2002</v>
      </c>
      <c r="P4" s="75">
        <v>2003</v>
      </c>
      <c r="Q4" s="103">
        <v>2004</v>
      </c>
      <c r="R4" s="75">
        <v>2005</v>
      </c>
      <c r="S4" s="99">
        <v>2006</v>
      </c>
      <c r="T4" s="75">
        <v>2007</v>
      </c>
      <c r="U4" s="103">
        <v>2008</v>
      </c>
      <c r="V4" s="103">
        <v>2009</v>
      </c>
      <c r="W4" s="103">
        <v>2010</v>
      </c>
      <c r="X4" s="103">
        <v>2011</v>
      </c>
      <c r="Y4" s="103">
        <v>2012</v>
      </c>
      <c r="Z4" s="103">
        <v>2013</v>
      </c>
      <c r="AA4" s="103">
        <v>2014</v>
      </c>
      <c r="AB4" s="103">
        <v>2015</v>
      </c>
      <c r="AC4" s="103">
        <v>2016</v>
      </c>
    </row>
    <row r="5" spans="1:29" s="1" customFormat="1" ht="35.1" customHeight="1">
      <c r="A5" s="76">
        <v>1</v>
      </c>
      <c r="B5" s="79" t="s">
        <v>688</v>
      </c>
      <c r="C5" s="77" t="s">
        <v>49</v>
      </c>
      <c r="D5" s="246">
        <v>79.972999999999999</v>
      </c>
      <c r="E5" s="246">
        <v>80.5</v>
      </c>
      <c r="F5" s="246">
        <v>80.945999999999998</v>
      </c>
      <c r="G5" s="246">
        <v>81.147000000000006</v>
      </c>
      <c r="H5" s="246">
        <v>81.308000000000007</v>
      </c>
      <c r="I5" s="246">
        <v>81.465999999999994</v>
      </c>
      <c r="J5" s="246">
        <v>81.510000000000005</v>
      </c>
      <c r="K5" s="246">
        <v>81.445999999999998</v>
      </c>
      <c r="L5" s="246">
        <v>81.421999999999997</v>
      </c>
      <c r="M5" s="246">
        <v>81.456999999999994</v>
      </c>
      <c r="N5" s="246">
        <v>81.516999999999996</v>
      </c>
      <c r="O5" s="246">
        <v>81.578000000000003</v>
      </c>
      <c r="P5" s="246">
        <v>81.549000000000007</v>
      </c>
      <c r="Q5" s="246">
        <v>81.456000000000003</v>
      </c>
      <c r="R5" s="246">
        <v>81.337000000000003</v>
      </c>
      <c r="S5" s="246">
        <v>81.173000000000002</v>
      </c>
      <c r="T5" s="246">
        <v>80.992000000000004</v>
      </c>
      <c r="U5" s="246">
        <v>80.763999999999996</v>
      </c>
      <c r="V5" s="246">
        <v>80.483000000000004</v>
      </c>
      <c r="W5" s="246">
        <v>80.284000000000006</v>
      </c>
      <c r="X5" s="246">
        <v>80.275000000000006</v>
      </c>
      <c r="Y5" s="246">
        <v>80.426000000000002</v>
      </c>
      <c r="Z5" s="246">
        <v>80.646000000000001</v>
      </c>
      <c r="AA5" s="246">
        <v>80.983000000000004</v>
      </c>
      <c r="AB5" s="246">
        <v>81.686999999999998</v>
      </c>
      <c r="AC5" s="246">
        <v>82.491</v>
      </c>
    </row>
    <row r="6" spans="1:29" s="1" customFormat="1" ht="15" customHeight="1">
      <c r="A6" s="81">
        <v>2</v>
      </c>
      <c r="B6" s="337" t="s">
        <v>50</v>
      </c>
      <c r="C6" s="171" t="s">
        <v>49</v>
      </c>
      <c r="D6" s="246">
        <v>41.023000000000003</v>
      </c>
      <c r="E6" s="246">
        <v>40.878999999999998</v>
      </c>
      <c r="F6" s="246">
        <v>40.835999999999999</v>
      </c>
      <c r="G6" s="246">
        <v>41.085999999999999</v>
      </c>
      <c r="H6" s="246">
        <v>41.09</v>
      </c>
      <c r="I6" s="246">
        <v>41.360999999999997</v>
      </c>
      <c r="J6" s="246">
        <v>41.625</v>
      </c>
      <c r="K6" s="246">
        <v>41.997</v>
      </c>
      <c r="L6" s="246">
        <v>42.292999999999999</v>
      </c>
      <c r="M6" s="246">
        <v>42.905999999999999</v>
      </c>
      <c r="N6" s="246">
        <v>42.725999999999999</v>
      </c>
      <c r="O6" s="246">
        <v>42.874000000000002</v>
      </c>
      <c r="P6" s="246">
        <v>42.884999999999998</v>
      </c>
      <c r="Q6" s="246">
        <v>43.344999999999999</v>
      </c>
      <c r="R6" s="246">
        <v>43.725999999999999</v>
      </c>
      <c r="S6" s="246">
        <v>43.662999999999997</v>
      </c>
      <c r="T6" s="246">
        <v>43.731999999999999</v>
      </c>
      <c r="U6" s="246">
        <v>43.823</v>
      </c>
      <c r="V6" s="246">
        <v>43.942999999999998</v>
      </c>
      <c r="W6" s="246">
        <v>43.804000000000002</v>
      </c>
      <c r="X6" s="246">
        <v>43.933</v>
      </c>
      <c r="Y6" s="246">
        <v>44.23</v>
      </c>
      <c r="Z6" s="246">
        <v>44.439</v>
      </c>
      <c r="AA6" s="246">
        <v>44.698</v>
      </c>
      <c r="AB6" s="246">
        <v>44.94</v>
      </c>
      <c r="AC6" s="246">
        <v>45.317999999999998</v>
      </c>
    </row>
    <row r="7" spans="1:29" s="1" customFormat="1" ht="15" customHeight="1">
      <c r="A7" s="81">
        <v>3</v>
      </c>
      <c r="B7" s="337" t="s">
        <v>51</v>
      </c>
      <c r="C7" s="171" t="s">
        <v>49</v>
      </c>
      <c r="D7" s="246">
        <v>38.850999999999999</v>
      </c>
      <c r="E7" s="246">
        <v>38.305999999999997</v>
      </c>
      <c r="F7" s="246">
        <v>37.786000000000001</v>
      </c>
      <c r="G7" s="246">
        <v>37.78</v>
      </c>
      <c r="H7" s="246">
        <v>37.884999999999998</v>
      </c>
      <c r="I7" s="246">
        <v>37.89</v>
      </c>
      <c r="J7" s="246">
        <v>37.860999999999997</v>
      </c>
      <c r="K7" s="246">
        <v>38.314999999999998</v>
      </c>
      <c r="L7" s="246">
        <v>38.927</v>
      </c>
      <c r="M7" s="246">
        <v>39.792000000000002</v>
      </c>
      <c r="N7" s="246">
        <v>39.667000000000002</v>
      </c>
      <c r="O7" s="246">
        <v>39.497999999999998</v>
      </c>
      <c r="P7" s="246">
        <v>39.075000000000003</v>
      </c>
      <c r="Q7" s="246">
        <v>39.218000000000004</v>
      </c>
      <c r="R7" s="246">
        <v>39.22</v>
      </c>
      <c r="S7" s="246">
        <v>39.558999999999997</v>
      </c>
      <c r="T7" s="246">
        <v>40.259</v>
      </c>
      <c r="U7" s="246">
        <v>40.805</v>
      </c>
      <c r="V7" s="246">
        <v>40.844999999999999</v>
      </c>
      <c r="W7" s="246">
        <v>40.982999999999997</v>
      </c>
      <c r="X7" s="246">
        <v>41.533999999999999</v>
      </c>
      <c r="Y7" s="246">
        <v>42.006</v>
      </c>
      <c r="Z7" s="246">
        <v>42.256999999999998</v>
      </c>
      <c r="AA7" s="246">
        <v>42.607999999999997</v>
      </c>
      <c r="AB7" s="246">
        <v>42.99</v>
      </c>
      <c r="AC7" s="246">
        <v>43.543999999999997</v>
      </c>
    </row>
    <row r="8" spans="1:29" s="1" customFormat="1" ht="15" customHeight="1">
      <c r="A8" s="81">
        <v>4</v>
      </c>
      <c r="B8" s="337" t="s">
        <v>131</v>
      </c>
      <c r="C8" s="171" t="s">
        <v>49</v>
      </c>
      <c r="D8" s="246">
        <v>2.1720000000000002</v>
      </c>
      <c r="E8" s="246">
        <v>2.573</v>
      </c>
      <c r="F8" s="246">
        <v>3.05</v>
      </c>
      <c r="G8" s="246">
        <v>3.306</v>
      </c>
      <c r="H8" s="246">
        <v>3.2050000000000001</v>
      </c>
      <c r="I8" s="246">
        <v>3.4710000000000001</v>
      </c>
      <c r="J8" s="246">
        <v>3.7639999999999998</v>
      </c>
      <c r="K8" s="246">
        <v>3.6819999999999999</v>
      </c>
      <c r="L8" s="246">
        <v>3.3660000000000001</v>
      </c>
      <c r="M8" s="246">
        <v>3.1139999999999999</v>
      </c>
      <c r="N8" s="246">
        <v>3.0590000000000002</v>
      </c>
      <c r="O8" s="246">
        <v>3.3759999999999999</v>
      </c>
      <c r="P8" s="246">
        <v>3.81</v>
      </c>
      <c r="Q8" s="246">
        <v>4.1269999999999998</v>
      </c>
      <c r="R8" s="246">
        <v>4.5060000000000002</v>
      </c>
      <c r="S8" s="246">
        <v>4.1040000000000001</v>
      </c>
      <c r="T8" s="246">
        <v>3.4729999999999999</v>
      </c>
      <c r="U8" s="246">
        <v>3.0179999999999998</v>
      </c>
      <c r="V8" s="246">
        <v>3.0979999999999999</v>
      </c>
      <c r="W8" s="246">
        <v>2.8210000000000002</v>
      </c>
      <c r="X8" s="246">
        <v>2.399</v>
      </c>
      <c r="Y8" s="246">
        <v>2.2240000000000002</v>
      </c>
      <c r="Z8" s="246">
        <v>2.1819999999999999</v>
      </c>
      <c r="AA8" s="246">
        <v>2.09</v>
      </c>
      <c r="AB8" s="246">
        <v>1.95</v>
      </c>
      <c r="AC8" s="246">
        <v>1.774</v>
      </c>
    </row>
    <row r="9" spans="1:29" s="1" customFormat="1" ht="15" customHeight="1">
      <c r="A9" s="81">
        <v>5</v>
      </c>
      <c r="B9" s="338" t="s">
        <v>52</v>
      </c>
      <c r="C9" s="171" t="s">
        <v>40</v>
      </c>
      <c r="D9" s="288">
        <v>5.294590839285279</v>
      </c>
      <c r="E9" s="288">
        <v>6.2941852785048562</v>
      </c>
      <c r="F9" s="288">
        <v>7.4688999902047204</v>
      </c>
      <c r="G9" s="288">
        <v>8.0465365331256393</v>
      </c>
      <c r="H9" s="288">
        <v>7.7999513263567772</v>
      </c>
      <c r="I9" s="288">
        <v>8.3919634438238919</v>
      </c>
      <c r="J9" s="288">
        <v>9.0426426426426421</v>
      </c>
      <c r="K9" s="288">
        <v>8.7672929018739438</v>
      </c>
      <c r="L9" s="288">
        <v>7.9587638616319483</v>
      </c>
      <c r="M9" s="288">
        <v>7.257726192140959</v>
      </c>
      <c r="N9" s="288">
        <v>7.1595749660628192</v>
      </c>
      <c r="O9" s="288">
        <v>7.8742361337873765</v>
      </c>
      <c r="P9" s="288">
        <v>8.8842252535851696</v>
      </c>
      <c r="Q9" s="288">
        <v>9.5212827315722688</v>
      </c>
      <c r="R9" s="288">
        <v>10.305081644787998</v>
      </c>
      <c r="S9" s="288">
        <v>9.3992625334951789</v>
      </c>
      <c r="T9" s="288">
        <v>7.9415530961309795</v>
      </c>
      <c r="U9" s="288">
        <v>6.8867946055724163</v>
      </c>
      <c r="V9" s="288">
        <v>7.0500420999931732</v>
      </c>
      <c r="W9" s="288">
        <v>6.4400511368824773</v>
      </c>
      <c r="X9" s="288">
        <v>5.4605877131085974</v>
      </c>
      <c r="Y9" s="288">
        <v>5.0282613610671492</v>
      </c>
      <c r="Z9" s="288">
        <v>4.9101014874322102</v>
      </c>
      <c r="AA9" s="288">
        <v>4.6758244216743483</v>
      </c>
      <c r="AB9" s="288">
        <v>4.3391188251001331</v>
      </c>
      <c r="AC9" s="288">
        <v>3.9145593362460831</v>
      </c>
    </row>
    <row r="10" spans="1:29" s="1" customFormat="1" ht="15" customHeight="1">
      <c r="A10" s="81">
        <v>6</v>
      </c>
      <c r="B10" s="337" t="s">
        <v>130</v>
      </c>
      <c r="C10" s="171" t="s">
        <v>38</v>
      </c>
      <c r="D10" s="342">
        <v>857.85</v>
      </c>
      <c r="E10" s="342">
        <v>918.11500000000001</v>
      </c>
      <c r="F10" s="342">
        <v>955.73900000000003</v>
      </c>
      <c r="G10" s="342">
        <v>990.63</v>
      </c>
      <c r="H10" s="342">
        <v>1021.579</v>
      </c>
      <c r="I10" s="342">
        <v>1046.2940000000001</v>
      </c>
      <c r="J10" s="342">
        <v>1066.7860000000001</v>
      </c>
      <c r="K10" s="342">
        <v>1084.941</v>
      </c>
      <c r="L10" s="342">
        <v>1113.5319999999999</v>
      </c>
      <c r="M10" s="342">
        <v>1144.713</v>
      </c>
      <c r="N10" s="342">
        <v>1184.3520000000001</v>
      </c>
      <c r="O10" s="342">
        <v>1188.7139999999999</v>
      </c>
      <c r="P10" s="342">
        <v>1208.4580000000001</v>
      </c>
      <c r="Q10" s="342">
        <v>1232.1479999999999</v>
      </c>
      <c r="R10" s="342">
        <v>1258.4690000000001</v>
      </c>
      <c r="S10" s="342">
        <v>1294.2629999999999</v>
      </c>
      <c r="T10" s="342">
        <v>1314.268</v>
      </c>
      <c r="U10" s="342">
        <v>1343.2439999999999</v>
      </c>
      <c r="V10" s="342">
        <v>1340.434</v>
      </c>
      <c r="W10" s="342">
        <v>1372.877</v>
      </c>
      <c r="X10" s="342">
        <v>1418.51</v>
      </c>
      <c r="Y10" s="342">
        <v>1455.2550000000001</v>
      </c>
      <c r="Z10" s="342">
        <v>1472.4359999999999</v>
      </c>
      <c r="AA10" s="342">
        <v>1502.748</v>
      </c>
      <c r="AB10" s="342">
        <v>1539.191</v>
      </c>
      <c r="AC10" s="342">
        <v>1577.77</v>
      </c>
    </row>
    <row r="11" spans="1:29" s="1" customFormat="1" ht="15" customHeight="1">
      <c r="A11" s="81">
        <v>7</v>
      </c>
      <c r="B11" s="337" t="s">
        <v>166</v>
      </c>
      <c r="C11" s="171" t="s">
        <v>219</v>
      </c>
      <c r="D11" s="288">
        <v>85.556814669825897</v>
      </c>
      <c r="E11" s="288">
        <v>87.720201916142997</v>
      </c>
      <c r="F11" s="288">
        <v>87.864427732564138</v>
      </c>
      <c r="G11" s="288">
        <v>89.110950860203985</v>
      </c>
      <c r="H11" s="288">
        <v>90.604718244565788</v>
      </c>
      <c r="I11" s="288">
        <v>91.964561656536532</v>
      </c>
      <c r="J11" s="288">
        <v>92.747501802822711</v>
      </c>
      <c r="K11" s="288">
        <v>93.942515710312151</v>
      </c>
      <c r="L11" s="288">
        <v>96.136808488719481</v>
      </c>
      <c r="M11" s="288">
        <v>98.104460698465033</v>
      </c>
      <c r="N11" s="288">
        <v>99.866076027608955</v>
      </c>
      <c r="O11" s="288">
        <v>98.918306376841457</v>
      </c>
      <c r="P11" s="288">
        <v>98.640156588029257</v>
      </c>
      <c r="Q11" s="288">
        <v>99.340681982074813</v>
      </c>
      <c r="R11" s="343">
        <v>100</v>
      </c>
      <c r="S11" s="288">
        <v>101.75131348511384</v>
      </c>
      <c r="T11" s="288">
        <v>101.6173895127228</v>
      </c>
      <c r="U11" s="288">
        <v>102.12217987019676</v>
      </c>
      <c r="V11" s="288">
        <v>102.41063150303904</v>
      </c>
      <c r="W11" s="288">
        <v>103.01844030081386</v>
      </c>
      <c r="X11" s="288">
        <v>104.35768002472443</v>
      </c>
      <c r="Y11" s="288">
        <v>105.58359946430411</v>
      </c>
      <c r="Z11" s="288">
        <v>105.7587308128155</v>
      </c>
      <c r="AA11" s="288">
        <v>106.95374472030494</v>
      </c>
      <c r="AB11" s="288">
        <v>109.02441537035131</v>
      </c>
      <c r="AC11" s="288">
        <v>111.06418048830741</v>
      </c>
    </row>
    <row r="12" spans="1:29" s="2" customFormat="1" ht="15" customHeight="1">
      <c r="A12" s="82">
        <v>8</v>
      </c>
      <c r="B12" s="339" t="s">
        <v>132</v>
      </c>
      <c r="C12" s="171" t="s">
        <v>37</v>
      </c>
      <c r="D12" s="246">
        <v>60.261000000000003</v>
      </c>
      <c r="E12" s="246">
        <v>59.902000000000001</v>
      </c>
      <c r="F12" s="246">
        <v>58.25</v>
      </c>
      <c r="G12" s="246">
        <v>58.104999999999997</v>
      </c>
      <c r="H12" s="246">
        <v>57.999000000000002</v>
      </c>
      <c r="I12" s="246">
        <v>57.351999999999997</v>
      </c>
      <c r="J12" s="246">
        <v>56.906999999999996</v>
      </c>
      <c r="K12" s="246">
        <v>57.363999999999997</v>
      </c>
      <c r="L12" s="246">
        <v>57.716000000000001</v>
      </c>
      <c r="M12" s="246">
        <v>57.96</v>
      </c>
      <c r="N12" s="246">
        <v>57.401000000000003</v>
      </c>
      <c r="O12" s="246">
        <v>56.704999999999998</v>
      </c>
      <c r="P12" s="246">
        <v>55.85</v>
      </c>
      <c r="Q12" s="246">
        <v>55.945999999999998</v>
      </c>
      <c r="R12" s="246">
        <v>55.5</v>
      </c>
      <c r="S12" s="246">
        <v>56.466999999999999</v>
      </c>
      <c r="T12" s="246">
        <v>57.436999999999998</v>
      </c>
      <c r="U12" s="246">
        <v>57.95</v>
      </c>
      <c r="V12" s="246">
        <v>56.133000000000003</v>
      </c>
      <c r="W12" s="246">
        <v>57.012999999999998</v>
      </c>
      <c r="X12" s="246">
        <v>57.908999999999999</v>
      </c>
      <c r="Y12" s="246">
        <v>57.835000000000001</v>
      </c>
      <c r="Z12" s="246">
        <v>57.667999999999999</v>
      </c>
      <c r="AA12" s="246">
        <v>58.335999999999999</v>
      </c>
      <c r="AB12" s="246">
        <v>58.923000000000002</v>
      </c>
      <c r="AC12" s="246">
        <v>59.286000000000001</v>
      </c>
    </row>
    <row r="13" spans="1:29" s="2" customFormat="1" ht="15" customHeight="1">
      <c r="A13" s="82">
        <v>9</v>
      </c>
      <c r="B13" s="340" t="s">
        <v>53</v>
      </c>
      <c r="C13" s="171" t="s">
        <v>54</v>
      </c>
      <c r="D13" s="342">
        <v>1553.5</v>
      </c>
      <c r="E13" s="342">
        <v>1564.7</v>
      </c>
      <c r="F13" s="342">
        <v>1541.6</v>
      </c>
      <c r="G13" s="342">
        <v>1537.3</v>
      </c>
      <c r="H13" s="342">
        <v>1528</v>
      </c>
      <c r="I13" s="342">
        <v>1510.5</v>
      </c>
      <c r="J13" s="342">
        <v>1499.6</v>
      </c>
      <c r="K13" s="342">
        <v>1493.6</v>
      </c>
      <c r="L13" s="342">
        <v>1478.7</v>
      </c>
      <c r="M13" s="342">
        <v>1452</v>
      </c>
      <c r="N13" s="342">
        <v>1441.9</v>
      </c>
      <c r="O13" s="342">
        <v>1430.9</v>
      </c>
      <c r="P13" s="342">
        <v>1424.8</v>
      </c>
      <c r="Q13" s="342">
        <v>1422.2</v>
      </c>
      <c r="R13" s="342">
        <v>1411.3</v>
      </c>
      <c r="S13" s="342">
        <v>1424.7</v>
      </c>
      <c r="T13" s="342">
        <v>1424.4</v>
      </c>
      <c r="U13" s="342">
        <v>1418.4</v>
      </c>
      <c r="V13" s="342">
        <v>1372.7</v>
      </c>
      <c r="W13" s="342">
        <v>1389.9</v>
      </c>
      <c r="X13" s="342">
        <v>1392.8</v>
      </c>
      <c r="Y13" s="342">
        <v>1375</v>
      </c>
      <c r="Z13" s="342">
        <v>1362.7</v>
      </c>
      <c r="AA13" s="342">
        <v>1367.1</v>
      </c>
      <c r="AB13" s="342">
        <v>1368.1</v>
      </c>
      <c r="AC13" s="342">
        <v>1358.6</v>
      </c>
    </row>
    <row r="14" spans="1:29" s="2" customFormat="1" ht="15" customHeight="1">
      <c r="A14" s="82">
        <v>10</v>
      </c>
      <c r="B14" s="339" t="s">
        <v>129</v>
      </c>
      <c r="C14" s="171" t="s">
        <v>38</v>
      </c>
      <c r="D14" s="246">
        <v>246.01</v>
      </c>
      <c r="E14" s="246">
        <v>267.17199999999997</v>
      </c>
      <c r="F14" s="246">
        <v>284.69400000000002</v>
      </c>
      <c r="G14" s="246">
        <v>296.39000000000004</v>
      </c>
      <c r="H14" s="246">
        <v>307.41699999999997</v>
      </c>
      <c r="I14" s="246">
        <v>315.08800000000002</v>
      </c>
      <c r="J14" s="246">
        <v>323.25700000000006</v>
      </c>
      <c r="K14" s="246">
        <v>331.15899999999993</v>
      </c>
      <c r="L14" s="246">
        <v>339.62199999999996</v>
      </c>
      <c r="M14" s="246">
        <v>354.3540000000001</v>
      </c>
      <c r="N14" s="246">
        <v>366.28300000000002</v>
      </c>
      <c r="O14" s="246">
        <v>374.57099999999991</v>
      </c>
      <c r="P14" s="246">
        <v>378.7050000000001</v>
      </c>
      <c r="Q14" s="246">
        <v>385.89699999999999</v>
      </c>
      <c r="R14" s="246">
        <v>392.8060000000001</v>
      </c>
      <c r="S14" s="246">
        <v>402.81500000000005</v>
      </c>
      <c r="T14" s="246">
        <v>423.03199999999998</v>
      </c>
      <c r="U14" s="246">
        <v>440.3040000000002</v>
      </c>
      <c r="V14" s="246">
        <v>450.79400000000021</v>
      </c>
      <c r="W14" s="246">
        <v>459.72499999999991</v>
      </c>
      <c r="X14" s="246">
        <v>475.53900000000016</v>
      </c>
      <c r="Y14" s="246">
        <v>492.27800000000002</v>
      </c>
      <c r="Z14" s="246">
        <v>506.19200000000001</v>
      </c>
      <c r="AA14" s="246">
        <v>520.62500000000011</v>
      </c>
      <c r="AB14" s="246">
        <v>536.12000000000012</v>
      </c>
      <c r="AC14" s="246">
        <v>552.29100000000017</v>
      </c>
    </row>
    <row r="15" spans="1:29" s="2" customFormat="1" ht="15" customHeight="1">
      <c r="A15" s="82">
        <v>11</v>
      </c>
      <c r="B15" s="339" t="s">
        <v>220</v>
      </c>
      <c r="C15" s="171" t="s">
        <v>38</v>
      </c>
      <c r="D15" s="246">
        <v>259.91919210958912</v>
      </c>
      <c r="E15" s="246">
        <v>273.00555090410961</v>
      </c>
      <c r="F15" s="246">
        <v>283.9825952876713</v>
      </c>
      <c r="G15" s="246">
        <v>293.06556142465763</v>
      </c>
      <c r="H15" s="246">
        <v>301.80414969863023</v>
      </c>
      <c r="I15" s="246">
        <v>310.19836010958915</v>
      </c>
      <c r="J15" s="246">
        <v>318.59257052054807</v>
      </c>
      <c r="K15" s="246">
        <v>328.01991452054807</v>
      </c>
      <c r="L15" s="246">
        <v>338.9969589041097</v>
      </c>
      <c r="M15" s="246">
        <v>351.30846750684941</v>
      </c>
      <c r="N15" s="246">
        <v>363.70607057534255</v>
      </c>
      <c r="O15" s="246">
        <v>373.56388690410967</v>
      </c>
      <c r="P15" s="246">
        <v>380.79582202739738</v>
      </c>
      <c r="Q15" s="246">
        <v>386.73634016438365</v>
      </c>
      <c r="R15" s="246">
        <v>392.80600000000015</v>
      </c>
      <c r="S15" s="246">
        <v>400.08098235616455</v>
      </c>
      <c r="T15" s="246">
        <v>409.33613742465764</v>
      </c>
      <c r="U15" s="246">
        <v>419.19395375342469</v>
      </c>
      <c r="V15" s="246">
        <v>425.82322761643843</v>
      </c>
      <c r="W15" s="246">
        <v>430.47232876712337</v>
      </c>
      <c r="X15" s="246">
        <v>436.71417753424669</v>
      </c>
      <c r="Y15" s="246">
        <v>443.60173479452061</v>
      </c>
      <c r="Z15" s="246">
        <v>449.32701676712333</v>
      </c>
      <c r="AA15" s="246">
        <v>455.13839320547953</v>
      </c>
      <c r="AB15" s="246">
        <v>462.06899769863026</v>
      </c>
      <c r="AC15" s="246">
        <v>469.98968854794543</v>
      </c>
    </row>
    <row r="16" spans="1:29" s="1" customFormat="1" ht="15" customHeight="1">
      <c r="A16" s="48">
        <v>12</v>
      </c>
      <c r="B16" s="339" t="s">
        <v>155</v>
      </c>
      <c r="C16" s="171" t="s">
        <v>219</v>
      </c>
      <c r="D16" s="288">
        <v>84.008506113769272</v>
      </c>
      <c r="E16" s="288">
        <v>85.624667729930891</v>
      </c>
      <c r="F16" s="288">
        <v>84.805954279638499</v>
      </c>
      <c r="G16" s="288">
        <v>86.889952153110045</v>
      </c>
      <c r="H16" s="288">
        <v>88.399787347155765</v>
      </c>
      <c r="I16" s="288">
        <v>89.122807017543863</v>
      </c>
      <c r="J16" s="288">
        <v>90.770866560340252</v>
      </c>
      <c r="K16" s="288">
        <v>92.567783094098885</v>
      </c>
      <c r="L16" s="288">
        <v>94.407230196703892</v>
      </c>
      <c r="M16" s="288">
        <v>97.203615098351946</v>
      </c>
      <c r="N16" s="288">
        <v>98.851674641148321</v>
      </c>
      <c r="O16" s="288">
        <v>98.851674641148321</v>
      </c>
      <c r="P16" s="288">
        <v>98.149920255183417</v>
      </c>
      <c r="Q16" s="288">
        <v>99.298245614035096</v>
      </c>
      <c r="R16" s="343">
        <v>100</v>
      </c>
      <c r="S16" s="288">
        <v>103.70015948963318</v>
      </c>
      <c r="T16" s="288">
        <v>107.08133971291866</v>
      </c>
      <c r="U16" s="288">
        <v>108.24029771398192</v>
      </c>
      <c r="V16" s="288">
        <v>102.15842636895269</v>
      </c>
      <c r="W16" s="288">
        <v>106.32642211589581</v>
      </c>
      <c r="X16" s="288">
        <v>110.21796916533759</v>
      </c>
      <c r="Y16" s="288">
        <v>110.76023391812866</v>
      </c>
      <c r="Z16" s="288">
        <v>111.30249867091973</v>
      </c>
      <c r="AA16" s="288">
        <v>113.45029239766082</v>
      </c>
      <c r="AB16" s="288">
        <v>115.42796384901648</v>
      </c>
      <c r="AC16" s="288">
        <v>117.67145135566189</v>
      </c>
    </row>
    <row r="17" spans="1:30" s="1" customFormat="1" ht="15" customHeight="1">
      <c r="A17" s="81">
        <v>13</v>
      </c>
      <c r="B17" s="338" t="s">
        <v>53</v>
      </c>
      <c r="C17" s="171" t="s">
        <v>219</v>
      </c>
      <c r="D17" s="288">
        <v>85.178389398572889</v>
      </c>
      <c r="E17" s="288">
        <v>87.961264016309897</v>
      </c>
      <c r="F17" s="288">
        <v>88.256880733944953</v>
      </c>
      <c r="G17" s="288">
        <v>90.397553516819585</v>
      </c>
      <c r="H17" s="288">
        <v>91.580020387359852</v>
      </c>
      <c r="I17" s="288">
        <v>92.313965341488284</v>
      </c>
      <c r="J17" s="288">
        <v>94.067278287461775</v>
      </c>
      <c r="K17" s="288">
        <v>94.780835881753319</v>
      </c>
      <c r="L17" s="288">
        <v>95.127420998980625</v>
      </c>
      <c r="M17" s="288">
        <v>95.76962283384303</v>
      </c>
      <c r="N17" s="288">
        <v>97.655453618756368</v>
      </c>
      <c r="O17" s="288">
        <v>98.093781855249745</v>
      </c>
      <c r="P17" s="288">
        <v>98.470948012232412</v>
      </c>
      <c r="Q17" s="288">
        <v>99.266055045871553</v>
      </c>
      <c r="R17" s="343">
        <v>100</v>
      </c>
      <c r="S17" s="288">
        <v>102.89500509683995</v>
      </c>
      <c r="T17" s="288">
        <v>104.42405708460755</v>
      </c>
      <c r="U17" s="288">
        <v>104.18960244648319</v>
      </c>
      <c r="V17" s="288">
        <v>98.246687054026509</v>
      </c>
      <c r="W17" s="288">
        <v>101.93679918450562</v>
      </c>
      <c r="X17" s="288">
        <v>104.25076452599389</v>
      </c>
      <c r="Y17" s="288">
        <v>103.55759429153926</v>
      </c>
      <c r="Z17" s="288">
        <v>103.4250764525994</v>
      </c>
      <c r="AA17" s="288">
        <v>104.5565749235474</v>
      </c>
      <c r="AB17" s="288">
        <v>105.39245667686035</v>
      </c>
      <c r="AC17" s="288">
        <v>106.0448521916412</v>
      </c>
    </row>
    <row r="18" spans="1:30" s="1" customFormat="1" ht="15" customHeight="1">
      <c r="A18" s="81">
        <v>14</v>
      </c>
      <c r="B18" s="338" t="s">
        <v>167</v>
      </c>
      <c r="C18" s="171" t="s">
        <v>219</v>
      </c>
      <c r="D18" s="288">
        <v>77.372942759548707</v>
      </c>
      <c r="E18" s="288">
        <v>79.329261981161366</v>
      </c>
      <c r="F18" s="288">
        <v>80.809440016561425</v>
      </c>
      <c r="G18" s="288">
        <v>82.993478935927968</v>
      </c>
      <c r="H18" s="288">
        <v>84.597867715557399</v>
      </c>
      <c r="I18" s="288">
        <v>86.254010971949072</v>
      </c>
      <c r="J18" s="288">
        <v>88.531207949487637</v>
      </c>
      <c r="K18" s="288">
        <v>89.555946589379971</v>
      </c>
      <c r="L18" s="288">
        <v>90.787703136321284</v>
      </c>
      <c r="M18" s="288">
        <v>93.085601904564754</v>
      </c>
      <c r="N18" s="288">
        <v>95.580167684504715</v>
      </c>
      <c r="O18" s="288">
        <v>96.749818859331327</v>
      </c>
      <c r="P18" s="288">
        <v>97.536486906117375</v>
      </c>
      <c r="Q18" s="288">
        <v>98.509471069247496</v>
      </c>
      <c r="R18" s="343">
        <v>100</v>
      </c>
      <c r="S18" s="288">
        <v>101.93561743090778</v>
      </c>
      <c r="T18" s="288">
        <v>103.47790083842253</v>
      </c>
      <c r="U18" s="288">
        <v>103.67456785011903</v>
      </c>
      <c r="V18" s="288">
        <v>101.00403684918746</v>
      </c>
      <c r="W18" s="288">
        <v>103.50895352447986</v>
      </c>
      <c r="X18" s="288">
        <v>105.64123796708415</v>
      </c>
      <c r="Y18" s="288">
        <v>106.29334437428837</v>
      </c>
      <c r="Z18" s="288">
        <v>107.12141600248421</v>
      </c>
      <c r="AA18" s="288">
        <v>107.93913673532759</v>
      </c>
      <c r="AB18" s="288">
        <v>108.72580478211367</v>
      </c>
      <c r="AC18" s="288">
        <v>110.15422834075149</v>
      </c>
    </row>
    <row r="19" spans="1:30" s="1" customFormat="1" ht="15" customHeight="1">
      <c r="A19" s="81">
        <v>15</v>
      </c>
      <c r="B19" s="338" t="s">
        <v>156</v>
      </c>
      <c r="C19" s="171" t="s">
        <v>219</v>
      </c>
      <c r="D19" s="288">
        <v>85.446515135193351</v>
      </c>
      <c r="E19" s="288">
        <v>86.512980717440485</v>
      </c>
      <c r="F19" s="288">
        <v>85.220295163201556</v>
      </c>
      <c r="G19" s="288">
        <v>87.094689216847996</v>
      </c>
      <c r="H19" s="288">
        <v>88.43046428956157</v>
      </c>
      <c r="I19" s="288">
        <v>88.990628029731766</v>
      </c>
      <c r="J19" s="288">
        <v>90.574167833674451</v>
      </c>
      <c r="K19" s="288">
        <v>92.448561887320906</v>
      </c>
      <c r="L19" s="288">
        <v>94.312183561348704</v>
      </c>
      <c r="M19" s="288">
        <v>97.059140364106426</v>
      </c>
      <c r="N19" s="288">
        <v>98.631907788430468</v>
      </c>
      <c r="O19" s="288">
        <v>98.567273510718522</v>
      </c>
      <c r="P19" s="288">
        <v>97.888613594743092</v>
      </c>
      <c r="Q19" s="288">
        <v>99.159754389744691</v>
      </c>
      <c r="R19" s="343">
        <v>100</v>
      </c>
      <c r="S19" s="288">
        <v>103.91037380157275</v>
      </c>
      <c r="T19" s="288">
        <v>107.54066573306042</v>
      </c>
      <c r="U19" s="288">
        <v>109.00570936119789</v>
      </c>
      <c r="V19" s="288">
        <v>103.24248626521599</v>
      </c>
      <c r="W19" s="288">
        <v>107.72379618657762</v>
      </c>
      <c r="X19" s="288">
        <v>111.67725950662502</v>
      </c>
      <c r="Y19" s="288">
        <v>112.01120327480341</v>
      </c>
      <c r="Z19" s="288">
        <v>112.25896800603252</v>
      </c>
      <c r="AA19" s="288">
        <v>113.95023160616179</v>
      </c>
      <c r="AB19" s="288">
        <v>114.93051815145965</v>
      </c>
      <c r="AC19" s="288">
        <v>116.02930087256273</v>
      </c>
    </row>
    <row r="20" spans="1:30" s="1" customFormat="1" ht="15" customHeight="1">
      <c r="A20" s="85"/>
      <c r="B20" s="341" t="s">
        <v>1</v>
      </c>
      <c r="C20" s="171"/>
      <c r="D20" s="244"/>
      <c r="E20" s="244"/>
      <c r="F20" s="244"/>
      <c r="G20" s="244"/>
      <c r="H20" s="244"/>
      <c r="I20" s="244"/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44"/>
      <c r="AC20" s="244"/>
    </row>
    <row r="21" spans="1:30" s="1" customFormat="1" ht="15" customHeight="1">
      <c r="A21" s="81">
        <v>16</v>
      </c>
      <c r="B21" s="337" t="s">
        <v>17</v>
      </c>
      <c r="C21" s="171" t="s">
        <v>55</v>
      </c>
      <c r="D21" s="246">
        <v>38.79</v>
      </c>
      <c r="E21" s="246">
        <v>38.283000000000001</v>
      </c>
      <c r="F21" s="246">
        <v>37.786000000000001</v>
      </c>
      <c r="G21" s="246">
        <v>37.798000000000002</v>
      </c>
      <c r="H21" s="246">
        <v>37.957999999999998</v>
      </c>
      <c r="I21" s="246">
        <v>37.969000000000001</v>
      </c>
      <c r="J21" s="246">
        <v>37.947000000000003</v>
      </c>
      <c r="K21" s="246">
        <v>38.406999999999996</v>
      </c>
      <c r="L21" s="246">
        <v>39.030999999999999</v>
      </c>
      <c r="M21" s="246">
        <v>39.917000000000002</v>
      </c>
      <c r="N21" s="246">
        <v>39.808999999999997</v>
      </c>
      <c r="O21" s="246">
        <v>39.630000000000003</v>
      </c>
      <c r="P21" s="246">
        <v>39.200000000000003</v>
      </c>
      <c r="Q21" s="246">
        <v>39.337000000000003</v>
      </c>
      <c r="R21" s="246">
        <v>39.326000000000001</v>
      </c>
      <c r="S21" s="246">
        <v>39.634999999999998</v>
      </c>
      <c r="T21" s="246">
        <v>40.325000000000003</v>
      </c>
      <c r="U21" s="246">
        <v>40.856000000000002</v>
      </c>
      <c r="V21" s="246">
        <v>40.892000000000003</v>
      </c>
      <c r="W21" s="246">
        <v>41.02</v>
      </c>
      <c r="X21" s="246">
        <v>41.576999999999998</v>
      </c>
      <c r="Y21" s="246">
        <v>42.061</v>
      </c>
      <c r="Z21" s="246">
        <v>42.319000000000003</v>
      </c>
      <c r="AA21" s="246">
        <v>42.671999999999997</v>
      </c>
      <c r="AB21" s="246">
        <v>43.069000000000003</v>
      </c>
      <c r="AC21" s="246">
        <v>43.637999999999998</v>
      </c>
    </row>
    <row r="22" spans="1:30" s="1" customFormat="1" ht="15" customHeight="1">
      <c r="A22" s="122" t="s">
        <v>221</v>
      </c>
      <c r="B22" s="34"/>
      <c r="C22" s="149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</row>
    <row r="23" spans="1:30" s="1" customFormat="1" ht="15" customHeight="1">
      <c r="A23" s="93" t="s">
        <v>689</v>
      </c>
      <c r="C23" s="149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</row>
    <row r="24" spans="1:30" s="1" customFormat="1" ht="15" customHeight="1">
      <c r="A24" s="1" t="s">
        <v>690</v>
      </c>
      <c r="B24" s="149"/>
      <c r="C24" s="149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spans="1:30" s="1" customFormat="1" ht="12" customHeight="1">
      <c r="A25" s="3"/>
      <c r="B25" s="149"/>
      <c r="C25" s="149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spans="1:30" s="1" customFormat="1" ht="12" customHeight="1">
      <c r="A26" s="120"/>
      <c r="B26" s="149"/>
      <c r="C26" s="149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</row>
    <row r="27" spans="1:30" s="3" customFormat="1" ht="12" customHeight="1">
      <c r="B27" s="149"/>
      <c r="C27" s="149"/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4"/>
    </row>
    <row r="28" spans="1:30" s="3" customFormat="1" ht="12" customHeight="1">
      <c r="B28" s="149"/>
      <c r="C28" s="149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</row>
    <row r="29" spans="1:30" ht="12" customHeight="1">
      <c r="B29" s="36"/>
      <c r="C29" s="37"/>
    </row>
    <row r="30" spans="1:30" ht="12" customHeight="1">
      <c r="B30" s="36"/>
      <c r="C30" s="37"/>
    </row>
    <row r="31" spans="1:30" ht="12" customHeight="1">
      <c r="B31" s="36"/>
      <c r="C31" s="37"/>
    </row>
    <row r="32" spans="1:30" ht="12" customHeight="1">
      <c r="B32" s="36"/>
      <c r="C32" s="37"/>
    </row>
    <row r="33" spans="2:3" ht="12" customHeight="1">
      <c r="B33" s="36"/>
      <c r="C33" s="37"/>
    </row>
    <row r="34" spans="2:3" ht="12" customHeight="1">
      <c r="B34" s="36"/>
      <c r="C34" s="37"/>
    </row>
    <row r="35" spans="2:3" ht="12" customHeight="1">
      <c r="B35" s="36"/>
      <c r="C35" s="37"/>
    </row>
    <row r="36" spans="2:3" ht="12" customHeight="1">
      <c r="B36" s="36"/>
      <c r="C36" s="37"/>
    </row>
    <row r="37" spans="2:3" ht="12" customHeight="1">
      <c r="B37" s="36"/>
      <c r="C37" s="37"/>
    </row>
    <row r="38" spans="2:3" ht="12" customHeight="1">
      <c r="B38" s="36"/>
      <c r="C38" s="37"/>
    </row>
    <row r="39" spans="2:3" ht="12" customHeight="1">
      <c r="B39" s="36"/>
      <c r="C39" s="37"/>
    </row>
    <row r="40" spans="2:3" ht="12" customHeight="1">
      <c r="B40" s="36"/>
      <c r="C40" s="37"/>
    </row>
    <row r="41" spans="2:3" ht="12" customHeight="1">
      <c r="B41" s="36"/>
      <c r="C41" s="37"/>
    </row>
    <row r="42" spans="2:3" ht="12" customHeight="1">
      <c r="B42" s="36"/>
      <c r="C42" s="37"/>
    </row>
    <row r="43" spans="2:3" ht="12" customHeight="1">
      <c r="B43" s="36"/>
      <c r="C43" s="37"/>
    </row>
    <row r="44" spans="2:3" ht="12" customHeight="1">
      <c r="B44" s="36"/>
      <c r="C44" s="37"/>
    </row>
    <row r="45" spans="2:3" ht="12" customHeight="1">
      <c r="B45" s="36"/>
      <c r="C45" s="37"/>
    </row>
    <row r="46" spans="2:3" ht="12" customHeight="1">
      <c r="B46" s="36"/>
      <c r="C46" s="37"/>
    </row>
    <row r="47" spans="2:3" ht="12" customHeight="1">
      <c r="B47" s="36"/>
      <c r="C47" s="37"/>
    </row>
    <row r="48" spans="2:3" ht="12" customHeight="1">
      <c r="B48" s="36"/>
      <c r="C48" s="37"/>
    </row>
    <row r="49" spans="2:3" ht="12" customHeight="1">
      <c r="B49" s="36"/>
      <c r="C49" s="37"/>
    </row>
    <row r="50" spans="2:3" ht="12" customHeight="1">
      <c r="B50" s="36"/>
      <c r="C50" s="37"/>
    </row>
    <row r="51" spans="2:3" ht="12" customHeight="1">
      <c r="B51" s="36"/>
      <c r="C51" s="37"/>
    </row>
    <row r="52" spans="2:3" ht="12" customHeight="1">
      <c r="B52" s="36"/>
      <c r="C52" s="37"/>
    </row>
    <row r="53" spans="2:3" ht="12" customHeight="1">
      <c r="B53" s="36"/>
      <c r="C53" s="37"/>
    </row>
    <row r="54" spans="2:3" ht="12" customHeight="1">
      <c r="B54" s="36"/>
      <c r="C54" s="37"/>
    </row>
    <row r="55" spans="2:3" ht="12" customHeight="1">
      <c r="B55" s="36"/>
      <c r="C55" s="37"/>
    </row>
    <row r="56" spans="2:3" ht="12" customHeight="1">
      <c r="B56" s="36"/>
      <c r="C56" s="37"/>
    </row>
    <row r="57" spans="2:3" ht="12" customHeight="1">
      <c r="B57" s="36"/>
      <c r="C57" s="37"/>
    </row>
    <row r="58" spans="2:3" ht="12" customHeight="1">
      <c r="B58" s="36"/>
      <c r="C58" s="37"/>
    </row>
    <row r="59" spans="2:3" ht="12" customHeight="1">
      <c r="B59" s="36"/>
      <c r="C59" s="37"/>
    </row>
    <row r="60" spans="2:3" ht="12" customHeight="1">
      <c r="B60" s="36"/>
      <c r="C60" s="37"/>
    </row>
    <row r="61" spans="2:3" ht="12" customHeight="1">
      <c r="B61" s="36"/>
      <c r="C61" s="37"/>
    </row>
    <row r="62" spans="2:3" ht="12" customHeight="1">
      <c r="B62" s="36"/>
      <c r="C62" s="37"/>
    </row>
    <row r="63" spans="2:3" ht="12" customHeight="1">
      <c r="B63" s="36"/>
      <c r="C63" s="37"/>
    </row>
    <row r="64" spans="2:3" ht="12" customHeight="1">
      <c r="B64" s="36"/>
      <c r="C64" s="37"/>
    </row>
    <row r="65" spans="2:3" ht="12" customHeight="1">
      <c r="B65" s="36"/>
      <c r="C65" s="37"/>
    </row>
    <row r="66" spans="2:3" ht="12" customHeight="1">
      <c r="B66" s="36"/>
      <c r="C66" s="37"/>
    </row>
    <row r="67" spans="2:3" ht="12" customHeight="1">
      <c r="B67" s="36"/>
      <c r="C67" s="37"/>
    </row>
    <row r="68" spans="2:3" ht="12" customHeight="1">
      <c r="B68" s="36"/>
      <c r="C68" s="37"/>
    </row>
    <row r="69" spans="2:3" ht="12" customHeight="1">
      <c r="B69" s="36"/>
      <c r="C69" s="37"/>
    </row>
    <row r="70" spans="2:3" ht="12" customHeight="1">
      <c r="B70" s="36"/>
      <c r="C70" s="37"/>
    </row>
    <row r="71" spans="2:3" ht="12" customHeight="1">
      <c r="B71" s="36"/>
      <c r="C71" s="37"/>
    </row>
    <row r="72" spans="2:3" ht="12" customHeight="1">
      <c r="B72" s="36"/>
      <c r="C72" s="37"/>
    </row>
    <row r="73" spans="2:3" ht="12" customHeight="1">
      <c r="B73" s="36"/>
      <c r="C73" s="37"/>
    </row>
    <row r="74" spans="2:3" ht="12" customHeight="1">
      <c r="B74" s="36"/>
      <c r="C74" s="37"/>
    </row>
    <row r="75" spans="2:3" ht="12" customHeight="1">
      <c r="B75" s="36"/>
      <c r="C75" s="37"/>
    </row>
    <row r="76" spans="2:3" ht="12" customHeight="1">
      <c r="B76" s="36"/>
      <c r="C76" s="37"/>
    </row>
    <row r="77" spans="2:3" ht="12" customHeight="1">
      <c r="B77" s="36"/>
      <c r="C77" s="37"/>
    </row>
    <row r="78" spans="2:3" ht="12" customHeight="1">
      <c r="B78" s="36"/>
      <c r="C78" s="37"/>
    </row>
    <row r="79" spans="2:3" ht="12" customHeight="1">
      <c r="B79" s="36"/>
      <c r="C79" s="37"/>
    </row>
    <row r="80" spans="2:3" ht="12" customHeight="1">
      <c r="B80" s="36"/>
      <c r="C80" s="37"/>
    </row>
    <row r="81" spans="2:3" ht="12" customHeight="1">
      <c r="B81" s="36"/>
      <c r="C81" s="37"/>
    </row>
    <row r="82" spans="2:3" ht="12" customHeight="1">
      <c r="B82" s="36"/>
      <c r="C82" s="37"/>
    </row>
    <row r="83" spans="2:3" ht="12" customHeight="1">
      <c r="B83" s="36"/>
      <c r="C83" s="37"/>
    </row>
    <row r="84" spans="2:3" ht="12" customHeight="1">
      <c r="B84" s="36"/>
      <c r="C84" s="37"/>
    </row>
    <row r="85" spans="2:3" ht="12" customHeight="1">
      <c r="B85" s="36"/>
      <c r="C85" s="37"/>
    </row>
    <row r="86" spans="2:3" ht="12" customHeight="1">
      <c r="B86" s="36"/>
      <c r="C86" s="37"/>
    </row>
    <row r="87" spans="2:3" ht="12" customHeight="1">
      <c r="B87" s="36"/>
      <c r="C87" s="37"/>
    </row>
    <row r="88" spans="2:3" ht="12" customHeight="1">
      <c r="B88" s="36"/>
      <c r="C88" s="37"/>
    </row>
    <row r="89" spans="2:3" ht="12" customHeight="1">
      <c r="B89" s="36"/>
      <c r="C89" s="37"/>
    </row>
    <row r="90" spans="2:3" ht="12" customHeight="1">
      <c r="B90" s="36"/>
      <c r="C90" s="37"/>
    </row>
    <row r="91" spans="2:3" ht="12" customHeight="1">
      <c r="B91" s="36"/>
      <c r="C91" s="37"/>
    </row>
    <row r="92" spans="2:3" ht="12" customHeight="1">
      <c r="B92" s="36"/>
      <c r="C92" s="37"/>
    </row>
    <row r="93" spans="2:3" ht="12" customHeight="1">
      <c r="B93" s="36"/>
      <c r="C93" s="37"/>
    </row>
    <row r="94" spans="2:3" ht="12" customHeight="1">
      <c r="B94" s="36"/>
      <c r="C94" s="37"/>
    </row>
    <row r="95" spans="2:3" ht="12" customHeight="1">
      <c r="B95" s="36"/>
      <c r="C95" s="37"/>
    </row>
    <row r="96" spans="2:3" ht="12" customHeight="1">
      <c r="B96" s="36"/>
      <c r="C96" s="37"/>
    </row>
    <row r="97" spans="2:3" ht="12" customHeight="1">
      <c r="B97" s="36"/>
      <c r="C97" s="37"/>
    </row>
    <row r="98" spans="2:3" ht="12" customHeight="1">
      <c r="B98" s="36"/>
      <c r="C98" s="37"/>
    </row>
    <row r="99" spans="2:3" ht="12" customHeight="1">
      <c r="B99" s="36"/>
      <c r="C99" s="37"/>
    </row>
    <row r="100" spans="2:3" ht="12" customHeight="1">
      <c r="B100" s="36"/>
      <c r="C100" s="37"/>
    </row>
    <row r="101" spans="2:3" ht="12" customHeight="1">
      <c r="B101" s="36"/>
      <c r="C101" s="37"/>
    </row>
    <row r="102" spans="2:3" ht="12" customHeight="1">
      <c r="B102" s="36"/>
      <c r="C102" s="37"/>
    </row>
    <row r="103" spans="2:3" ht="12" customHeight="1">
      <c r="B103" s="36"/>
      <c r="C103" s="37"/>
    </row>
    <row r="104" spans="2:3" ht="12" customHeight="1">
      <c r="B104" s="36"/>
      <c r="C104" s="37"/>
    </row>
    <row r="105" spans="2:3" ht="12" customHeight="1">
      <c r="B105" s="36"/>
      <c r="C105" s="37"/>
    </row>
    <row r="106" spans="2:3" ht="12" customHeight="1">
      <c r="B106" s="36"/>
      <c r="C106" s="37"/>
    </row>
    <row r="107" spans="2:3" ht="12" customHeight="1">
      <c r="B107" s="36"/>
      <c r="C107" s="37"/>
    </row>
    <row r="108" spans="2:3" ht="12" customHeight="1">
      <c r="B108" s="36"/>
      <c r="C108" s="37"/>
    </row>
    <row r="109" spans="2:3" ht="12" customHeight="1">
      <c r="B109" s="36"/>
      <c r="C109" s="37"/>
    </row>
    <row r="110" spans="2:3" ht="12" customHeight="1">
      <c r="B110" s="36"/>
      <c r="C110" s="37"/>
    </row>
    <row r="111" spans="2:3" ht="12" customHeight="1">
      <c r="B111" s="36"/>
      <c r="C111" s="37"/>
    </row>
    <row r="112" spans="2:3" ht="12" customHeight="1">
      <c r="B112" s="36"/>
      <c r="C112" s="37"/>
    </row>
    <row r="113" spans="2:3" ht="12" customHeight="1">
      <c r="B113" s="36"/>
      <c r="C113" s="37"/>
    </row>
    <row r="114" spans="2:3" ht="12" customHeight="1">
      <c r="B114" s="36"/>
      <c r="C114" s="37"/>
    </row>
    <row r="115" spans="2:3" ht="12" customHeight="1">
      <c r="B115" s="36"/>
      <c r="C115" s="37"/>
    </row>
    <row r="116" spans="2:3" ht="12" customHeight="1">
      <c r="B116" s="36"/>
      <c r="C116" s="37"/>
    </row>
    <row r="117" spans="2:3" ht="12" customHeight="1">
      <c r="B117" s="36"/>
      <c r="C117" s="37"/>
    </row>
    <row r="118" spans="2:3" ht="12" customHeight="1">
      <c r="B118" s="36"/>
      <c r="C118" s="37"/>
    </row>
    <row r="119" spans="2:3" ht="12" customHeight="1">
      <c r="B119" s="36"/>
      <c r="C119" s="37"/>
    </row>
    <row r="120" spans="2:3" ht="12" customHeight="1">
      <c r="B120" s="36"/>
      <c r="C120" s="37"/>
    </row>
    <row r="121" spans="2:3" ht="12" customHeight="1">
      <c r="B121" s="36"/>
      <c r="C121" s="37"/>
    </row>
    <row r="122" spans="2:3" ht="12" customHeight="1">
      <c r="B122" s="36"/>
      <c r="C122" s="37"/>
    </row>
    <row r="123" spans="2:3" ht="12" customHeight="1">
      <c r="B123" s="36"/>
      <c r="C123" s="37"/>
    </row>
    <row r="124" spans="2:3" ht="12" customHeight="1">
      <c r="B124" s="36"/>
      <c r="C124" s="37"/>
    </row>
    <row r="125" spans="2:3" ht="12" customHeight="1">
      <c r="B125" s="36"/>
      <c r="C125" s="37"/>
    </row>
    <row r="126" spans="2:3" ht="12" customHeight="1">
      <c r="B126" s="36"/>
      <c r="C126" s="37"/>
    </row>
    <row r="127" spans="2:3" ht="12" customHeight="1">
      <c r="B127" s="36"/>
      <c r="C127" s="37"/>
    </row>
    <row r="128" spans="2:3" ht="12" customHeight="1">
      <c r="B128" s="36"/>
      <c r="C128" s="37"/>
    </row>
    <row r="129" spans="2:3" ht="12" customHeight="1">
      <c r="B129" s="36"/>
      <c r="C129" s="37"/>
    </row>
    <row r="130" spans="2:3" ht="12" customHeight="1">
      <c r="B130" s="36"/>
      <c r="C130" s="37"/>
    </row>
    <row r="131" spans="2:3" ht="12" customHeight="1">
      <c r="B131" s="36"/>
      <c r="C131" s="37"/>
    </row>
    <row r="132" spans="2:3" ht="12" customHeight="1">
      <c r="B132" s="36"/>
      <c r="C132" s="37"/>
    </row>
    <row r="133" spans="2:3" ht="12" customHeight="1">
      <c r="B133" s="36"/>
      <c r="C133" s="37"/>
    </row>
    <row r="134" spans="2:3" ht="12" customHeight="1">
      <c r="B134" s="36"/>
      <c r="C134" s="37"/>
    </row>
    <row r="135" spans="2:3" ht="12" customHeight="1">
      <c r="B135" s="36"/>
      <c r="C135" s="37"/>
    </row>
    <row r="136" spans="2:3" ht="12" customHeight="1">
      <c r="B136" s="36"/>
      <c r="C136" s="37"/>
    </row>
    <row r="137" spans="2:3" ht="12" customHeight="1">
      <c r="B137" s="36"/>
      <c r="C137" s="37"/>
    </row>
    <row r="138" spans="2:3" ht="12" customHeight="1">
      <c r="B138" s="36"/>
      <c r="C138" s="37"/>
    </row>
    <row r="139" spans="2:3" ht="12" customHeight="1">
      <c r="B139" s="36"/>
      <c r="C139" s="37"/>
    </row>
    <row r="140" spans="2:3" ht="12" customHeight="1">
      <c r="B140" s="36"/>
      <c r="C140" s="37"/>
    </row>
    <row r="141" spans="2:3" ht="12" customHeight="1">
      <c r="B141" s="36"/>
      <c r="C141" s="37"/>
    </row>
    <row r="142" spans="2:3" ht="12" customHeight="1">
      <c r="C142" s="37"/>
    </row>
    <row r="143" spans="2:3" ht="12" customHeight="1">
      <c r="C143" s="37"/>
    </row>
    <row r="144" spans="2:3" ht="12" customHeight="1">
      <c r="C144" s="37"/>
    </row>
    <row r="145" spans="3:3" ht="12" customHeight="1">
      <c r="C145" s="37"/>
    </row>
    <row r="146" spans="3:3" ht="12" customHeight="1">
      <c r="C146" s="37"/>
    </row>
    <row r="147" spans="3:3" ht="12" customHeight="1">
      <c r="C147" s="37"/>
    </row>
    <row r="148" spans="3:3" ht="12" customHeight="1">
      <c r="C148" s="37"/>
    </row>
    <row r="149" spans="3:3" ht="12" customHeight="1">
      <c r="C149" s="37"/>
    </row>
    <row r="150" spans="3:3" ht="12" customHeight="1">
      <c r="C150" s="37"/>
    </row>
    <row r="151" spans="3:3" ht="12" customHeight="1">
      <c r="C151" s="37"/>
    </row>
    <row r="152" spans="3:3" ht="12" customHeight="1">
      <c r="C152" s="37"/>
    </row>
    <row r="153" spans="3:3" ht="12" customHeight="1">
      <c r="C153" s="37"/>
    </row>
    <row r="154" spans="3:3" ht="12" customHeight="1">
      <c r="C154" s="37"/>
    </row>
    <row r="155" spans="3:3" ht="12" customHeight="1">
      <c r="C155" s="37"/>
    </row>
    <row r="156" spans="3:3" ht="12" customHeight="1">
      <c r="C156" s="37"/>
    </row>
    <row r="157" spans="3:3" ht="12" customHeight="1">
      <c r="C157" s="37"/>
    </row>
    <row r="158" spans="3:3" ht="12" customHeight="1">
      <c r="C158" s="37"/>
    </row>
    <row r="159" spans="3:3" ht="12" customHeight="1">
      <c r="C159" s="37"/>
    </row>
    <row r="160" spans="3:3" ht="12" customHeight="1">
      <c r="C160" s="37"/>
    </row>
    <row r="161" spans="3:3" ht="12" customHeight="1">
      <c r="C161" s="37"/>
    </row>
    <row r="162" spans="3:3" ht="12" customHeight="1">
      <c r="C162" s="37"/>
    </row>
    <row r="163" spans="3:3" ht="12" customHeight="1">
      <c r="C163" s="37"/>
    </row>
    <row r="164" spans="3:3" ht="12" customHeight="1">
      <c r="C164" s="37"/>
    </row>
    <row r="165" spans="3:3" ht="12" customHeight="1">
      <c r="C165" s="37"/>
    </row>
    <row r="166" spans="3:3" ht="12" customHeight="1">
      <c r="C166" s="37"/>
    </row>
    <row r="167" spans="3:3" ht="12" customHeight="1">
      <c r="C167" s="37"/>
    </row>
    <row r="168" spans="3:3" ht="12" customHeight="1">
      <c r="C168" s="37"/>
    </row>
    <row r="169" spans="3:3" ht="12" customHeight="1">
      <c r="C169" s="37"/>
    </row>
    <row r="170" spans="3:3" ht="12" customHeight="1">
      <c r="C170" s="37"/>
    </row>
    <row r="171" spans="3:3" ht="12" customHeight="1">
      <c r="C171" s="37"/>
    </row>
    <row r="172" spans="3:3" ht="12" customHeight="1">
      <c r="C172" s="37"/>
    </row>
    <row r="173" spans="3:3" ht="12" customHeight="1">
      <c r="C173" s="37"/>
    </row>
    <row r="174" spans="3:3" ht="12" customHeight="1">
      <c r="C174" s="37"/>
    </row>
    <row r="175" spans="3:3" ht="12" customHeight="1">
      <c r="C175" s="37"/>
    </row>
    <row r="176" spans="3:3" ht="12" customHeight="1">
      <c r="C176" s="37"/>
    </row>
    <row r="177" spans="3:3" ht="12" customHeight="1">
      <c r="C177" s="37"/>
    </row>
    <row r="178" spans="3:3" ht="12" customHeight="1">
      <c r="C178" s="37"/>
    </row>
    <row r="179" spans="3:3" ht="12" customHeight="1">
      <c r="C179" s="37"/>
    </row>
    <row r="180" spans="3:3" ht="12" customHeight="1">
      <c r="C180" s="37"/>
    </row>
    <row r="181" spans="3:3" ht="12" customHeight="1">
      <c r="C181" s="37"/>
    </row>
    <row r="182" spans="3:3" ht="12" customHeight="1">
      <c r="C182" s="37"/>
    </row>
    <row r="183" spans="3:3" ht="12" customHeight="1">
      <c r="C183" s="37"/>
    </row>
    <row r="184" spans="3:3" ht="12" customHeight="1">
      <c r="C184" s="37"/>
    </row>
    <row r="185" spans="3:3" ht="12" customHeight="1"/>
    <row r="186" spans="3:3" ht="12" customHeight="1"/>
    <row r="187" spans="3:3" ht="12" customHeight="1"/>
    <row r="188" spans="3:3" ht="12" customHeight="1"/>
    <row r="189" spans="3:3" ht="12" customHeight="1"/>
    <row r="190" spans="3:3" ht="12" customHeight="1"/>
    <row r="191" spans="3:3" ht="12" customHeight="1"/>
    <row r="192" spans="3:3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</sheetData>
  <phoneticPr fontId="0" type="noConversion"/>
  <printOptions horizontalCentered="1"/>
  <pageMargins left="0.59055118110236227" right="0.59055118110236227" top="0.59055118110236227" bottom="0.78740157480314965" header="0.11811023622047245" footer="0.11811023622047245"/>
  <pageSetup paperSize="9" scale="75" firstPageNumber="4" pageOrder="overThenDown" orientation="portrait" useFirstPageNumber="1" r:id="rId1"/>
  <headerFooter alignWithMargins="0">
    <oddFooter>&amp;L&amp;"MetaNormalLF-Roman,Standard"Statistisches Bundesamt, Tabellen zu den UGR, Teil 1, 2017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137"/>
  <sheetViews>
    <sheetView workbookViewId="0"/>
  </sheetViews>
  <sheetFormatPr baseColWidth="10" defaultRowHeight="15" outlineLevelCol="1"/>
  <cols>
    <col min="1" max="1" width="4.28515625" style="376" customWidth="1"/>
    <col min="2" max="2" width="18" style="27" hidden="1" customWidth="1"/>
    <col min="3" max="3" width="50.7109375" style="27" customWidth="1"/>
    <col min="4" max="4" width="13.7109375" style="27" customWidth="1"/>
    <col min="5" max="6" width="12.7109375" style="27" customWidth="1" outlineLevel="1"/>
    <col min="7" max="8" width="10.7109375" style="27" hidden="1" customWidth="1" outlineLevel="1"/>
    <col min="9" max="9" width="10.7109375" style="20" hidden="1" customWidth="1" outlineLevel="1"/>
    <col min="10" max="10" width="12.7109375" style="27" customWidth="1" outlineLevel="1"/>
    <col min="11" max="13" width="10.7109375" style="27" hidden="1" customWidth="1" outlineLevel="1"/>
    <col min="14" max="14" width="10.7109375" style="220" hidden="1" customWidth="1" outlineLevel="1"/>
    <col min="15" max="15" width="12.7109375" style="220" customWidth="1" collapsed="1"/>
    <col min="16" max="18" width="10.7109375" style="220" hidden="1" customWidth="1" outlineLevel="1"/>
    <col min="19" max="19" width="10.7109375" style="27" hidden="1" customWidth="1" outlineLevel="1"/>
    <col min="20" max="20" width="12.7109375" style="27" customWidth="1" collapsed="1"/>
    <col min="21" max="24" width="12.7109375" style="27" hidden="1" customWidth="1" outlineLevel="1"/>
    <col min="25" max="25" width="12.7109375" style="27" customWidth="1" collapsed="1"/>
    <col min="26" max="31" width="12.7109375" style="27" customWidth="1"/>
    <col min="32" max="16384" width="11.42578125" style="27"/>
  </cols>
  <sheetData>
    <row r="1" spans="1:161" s="137" customFormat="1" ht="16.5" customHeight="1">
      <c r="A1" s="137" t="s">
        <v>164</v>
      </c>
      <c r="D1" s="138"/>
      <c r="E1" s="138"/>
      <c r="F1" s="139"/>
      <c r="G1" s="139"/>
      <c r="H1" s="139"/>
      <c r="I1" s="139"/>
      <c r="L1" s="138"/>
      <c r="M1" s="139"/>
      <c r="N1" s="138"/>
      <c r="O1" s="138"/>
      <c r="S1" s="105"/>
    </row>
    <row r="2" spans="1:161" s="14" customFormat="1" ht="16.5" customHeight="1">
      <c r="A2" s="374"/>
      <c r="B2" s="375"/>
      <c r="C2" s="170"/>
      <c r="D2" s="133"/>
      <c r="E2" s="133"/>
      <c r="F2" s="133"/>
      <c r="H2" s="133"/>
      <c r="I2" s="133"/>
      <c r="J2" s="140"/>
      <c r="K2" s="140"/>
      <c r="L2" s="140"/>
      <c r="M2" s="140"/>
      <c r="N2" s="140"/>
      <c r="O2" s="140"/>
      <c r="Y2" s="124"/>
    </row>
    <row r="3" spans="1:161" s="14" customFormat="1" ht="12" customHeight="1">
      <c r="A3" s="376"/>
      <c r="C3" s="105"/>
      <c r="D3" s="15"/>
      <c r="E3" s="15"/>
      <c r="F3" s="74"/>
      <c r="G3" s="16"/>
      <c r="H3" s="16"/>
      <c r="I3" s="17"/>
      <c r="J3" s="16"/>
      <c r="K3" s="16"/>
      <c r="L3" s="16"/>
      <c r="N3" s="220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</row>
    <row r="4" spans="1:161" s="141" customFormat="1" ht="27" customHeight="1">
      <c r="A4" s="377" t="s">
        <v>77</v>
      </c>
      <c r="C4" s="60" t="s">
        <v>20</v>
      </c>
      <c r="D4" s="60" t="s">
        <v>21</v>
      </c>
      <c r="E4" s="60">
        <v>1990</v>
      </c>
      <c r="F4" s="60">
        <v>1991</v>
      </c>
      <c r="G4" s="61">
        <v>1992</v>
      </c>
      <c r="H4" s="60">
        <v>1993</v>
      </c>
      <c r="I4" s="60">
        <v>1994</v>
      </c>
      <c r="J4" s="60">
        <v>1995</v>
      </c>
      <c r="K4" s="61">
        <v>1996</v>
      </c>
      <c r="L4" s="60">
        <v>1997</v>
      </c>
      <c r="M4" s="60">
        <v>1998</v>
      </c>
      <c r="N4" s="60">
        <v>1999</v>
      </c>
      <c r="O4" s="60">
        <v>2000</v>
      </c>
      <c r="P4" s="60">
        <v>2001</v>
      </c>
      <c r="Q4" s="62">
        <v>2002</v>
      </c>
      <c r="R4" s="62">
        <v>2003</v>
      </c>
      <c r="S4" s="62">
        <v>2004</v>
      </c>
      <c r="T4" s="60">
        <v>2005</v>
      </c>
      <c r="U4" s="60">
        <v>2006</v>
      </c>
      <c r="V4" s="61">
        <v>2007</v>
      </c>
      <c r="W4" s="280">
        <v>2008</v>
      </c>
      <c r="X4" s="62">
        <v>2009</v>
      </c>
      <c r="Y4" s="60">
        <v>2010</v>
      </c>
      <c r="Z4" s="62">
        <v>2011</v>
      </c>
      <c r="AA4" s="62">
        <v>2012</v>
      </c>
      <c r="AB4" s="62">
        <v>2013</v>
      </c>
      <c r="AC4" s="62" t="s">
        <v>691</v>
      </c>
      <c r="AD4" s="62" t="s">
        <v>692</v>
      </c>
      <c r="AE4" s="62" t="s">
        <v>693</v>
      </c>
      <c r="AF4" s="142"/>
      <c r="AG4" s="142"/>
      <c r="AH4" s="142"/>
      <c r="AI4" s="143"/>
      <c r="AJ4" s="143"/>
      <c r="AK4" s="143"/>
      <c r="AL4" s="143"/>
      <c r="AM4" s="143"/>
      <c r="AN4" s="143"/>
      <c r="AO4" s="143"/>
      <c r="AP4" s="143"/>
      <c r="AQ4" s="143"/>
      <c r="AR4" s="143"/>
      <c r="AS4" s="143"/>
      <c r="AT4" s="143"/>
      <c r="AU4" s="143"/>
      <c r="AV4" s="143"/>
      <c r="AW4" s="143"/>
      <c r="AX4" s="143"/>
      <c r="AY4" s="143"/>
      <c r="AZ4" s="143"/>
      <c r="BA4" s="143"/>
      <c r="BB4" s="143"/>
      <c r="BC4" s="143"/>
      <c r="BD4" s="143"/>
      <c r="EX4" s="14"/>
      <c r="EY4" s="14"/>
      <c r="EZ4" s="14"/>
      <c r="FA4" s="14"/>
      <c r="FB4" s="14"/>
      <c r="FC4" s="14"/>
      <c r="FD4" s="14"/>
      <c r="FE4" s="14"/>
    </row>
    <row r="5" spans="1:161" s="50" customFormat="1" ht="21.75" customHeight="1">
      <c r="A5" s="378"/>
      <c r="B5" s="53"/>
      <c r="C5" s="54"/>
      <c r="D5" s="263"/>
      <c r="E5" s="262" t="s">
        <v>22</v>
      </c>
      <c r="F5" s="262"/>
      <c r="G5" s="262"/>
      <c r="H5" s="262"/>
      <c r="I5" s="262"/>
      <c r="J5" s="262"/>
      <c r="K5" s="397"/>
      <c r="L5" s="397"/>
      <c r="M5" s="397"/>
      <c r="N5" s="397"/>
      <c r="O5" s="397"/>
      <c r="P5" s="397"/>
      <c r="Q5" s="397"/>
      <c r="R5" s="397"/>
      <c r="S5" s="397"/>
      <c r="T5" s="397"/>
      <c r="U5" s="372"/>
      <c r="V5" s="262"/>
      <c r="Y5" s="372"/>
      <c r="Z5" s="372"/>
      <c r="AA5" s="372"/>
      <c r="AB5" s="372"/>
      <c r="AC5" s="372"/>
      <c r="AD5" s="372"/>
      <c r="AE5" s="372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</row>
    <row r="6" spans="1:161" s="52" customFormat="1" ht="15" customHeight="1">
      <c r="A6" s="379">
        <v>1</v>
      </c>
      <c r="B6" s="249" t="s">
        <v>23</v>
      </c>
      <c r="C6" s="362" t="s">
        <v>212</v>
      </c>
      <c r="D6" s="51" t="s">
        <v>25</v>
      </c>
      <c r="E6" s="267">
        <v>14905.236999999999</v>
      </c>
      <c r="F6" s="267">
        <v>14609.771000000001</v>
      </c>
      <c r="G6" s="267">
        <v>14319.456</v>
      </c>
      <c r="H6" s="267">
        <v>14309.02</v>
      </c>
      <c r="I6" s="267">
        <v>14185.249</v>
      </c>
      <c r="J6" s="267">
        <v>14268.972</v>
      </c>
      <c r="K6" s="267">
        <v>14745.937</v>
      </c>
      <c r="L6" s="267">
        <v>14613.92818852</v>
      </c>
      <c r="M6" s="267">
        <v>14520.569</v>
      </c>
      <c r="N6" s="267">
        <v>14323.277</v>
      </c>
      <c r="O6" s="267">
        <v>14400.802141999999</v>
      </c>
      <c r="P6" s="267">
        <v>14678.626196000001</v>
      </c>
      <c r="Q6" s="267">
        <v>14427.36</v>
      </c>
      <c r="R6" s="267">
        <v>14600.075852722526</v>
      </c>
      <c r="S6" s="267">
        <v>14591.341140094824</v>
      </c>
      <c r="T6" s="267">
        <v>14558.358320242451</v>
      </c>
      <c r="U6" s="267">
        <v>14836.793684916312</v>
      </c>
      <c r="V6" s="267">
        <v>14196.87369608583</v>
      </c>
      <c r="W6" s="267">
        <v>14379.686386625039</v>
      </c>
      <c r="X6" s="267">
        <v>13530.865939897401</v>
      </c>
      <c r="Y6" s="267">
        <v>14216.755999999999</v>
      </c>
      <c r="Z6" s="267">
        <v>13599.334000000001</v>
      </c>
      <c r="AA6" s="267">
        <v>13447.058999999999</v>
      </c>
      <c r="AB6" s="267">
        <v>13821.609</v>
      </c>
      <c r="AC6" s="267">
        <v>13179.587</v>
      </c>
      <c r="AD6" s="267">
        <v>13234</v>
      </c>
      <c r="AE6" s="267">
        <v>13383</v>
      </c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</row>
    <row r="7" spans="1:161" s="52" customFormat="1" ht="15" customHeight="1">
      <c r="A7" s="380">
        <v>2</v>
      </c>
      <c r="B7" s="251"/>
      <c r="C7" s="362" t="s">
        <v>694</v>
      </c>
      <c r="D7" s="51" t="s">
        <v>26</v>
      </c>
      <c r="E7" s="269" t="s">
        <v>193</v>
      </c>
      <c r="F7" s="269">
        <v>1443.3702253053332</v>
      </c>
      <c r="G7" s="269">
        <v>1460.1860441386666</v>
      </c>
      <c r="H7" s="269">
        <v>1399.6846144420001</v>
      </c>
      <c r="I7" s="269">
        <v>1514.9662753651364</v>
      </c>
      <c r="J7" s="269">
        <v>1455.1929941054293</v>
      </c>
      <c r="K7" s="269">
        <v>1433.2776408737766</v>
      </c>
      <c r="L7" s="269">
        <v>1420.4101200967648</v>
      </c>
      <c r="M7" s="269">
        <v>1398.0291642250013</v>
      </c>
      <c r="N7" s="269">
        <v>1422.8389642247646</v>
      </c>
      <c r="O7" s="269">
        <v>1412.2493927264893</v>
      </c>
      <c r="P7" s="269">
        <v>1339.8369834649475</v>
      </c>
      <c r="Q7" s="269">
        <v>1323.8473802999922</v>
      </c>
      <c r="R7" s="269">
        <v>1337.7100645572068</v>
      </c>
      <c r="S7" s="269">
        <v>1334.2028342865826</v>
      </c>
      <c r="T7" s="269">
        <v>1303.1945157858895</v>
      </c>
      <c r="U7" s="269">
        <v>1365.4091995672165</v>
      </c>
      <c r="V7" s="269">
        <v>1343.573114857699</v>
      </c>
      <c r="W7" s="269">
        <v>1325.9886486647372</v>
      </c>
      <c r="X7" s="269">
        <v>1211.6177857432062</v>
      </c>
      <c r="Y7" s="269">
        <v>1250.8418790687874</v>
      </c>
      <c r="Z7" s="269">
        <v>1332.2113896714566</v>
      </c>
      <c r="AA7" s="269">
        <v>1274.4833320075243</v>
      </c>
      <c r="AB7" s="269">
        <v>1284.4290045376581</v>
      </c>
      <c r="AC7" s="269">
        <v>1297.9118585967858</v>
      </c>
      <c r="AD7" s="269">
        <v>1286.6519230585586</v>
      </c>
      <c r="AE7" s="269">
        <v>0</v>
      </c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</row>
    <row r="8" spans="1:161" s="52" customFormat="1" ht="15" customHeight="1">
      <c r="A8" s="380">
        <v>3</v>
      </c>
      <c r="B8" s="249"/>
      <c r="C8" s="362" t="s">
        <v>695</v>
      </c>
      <c r="D8" s="51" t="s">
        <v>135</v>
      </c>
      <c r="E8" s="269" t="s">
        <v>193</v>
      </c>
      <c r="F8" s="269">
        <v>51244.884172402264</v>
      </c>
      <c r="G8" s="269">
        <v>49948.487298958295</v>
      </c>
      <c r="H8" s="269">
        <v>49539.538978272984</v>
      </c>
      <c r="I8" s="269">
        <v>49199.923021629875</v>
      </c>
      <c r="J8" s="269">
        <v>48830.886153297433</v>
      </c>
      <c r="K8" s="269">
        <v>47765.155679624855</v>
      </c>
      <c r="L8" s="269">
        <v>47382.742840732652</v>
      </c>
      <c r="M8" s="269">
        <v>45806.735766410151</v>
      </c>
      <c r="N8" s="269">
        <v>45370.603846017038</v>
      </c>
      <c r="O8" s="269">
        <v>44929.278476446321</v>
      </c>
      <c r="P8" s="269">
        <v>43899.213293245193</v>
      </c>
      <c r="Q8" s="269" t="s">
        <v>193</v>
      </c>
      <c r="R8" s="269" t="s">
        <v>193</v>
      </c>
      <c r="S8" s="269">
        <v>40536.904529735148</v>
      </c>
      <c r="T8" s="291" t="s">
        <v>677</v>
      </c>
      <c r="U8" s="291" t="s">
        <v>677</v>
      </c>
      <c r="V8" s="269">
        <v>37747.156996052712</v>
      </c>
      <c r="W8" s="291" t="s">
        <v>677</v>
      </c>
      <c r="X8" s="291" t="s">
        <v>677</v>
      </c>
      <c r="Y8" s="269">
        <v>38103.774261573628</v>
      </c>
      <c r="Z8" s="291" t="s">
        <v>677</v>
      </c>
      <c r="AA8" s="291" t="s">
        <v>677</v>
      </c>
      <c r="AB8" s="269">
        <v>29685.836458797865</v>
      </c>
      <c r="AC8" s="291" t="s">
        <v>677</v>
      </c>
      <c r="AD8" s="291" t="s">
        <v>677</v>
      </c>
      <c r="AE8" s="270" t="s">
        <v>192</v>
      </c>
    </row>
    <row r="9" spans="1:161" s="52" customFormat="1" ht="15" customHeight="1">
      <c r="A9" s="379">
        <v>4</v>
      </c>
      <c r="B9" s="249" t="s">
        <v>23</v>
      </c>
      <c r="C9" s="362" t="s">
        <v>28</v>
      </c>
      <c r="D9" s="51" t="s">
        <v>224</v>
      </c>
      <c r="E9" s="269" t="s">
        <v>193</v>
      </c>
      <c r="F9" s="269" t="s">
        <v>193</v>
      </c>
      <c r="G9" s="269" t="s">
        <v>193</v>
      </c>
      <c r="H9" s="269" t="s">
        <v>193</v>
      </c>
      <c r="I9" s="269" t="s">
        <v>193</v>
      </c>
      <c r="J9" s="269">
        <v>1168097.153142662</v>
      </c>
      <c r="K9" s="269">
        <v>1186490.2917642745</v>
      </c>
      <c r="L9" s="269">
        <v>1161223.2127231383</v>
      </c>
      <c r="M9" s="269">
        <v>1136447.8781004369</v>
      </c>
      <c r="N9" s="269">
        <v>1108171.7007003995</v>
      </c>
      <c r="O9" s="269">
        <v>1101196.4924120025</v>
      </c>
      <c r="P9" s="269">
        <v>1132274.0875248548</v>
      </c>
      <c r="Q9" s="269">
        <v>1114779.4243919416</v>
      </c>
      <c r="R9" s="269">
        <v>1123845.6507861407</v>
      </c>
      <c r="S9" s="269">
        <v>1126087.4082290374</v>
      </c>
      <c r="T9" s="269">
        <v>1107441.8744113669</v>
      </c>
      <c r="U9" s="269">
        <v>1127115.203191807</v>
      </c>
      <c r="V9" s="269">
        <v>1121527.2268997533</v>
      </c>
      <c r="W9" s="269">
        <v>1133902.9641682401</v>
      </c>
      <c r="X9" s="269">
        <v>1064321.5314024556</v>
      </c>
      <c r="Y9" s="269">
        <v>1115541.1940876101</v>
      </c>
      <c r="Z9" s="269">
        <v>1092467.0379063603</v>
      </c>
      <c r="AA9" s="269">
        <v>1088967.5279181949</v>
      </c>
      <c r="AB9" s="269">
        <v>1109239.9660584044</v>
      </c>
      <c r="AC9" s="269">
        <v>1066122.4445121831</v>
      </c>
      <c r="AD9" s="269">
        <v>1069501.5214321313</v>
      </c>
      <c r="AE9" s="270" t="s">
        <v>192</v>
      </c>
      <c r="AF9" s="72"/>
      <c r="AG9" s="107"/>
      <c r="AH9" s="107"/>
      <c r="AI9" s="107"/>
      <c r="AJ9" s="107"/>
    </row>
    <row r="10" spans="1:161" s="52" customFormat="1" ht="15" customHeight="1">
      <c r="A10" s="379">
        <v>5</v>
      </c>
      <c r="B10" s="249" t="s">
        <v>23</v>
      </c>
      <c r="C10" s="363" t="s">
        <v>137</v>
      </c>
      <c r="D10" s="51" t="s">
        <v>223</v>
      </c>
      <c r="E10" s="269" t="s">
        <v>193</v>
      </c>
      <c r="F10" s="269" t="s">
        <v>193</v>
      </c>
      <c r="G10" s="269" t="s">
        <v>193</v>
      </c>
      <c r="H10" s="269" t="s">
        <v>193</v>
      </c>
      <c r="I10" s="269" t="s">
        <v>193</v>
      </c>
      <c r="J10" s="271">
        <v>986805.12537819252</v>
      </c>
      <c r="K10" s="271">
        <v>1007803.5895467377</v>
      </c>
      <c r="L10" s="271">
        <v>989137.5008645457</v>
      </c>
      <c r="M10" s="271">
        <v>982016.79824029841</v>
      </c>
      <c r="N10" s="271">
        <v>959369.24237145041</v>
      </c>
      <c r="O10" s="271">
        <v>957248.13307775278</v>
      </c>
      <c r="P10" s="271">
        <v>989517.88963943592</v>
      </c>
      <c r="Q10" s="271">
        <v>976584.9032247595</v>
      </c>
      <c r="R10" s="271">
        <v>989940.07925016689</v>
      </c>
      <c r="S10" s="271">
        <v>994423.9492224151</v>
      </c>
      <c r="T10" s="271">
        <v>980811.22557416128</v>
      </c>
      <c r="U10" s="271">
        <v>1004697.3440803724</v>
      </c>
      <c r="V10" s="271">
        <v>999229.75566987845</v>
      </c>
      <c r="W10" s="271">
        <v>1012068.2361981863</v>
      </c>
      <c r="X10" s="271">
        <v>945220.58947703161</v>
      </c>
      <c r="Y10" s="271">
        <v>1005556.1538768538</v>
      </c>
      <c r="Z10" s="271">
        <v>982062.55799276696</v>
      </c>
      <c r="AA10" s="271">
        <v>978581.49949389754</v>
      </c>
      <c r="AB10" s="271">
        <v>998829.80966603314</v>
      </c>
      <c r="AC10" s="271">
        <v>956035.64324038336</v>
      </c>
      <c r="AD10" s="271">
        <v>958932.57349519304</v>
      </c>
      <c r="AE10" s="270" t="s">
        <v>192</v>
      </c>
    </row>
    <row r="11" spans="1:161" s="52" customFormat="1" ht="15" customHeight="1">
      <c r="A11" s="379">
        <v>6</v>
      </c>
      <c r="B11" s="249" t="s">
        <v>29</v>
      </c>
      <c r="C11" s="363" t="s">
        <v>138</v>
      </c>
      <c r="D11" s="51" t="s">
        <v>224</v>
      </c>
      <c r="E11" s="269" t="s">
        <v>193</v>
      </c>
      <c r="F11" s="269" t="s">
        <v>193</v>
      </c>
      <c r="G11" s="269" t="s">
        <v>193</v>
      </c>
      <c r="H11" s="269" t="s">
        <v>193</v>
      </c>
      <c r="I11" s="269" t="s">
        <v>193</v>
      </c>
      <c r="J11" s="271">
        <v>63758.490750054974</v>
      </c>
      <c r="K11" s="271">
        <v>65073.018267584164</v>
      </c>
      <c r="L11" s="271">
        <v>62099.670571052498</v>
      </c>
      <c r="M11" s="271">
        <v>48688.250493003412</v>
      </c>
      <c r="N11" s="271">
        <v>45158.498890383169</v>
      </c>
      <c r="O11" s="271">
        <v>45093.426468562262</v>
      </c>
      <c r="P11" s="271">
        <v>46686.302315100496</v>
      </c>
      <c r="Q11" s="271">
        <v>45858.198897773233</v>
      </c>
      <c r="R11" s="271">
        <v>45471.110203854492</v>
      </c>
      <c r="S11" s="271">
        <v>47885.351075433464</v>
      </c>
      <c r="T11" s="271">
        <v>45756.991611640777</v>
      </c>
      <c r="U11" s="271">
        <v>45469.560929006067</v>
      </c>
      <c r="V11" s="271">
        <v>47602.343611222168</v>
      </c>
      <c r="W11" s="271">
        <v>48176.247581335767</v>
      </c>
      <c r="X11" s="271">
        <v>47269.123767565718</v>
      </c>
      <c r="Y11" s="271">
        <v>38942.718875643841</v>
      </c>
      <c r="Z11" s="271">
        <v>40346.252460098345</v>
      </c>
      <c r="AA11" s="271">
        <v>39536.828638005718</v>
      </c>
      <c r="AB11" s="271">
        <v>40136.012583702257</v>
      </c>
      <c r="AC11" s="271">
        <v>40798.967581978264</v>
      </c>
      <c r="AD11" s="271">
        <v>41342.807851809564</v>
      </c>
      <c r="AE11" s="270" t="s">
        <v>192</v>
      </c>
      <c r="AF11" s="56"/>
      <c r="AH11" s="56"/>
      <c r="AJ11" s="56"/>
      <c r="AL11" s="56"/>
    </row>
    <row r="12" spans="1:161" s="52" customFormat="1" ht="15" customHeight="1">
      <c r="A12" s="379">
        <v>7</v>
      </c>
      <c r="B12" s="249" t="s">
        <v>29</v>
      </c>
      <c r="C12" s="363" t="s">
        <v>139</v>
      </c>
      <c r="D12" s="51" t="s">
        <v>224</v>
      </c>
      <c r="E12" s="269" t="s">
        <v>193</v>
      </c>
      <c r="F12" s="269" t="s">
        <v>193</v>
      </c>
      <c r="G12" s="269" t="s">
        <v>193</v>
      </c>
      <c r="H12" s="269" t="s">
        <v>193</v>
      </c>
      <c r="I12" s="269" t="s">
        <v>193</v>
      </c>
      <c r="J12" s="271">
        <v>88187.179051062471</v>
      </c>
      <c r="K12" s="271">
        <v>85972.510570087383</v>
      </c>
      <c r="L12" s="271">
        <v>82315.112427972927</v>
      </c>
      <c r="M12" s="271">
        <v>77880.615755228398</v>
      </c>
      <c r="N12" s="271">
        <v>77345.988768563053</v>
      </c>
      <c r="O12" s="271">
        <v>73713.329254633092</v>
      </c>
      <c r="P12" s="271">
        <v>70658.206730275138</v>
      </c>
      <c r="Q12" s="271">
        <v>67336.537826667482</v>
      </c>
      <c r="R12" s="271">
        <v>64515.724699523897</v>
      </c>
      <c r="S12" s="271">
        <v>60285.01400947808</v>
      </c>
      <c r="T12" s="271">
        <v>57549.119018647943</v>
      </c>
      <c r="U12" s="271">
        <v>54269.346483789435</v>
      </c>
      <c r="V12" s="271">
        <v>52338.436774679474</v>
      </c>
      <c r="W12" s="271">
        <v>51547.506374236087</v>
      </c>
      <c r="X12" s="271">
        <v>49669.911161993499</v>
      </c>
      <c r="Y12" s="271">
        <v>48963.170378505529</v>
      </c>
      <c r="Z12" s="271">
        <v>48017.608606867645</v>
      </c>
      <c r="AA12" s="271">
        <v>48557.638023815161</v>
      </c>
      <c r="AB12" s="271">
        <v>48045.668165455645</v>
      </c>
      <c r="AC12" s="271">
        <v>47067.883106518653</v>
      </c>
      <c r="AD12" s="271">
        <v>46740.767318046492</v>
      </c>
      <c r="AE12" s="270" t="s">
        <v>192</v>
      </c>
      <c r="AF12" s="56"/>
      <c r="AH12" s="56"/>
      <c r="AJ12" s="56"/>
      <c r="AL12" s="56"/>
    </row>
    <row r="13" spans="1:161" s="52" customFormat="1" ht="15" customHeight="1">
      <c r="A13" s="380">
        <v>8</v>
      </c>
      <c r="B13" s="249" t="s">
        <v>29</v>
      </c>
      <c r="C13" s="363" t="s">
        <v>30</v>
      </c>
      <c r="D13" s="51" t="s">
        <v>224</v>
      </c>
      <c r="E13" s="272" t="s">
        <v>193</v>
      </c>
      <c r="F13" s="272" t="s">
        <v>193</v>
      </c>
      <c r="G13" s="272" t="s">
        <v>193</v>
      </c>
      <c r="H13" s="272" t="s">
        <v>193</v>
      </c>
      <c r="I13" s="272" t="s">
        <v>193</v>
      </c>
      <c r="J13" s="269">
        <v>8217.4913906639413</v>
      </c>
      <c r="K13" s="269">
        <v>7528.3662502489697</v>
      </c>
      <c r="L13" s="269">
        <v>8131.2469522663141</v>
      </c>
      <c r="M13" s="269">
        <v>8709.8930224726519</v>
      </c>
      <c r="N13" s="269">
        <v>8833.6791592337941</v>
      </c>
      <c r="O13" s="269">
        <v>7806.4238557550198</v>
      </c>
      <c r="P13" s="269">
        <v>9128.53398519246</v>
      </c>
      <c r="Q13" s="269">
        <v>9901.6274058488452</v>
      </c>
      <c r="R13" s="269">
        <v>9318.7964817275752</v>
      </c>
      <c r="S13" s="269">
        <v>9617.8187572413572</v>
      </c>
      <c r="T13" s="269">
        <v>9940.2443477740562</v>
      </c>
      <c r="U13" s="269">
        <v>10161.906461376906</v>
      </c>
      <c r="V13" s="269">
        <v>10448.193897486</v>
      </c>
      <c r="W13" s="269">
        <v>10588.831605818521</v>
      </c>
      <c r="X13" s="269">
        <v>11170.477699070481</v>
      </c>
      <c r="Y13" s="269">
        <v>10752.937369831723</v>
      </c>
      <c r="Z13" s="269">
        <v>10953.041447555039</v>
      </c>
      <c r="AA13" s="269">
        <v>11140.270367672638</v>
      </c>
      <c r="AB13" s="269">
        <v>11096.125733675633</v>
      </c>
      <c r="AC13" s="269">
        <v>11182.8995065365</v>
      </c>
      <c r="AD13" s="269">
        <v>11355.513244546308</v>
      </c>
      <c r="AE13" s="270" t="s">
        <v>192</v>
      </c>
      <c r="AF13" s="56"/>
      <c r="AH13" s="56"/>
      <c r="AJ13" s="56"/>
      <c r="AL13" s="56"/>
    </row>
    <row r="14" spans="1:161" s="52" customFormat="1" ht="15" customHeight="1">
      <c r="A14" s="380">
        <v>9</v>
      </c>
      <c r="B14" s="249" t="s">
        <v>29</v>
      </c>
      <c r="C14" s="363" t="s">
        <v>31</v>
      </c>
      <c r="D14" s="51" t="s">
        <v>224</v>
      </c>
      <c r="E14" s="272" t="s">
        <v>193</v>
      </c>
      <c r="F14" s="272" t="s">
        <v>193</v>
      </c>
      <c r="G14" s="272" t="s">
        <v>193</v>
      </c>
      <c r="H14" s="272" t="s">
        <v>193</v>
      </c>
      <c r="I14" s="272" t="s">
        <v>193</v>
      </c>
      <c r="J14" s="269">
        <v>2087.3505280848799</v>
      </c>
      <c r="K14" s="269">
        <v>2043.1828949244659</v>
      </c>
      <c r="L14" s="269">
        <v>1655.5098357390627</v>
      </c>
      <c r="M14" s="269">
        <v>1783.9252892328213</v>
      </c>
      <c r="N14" s="269">
        <v>1487.0571794499999</v>
      </c>
      <c r="O14" s="269">
        <v>958.6837702284688</v>
      </c>
      <c r="P14" s="269">
        <v>872.06156255807116</v>
      </c>
      <c r="Q14" s="269">
        <v>948.04647140234999</v>
      </c>
      <c r="R14" s="269">
        <v>1017.8677712713442</v>
      </c>
      <c r="S14" s="269">
        <v>979.67623401642072</v>
      </c>
      <c r="T14" s="269">
        <v>839.43925611548718</v>
      </c>
      <c r="U14" s="269">
        <v>670.79811397346737</v>
      </c>
      <c r="V14" s="269">
        <v>589.32617353830062</v>
      </c>
      <c r="W14" s="269">
        <v>567.6480811168193</v>
      </c>
      <c r="X14" s="269">
        <v>407.2059609186532</v>
      </c>
      <c r="Y14" s="269">
        <v>345.88615452853003</v>
      </c>
      <c r="Z14" s="269">
        <v>278.95025851737</v>
      </c>
      <c r="AA14" s="269">
        <v>242.57659827529</v>
      </c>
      <c r="AB14" s="269">
        <v>257.26997022475001</v>
      </c>
      <c r="AC14" s="269">
        <v>234.60427616619998</v>
      </c>
      <c r="AD14" s="269">
        <v>253.66741824650001</v>
      </c>
      <c r="AE14" s="270" t="s">
        <v>192</v>
      </c>
      <c r="AF14" s="56"/>
      <c r="AH14" s="56"/>
      <c r="AJ14" s="56"/>
      <c r="AL14" s="56"/>
    </row>
    <row r="15" spans="1:161" s="52" customFormat="1" ht="15" customHeight="1">
      <c r="A15" s="380">
        <v>10</v>
      </c>
      <c r="B15" s="249" t="s">
        <v>29</v>
      </c>
      <c r="C15" s="363" t="s">
        <v>140</v>
      </c>
      <c r="D15" s="51" t="s">
        <v>224</v>
      </c>
      <c r="E15" s="272" t="s">
        <v>193</v>
      </c>
      <c r="F15" s="272" t="s">
        <v>193</v>
      </c>
      <c r="G15" s="272" t="s">
        <v>193</v>
      </c>
      <c r="H15" s="272" t="s">
        <v>193</v>
      </c>
      <c r="I15" s="272" t="s">
        <v>193</v>
      </c>
      <c r="J15" s="269">
        <v>283.64690895623335</v>
      </c>
      <c r="K15" s="269">
        <v>270.28475948699167</v>
      </c>
      <c r="L15" s="269">
        <v>267.93175957504832</v>
      </c>
      <c r="M15" s="269">
        <v>258.28573978409071</v>
      </c>
      <c r="N15" s="269">
        <v>188.14702583768513</v>
      </c>
      <c r="O15" s="269">
        <v>178.61832384485291</v>
      </c>
      <c r="P15" s="269">
        <v>164.5516966788891</v>
      </c>
      <c r="Q15" s="269">
        <v>135.3965035133275</v>
      </c>
      <c r="R15" s="269">
        <v>133.07709156044498</v>
      </c>
      <c r="S15" s="269">
        <v>142.26101954798574</v>
      </c>
      <c r="T15" s="269">
        <v>145.60818386233458</v>
      </c>
      <c r="U15" s="269">
        <v>142.17109041165722</v>
      </c>
      <c r="V15" s="269">
        <v>139.49970553618255</v>
      </c>
      <c r="W15" s="269">
        <v>130.31635175364906</v>
      </c>
      <c r="X15" s="269">
        <v>128.24469631795094</v>
      </c>
      <c r="Y15" s="269">
        <v>135.96647735780687</v>
      </c>
      <c r="Z15" s="269">
        <v>138.728058266761</v>
      </c>
      <c r="AA15" s="269">
        <v>138.37244605201263</v>
      </c>
      <c r="AB15" s="269">
        <v>143.03271045122523</v>
      </c>
      <c r="AC15" s="269">
        <v>148.9549038084663</v>
      </c>
      <c r="AD15" s="269">
        <v>156.21361233191234</v>
      </c>
      <c r="AE15" s="270" t="s">
        <v>192</v>
      </c>
      <c r="AF15" s="56"/>
      <c r="AH15" s="56"/>
      <c r="AJ15" s="56"/>
      <c r="AL15" s="56"/>
    </row>
    <row r="16" spans="1:161" s="52" customFormat="1" ht="15" customHeight="1">
      <c r="A16" s="380">
        <v>11</v>
      </c>
      <c r="B16" s="249"/>
      <c r="C16" s="363" t="s">
        <v>451</v>
      </c>
      <c r="D16" s="51" t="s">
        <v>224</v>
      </c>
      <c r="E16" s="272" t="s">
        <v>193</v>
      </c>
      <c r="F16" s="272" t="s">
        <v>193</v>
      </c>
      <c r="G16" s="272" t="s">
        <v>193</v>
      </c>
      <c r="H16" s="272" t="s">
        <v>193</v>
      </c>
      <c r="I16" s="272" t="s">
        <v>193</v>
      </c>
      <c r="J16" s="269">
        <v>5.2897166724000009</v>
      </c>
      <c r="K16" s="269">
        <v>7.2211333275999996</v>
      </c>
      <c r="L16" s="269">
        <v>7.8518000000000008</v>
      </c>
      <c r="M16" s="269">
        <v>7.5837666724000004</v>
      </c>
      <c r="N16" s="269">
        <v>6.6850666724000005</v>
      </c>
      <c r="O16" s="269">
        <v>8.916050000000002</v>
      </c>
      <c r="P16" s="269">
        <v>7.8202666724000007</v>
      </c>
      <c r="Q16" s="269">
        <v>12.2191666724</v>
      </c>
      <c r="R16" s="269">
        <v>19.377233333333276</v>
      </c>
      <c r="S16" s="269">
        <v>22.814366672399998</v>
      </c>
      <c r="T16" s="269">
        <v>34.489440000000002</v>
      </c>
      <c r="U16" s="269">
        <v>27.839919999999996</v>
      </c>
      <c r="V16" s="269">
        <v>12.0228</v>
      </c>
      <c r="W16" s="269">
        <v>29.595868000000003</v>
      </c>
      <c r="X16" s="269">
        <v>29.0813333368</v>
      </c>
      <c r="Y16" s="269">
        <v>61.4336666632</v>
      </c>
      <c r="Z16" s="269">
        <v>61.206666670400004</v>
      </c>
      <c r="AA16" s="269">
        <v>35.207000006000001</v>
      </c>
      <c r="AB16" s="269">
        <v>16.0304</v>
      </c>
      <c r="AC16" s="269">
        <v>20.2788</v>
      </c>
      <c r="AD16" s="269">
        <v>11.885199999999999</v>
      </c>
      <c r="AE16" s="270" t="s">
        <v>192</v>
      </c>
      <c r="AF16" s="56"/>
      <c r="AH16" s="56"/>
      <c r="AJ16" s="56"/>
      <c r="AL16" s="56"/>
    </row>
    <row r="17" spans="1:31" s="52" customFormat="1" ht="15" customHeight="1">
      <c r="A17" s="380">
        <v>12</v>
      </c>
      <c r="B17" s="249" t="s">
        <v>23</v>
      </c>
      <c r="C17" s="362" t="s">
        <v>12</v>
      </c>
      <c r="D17" s="51"/>
      <c r="E17" s="273"/>
      <c r="F17" s="273"/>
      <c r="G17" s="273"/>
      <c r="H17" s="273"/>
      <c r="I17" s="273"/>
      <c r="J17" s="274"/>
      <c r="K17" s="274"/>
      <c r="L17" s="274"/>
      <c r="M17" s="274"/>
      <c r="N17" s="274"/>
      <c r="O17" s="274"/>
      <c r="P17" s="274"/>
      <c r="Q17" s="274"/>
      <c r="R17" s="274"/>
      <c r="S17" s="274"/>
      <c r="T17" s="274"/>
      <c r="U17" s="274"/>
      <c r="V17" s="274"/>
      <c r="W17" s="274"/>
      <c r="X17" s="274"/>
      <c r="Y17" s="274"/>
      <c r="Z17" s="275"/>
      <c r="AA17" s="275"/>
      <c r="AB17" s="276"/>
      <c r="AC17" s="275"/>
      <c r="AD17" s="275"/>
      <c r="AE17" s="275"/>
    </row>
    <row r="18" spans="1:31" s="52" customFormat="1" ht="15" customHeight="1">
      <c r="A18" s="380">
        <v>13</v>
      </c>
      <c r="B18" s="249" t="s">
        <v>29</v>
      </c>
      <c r="C18" s="363" t="s">
        <v>141</v>
      </c>
      <c r="D18" s="252" t="s">
        <v>32</v>
      </c>
      <c r="E18" s="269" t="s">
        <v>193</v>
      </c>
      <c r="F18" s="269" t="s">
        <v>193</v>
      </c>
      <c r="G18" s="269" t="s">
        <v>193</v>
      </c>
      <c r="H18" s="269" t="s">
        <v>193</v>
      </c>
      <c r="I18" s="269" t="s">
        <v>193</v>
      </c>
      <c r="J18" s="271">
        <v>1937.2963798618118</v>
      </c>
      <c r="K18" s="271">
        <v>1647.731805406821</v>
      </c>
      <c r="L18" s="271">
        <v>1415.9867218394754</v>
      </c>
      <c r="M18" s="271">
        <v>1166.0808631577625</v>
      </c>
      <c r="N18" s="271">
        <v>997.52445768075575</v>
      </c>
      <c r="O18" s="271">
        <v>698.35806802700506</v>
      </c>
      <c r="P18" s="271">
        <v>804.95430510391259</v>
      </c>
      <c r="Q18" s="271">
        <v>777.3381011207631</v>
      </c>
      <c r="R18" s="271">
        <v>734.42547227629143</v>
      </c>
      <c r="S18" s="271">
        <v>875.00049402484251</v>
      </c>
      <c r="T18" s="271">
        <v>770.47978842712291</v>
      </c>
      <c r="U18" s="271">
        <v>631.58866510768451</v>
      </c>
      <c r="V18" s="271">
        <v>692.48253305316234</v>
      </c>
      <c r="W18" s="271">
        <v>720.17812712478496</v>
      </c>
      <c r="X18" s="271">
        <v>613.02312167435718</v>
      </c>
      <c r="Y18" s="271">
        <v>560.06972312864161</v>
      </c>
      <c r="Z18" s="271">
        <v>524.4828723972231</v>
      </c>
      <c r="AA18" s="271">
        <v>532.2100872917232</v>
      </c>
      <c r="AB18" s="271">
        <v>526.93222255557225</v>
      </c>
      <c r="AC18" s="271">
        <v>500.62728708079322</v>
      </c>
      <c r="AD18" s="271">
        <v>497.91023745212482</v>
      </c>
      <c r="AE18" s="270" t="s">
        <v>192</v>
      </c>
    </row>
    <row r="19" spans="1:31" s="52" customFormat="1" ht="15" customHeight="1">
      <c r="A19" s="380">
        <v>14</v>
      </c>
      <c r="B19" s="249" t="s">
        <v>29</v>
      </c>
      <c r="C19" s="363" t="s">
        <v>142</v>
      </c>
      <c r="D19" s="252" t="s">
        <v>32</v>
      </c>
      <c r="E19" s="269" t="s">
        <v>193</v>
      </c>
      <c r="F19" s="269" t="s">
        <v>193</v>
      </c>
      <c r="G19" s="269" t="s">
        <v>193</v>
      </c>
      <c r="H19" s="269" t="s">
        <v>193</v>
      </c>
      <c r="I19" s="269" t="s">
        <v>193</v>
      </c>
      <c r="J19" s="271">
        <v>2414.0634040789278</v>
      </c>
      <c r="K19" s="271">
        <v>2336.4175663040264</v>
      </c>
      <c r="L19" s="271">
        <v>2289.8681416882237</v>
      </c>
      <c r="M19" s="271">
        <v>2250.1431295278721</v>
      </c>
      <c r="N19" s="271">
        <v>2249.6853640739751</v>
      </c>
      <c r="O19" s="271">
        <v>2059.1987812632788</v>
      </c>
      <c r="P19" s="271">
        <v>2154.360601173611</v>
      </c>
      <c r="Q19" s="271">
        <v>2113.9452128801627</v>
      </c>
      <c r="R19" s="271">
        <v>2059.3832956339006</v>
      </c>
      <c r="S19" s="271">
        <v>2176.3806452988188</v>
      </c>
      <c r="T19" s="271">
        <v>2034.1823263832998</v>
      </c>
      <c r="U19" s="271">
        <v>2006.578176264735</v>
      </c>
      <c r="V19" s="271">
        <v>2084.8369823541284</v>
      </c>
      <c r="W19" s="271">
        <v>2065.9380736537141</v>
      </c>
      <c r="X19" s="271">
        <v>1867.6382200017197</v>
      </c>
      <c r="Y19" s="271">
        <v>1905.3886407255477</v>
      </c>
      <c r="Z19" s="271">
        <v>1812.82580561236</v>
      </c>
      <c r="AA19" s="271">
        <v>1839.2367174568956</v>
      </c>
      <c r="AB19" s="271">
        <v>1854.0282058365663</v>
      </c>
      <c r="AC19" s="271">
        <v>1777.4917565645762</v>
      </c>
      <c r="AD19" s="271">
        <v>1770.2817389688132</v>
      </c>
      <c r="AE19" s="270" t="s">
        <v>192</v>
      </c>
    </row>
    <row r="20" spans="1:31" s="52" customFormat="1" ht="15" customHeight="1">
      <c r="A20" s="380">
        <v>15</v>
      </c>
      <c r="B20" s="249" t="s">
        <v>29</v>
      </c>
      <c r="C20" s="363" t="s">
        <v>33</v>
      </c>
      <c r="D20" s="252" t="s">
        <v>32</v>
      </c>
      <c r="E20" s="269" t="s">
        <v>193</v>
      </c>
      <c r="F20" s="269" t="s">
        <v>193</v>
      </c>
      <c r="G20" s="269" t="s">
        <v>193</v>
      </c>
      <c r="H20" s="269" t="s">
        <v>193</v>
      </c>
      <c r="I20" s="269" t="s">
        <v>193</v>
      </c>
      <c r="J20" s="271">
        <v>2063.2725453518324</v>
      </c>
      <c r="K20" s="271">
        <v>1991.4317642045246</v>
      </c>
      <c r="L20" s="271">
        <v>1967.0646440932317</v>
      </c>
      <c r="M20" s="271">
        <v>1923.1921170564462</v>
      </c>
      <c r="N20" s="271">
        <v>1780.414817770097</v>
      </c>
      <c r="O20" s="271">
        <v>1617.2783257026936</v>
      </c>
      <c r="P20" s="271">
        <v>1534.069735097637</v>
      </c>
      <c r="Q20" s="271">
        <v>1470.7582103782734</v>
      </c>
      <c r="R20" s="271">
        <v>1401.015362029993</v>
      </c>
      <c r="S20" s="271">
        <v>1431.5040097969295</v>
      </c>
      <c r="T20" s="271">
        <v>1365.71375004889</v>
      </c>
      <c r="U20" s="271">
        <v>1369.3986071818795</v>
      </c>
      <c r="V20" s="271">
        <v>1320.0621945787771</v>
      </c>
      <c r="W20" s="271">
        <v>1270.5646666605007</v>
      </c>
      <c r="X20" s="271">
        <v>1162.2744621436996</v>
      </c>
      <c r="Y20" s="271">
        <v>1279.3778057451514</v>
      </c>
      <c r="Z20" s="271">
        <v>1185.9046162378261</v>
      </c>
      <c r="AA20" s="271">
        <v>1167.3946207876779</v>
      </c>
      <c r="AB20" s="271">
        <v>1154.90533985861</v>
      </c>
      <c r="AC20" s="271">
        <v>1075.5647248012144</v>
      </c>
      <c r="AD20" s="271">
        <v>1082.8164361585973</v>
      </c>
      <c r="AE20" s="270" t="s">
        <v>192</v>
      </c>
    </row>
    <row r="21" spans="1:31" s="52" customFormat="1" ht="15" customHeight="1">
      <c r="A21" s="380">
        <v>16</v>
      </c>
      <c r="B21" s="379">
        <v>15</v>
      </c>
      <c r="C21" s="363" t="s">
        <v>143</v>
      </c>
      <c r="D21" s="252" t="s">
        <v>32</v>
      </c>
      <c r="E21" s="269" t="s">
        <v>193</v>
      </c>
      <c r="F21" s="269" t="s">
        <v>193</v>
      </c>
      <c r="G21" s="269" t="s">
        <v>193</v>
      </c>
      <c r="H21" s="269" t="s">
        <v>193</v>
      </c>
      <c r="I21" s="269" t="s">
        <v>193</v>
      </c>
      <c r="J21" s="271">
        <v>679.90591424270303</v>
      </c>
      <c r="K21" s="271">
        <v>687.20585276119994</v>
      </c>
      <c r="L21" s="271">
        <v>682.26720793001584</v>
      </c>
      <c r="M21" s="271">
        <v>689.69020698078816</v>
      </c>
      <c r="N21" s="271">
        <v>696.47505356967258</v>
      </c>
      <c r="O21" s="271">
        <v>699.902448688964</v>
      </c>
      <c r="P21" s="271">
        <v>708.47738113252217</v>
      </c>
      <c r="Q21" s="271">
        <v>694.40086348776617</v>
      </c>
      <c r="R21" s="271">
        <v>694.2467566660813</v>
      </c>
      <c r="S21" s="271">
        <v>686.12020848259488</v>
      </c>
      <c r="T21" s="271">
        <v>681.63201128979676</v>
      </c>
      <c r="U21" s="271">
        <v>686.47969985314057</v>
      </c>
      <c r="V21" s="271">
        <v>686.6709247576357</v>
      </c>
      <c r="W21" s="271">
        <v>695.88365548928971</v>
      </c>
      <c r="X21" s="271">
        <v>713.8296741037974</v>
      </c>
      <c r="Y21" s="271">
        <v>684.82697545740734</v>
      </c>
      <c r="Z21" s="271">
        <v>726.54384017895939</v>
      </c>
      <c r="AA21" s="271">
        <v>708.09194668123678</v>
      </c>
      <c r="AB21" s="271">
        <v>732.54947447889992</v>
      </c>
      <c r="AC21" s="271">
        <v>740.23507424689876</v>
      </c>
      <c r="AD21" s="271">
        <v>762.34154520579477</v>
      </c>
      <c r="AE21" s="270" t="s">
        <v>192</v>
      </c>
    </row>
    <row r="22" spans="1:31" s="52" customFormat="1" ht="15" customHeight="1">
      <c r="A22" s="380">
        <v>17</v>
      </c>
      <c r="B22" s="249"/>
      <c r="C22" s="362" t="s">
        <v>696</v>
      </c>
      <c r="D22" s="51" t="s">
        <v>135</v>
      </c>
      <c r="E22" s="269" t="s">
        <v>193</v>
      </c>
      <c r="F22" s="269">
        <v>51040.827840816659</v>
      </c>
      <c r="G22" s="269">
        <v>49755.274320970115</v>
      </c>
      <c r="H22" s="269">
        <v>49357.60158202194</v>
      </c>
      <c r="I22" s="269">
        <v>49007.557282216687</v>
      </c>
      <c r="J22" s="269">
        <v>48642.457685072928</v>
      </c>
      <c r="K22" s="269">
        <v>47589.264303803204</v>
      </c>
      <c r="L22" s="269">
        <v>47210.905905811887</v>
      </c>
      <c r="M22" s="269">
        <v>45635.072452052838</v>
      </c>
      <c r="N22" s="269">
        <v>45194.001525212538</v>
      </c>
      <c r="O22" s="269">
        <v>44765.815913583225</v>
      </c>
      <c r="P22" s="269">
        <v>43727.162186509697</v>
      </c>
      <c r="Q22" s="269" t="s">
        <v>193</v>
      </c>
      <c r="R22" s="269" t="s">
        <v>193</v>
      </c>
      <c r="S22" s="269">
        <v>40387.5012638681</v>
      </c>
      <c r="T22" s="291" t="s">
        <v>677</v>
      </c>
      <c r="U22" s="291" t="s">
        <v>677</v>
      </c>
      <c r="V22" s="269">
        <v>37625.629856181557</v>
      </c>
      <c r="W22" s="291" t="s">
        <v>677</v>
      </c>
      <c r="X22" s="291" t="s">
        <v>677</v>
      </c>
      <c r="Y22" s="269">
        <v>37984.025040219662</v>
      </c>
      <c r="Z22" s="291" t="s">
        <v>677</v>
      </c>
      <c r="AA22" s="291" t="s">
        <v>677</v>
      </c>
      <c r="AB22" s="269">
        <v>29581.622523749575</v>
      </c>
      <c r="AC22" s="291" t="s">
        <v>677</v>
      </c>
      <c r="AD22" s="291" t="s">
        <v>677</v>
      </c>
      <c r="AE22" s="270" t="s">
        <v>192</v>
      </c>
    </row>
    <row r="23" spans="1:31" s="52" customFormat="1" ht="15" customHeight="1">
      <c r="A23" s="380">
        <v>18</v>
      </c>
      <c r="B23" s="249"/>
      <c r="C23" s="363" t="s">
        <v>34</v>
      </c>
      <c r="D23" s="51" t="s">
        <v>135</v>
      </c>
      <c r="E23" s="269" t="s">
        <v>193</v>
      </c>
      <c r="F23" s="269">
        <v>43961.920120532573</v>
      </c>
      <c r="G23" s="269">
        <v>42380.109637991132</v>
      </c>
      <c r="H23" s="269">
        <v>41826.377536041909</v>
      </c>
      <c r="I23" s="269">
        <v>41305.43722998695</v>
      </c>
      <c r="J23" s="269">
        <v>40755.671118901249</v>
      </c>
      <c r="K23" s="269">
        <v>39916.79314447393</v>
      </c>
      <c r="L23" s="269">
        <v>39760.533214236915</v>
      </c>
      <c r="M23" s="269">
        <v>38684.499629765451</v>
      </c>
      <c r="N23" s="269">
        <v>37752.427521260695</v>
      </c>
      <c r="O23" s="269">
        <v>37355.675043735457</v>
      </c>
      <c r="P23" s="269">
        <v>36296.337991098109</v>
      </c>
      <c r="Q23" s="269" t="s">
        <v>193</v>
      </c>
      <c r="R23" s="269" t="s">
        <v>193</v>
      </c>
      <c r="S23" s="269">
        <v>33991.996955975817</v>
      </c>
      <c r="T23" s="291" t="s">
        <v>677</v>
      </c>
      <c r="U23" s="291" t="s">
        <v>677</v>
      </c>
      <c r="V23" s="269">
        <v>30473.196243461414</v>
      </c>
      <c r="W23" s="291" t="s">
        <v>677</v>
      </c>
      <c r="X23" s="291" t="s">
        <v>677</v>
      </c>
      <c r="Y23" s="269">
        <v>30740.745692176642</v>
      </c>
      <c r="Z23" s="291" t="s">
        <v>677</v>
      </c>
      <c r="AA23" s="291" t="s">
        <v>677</v>
      </c>
      <c r="AB23" s="269">
        <v>23143.21422933567</v>
      </c>
      <c r="AC23" s="291" t="s">
        <v>677</v>
      </c>
      <c r="AD23" s="291" t="s">
        <v>677</v>
      </c>
      <c r="AE23" s="270" t="s">
        <v>192</v>
      </c>
    </row>
    <row r="24" spans="1:31" s="52" customFormat="1" ht="15" customHeight="1">
      <c r="A24" s="380">
        <v>19</v>
      </c>
      <c r="B24" s="249"/>
      <c r="C24" s="362" t="s">
        <v>697</v>
      </c>
      <c r="D24" s="51" t="s">
        <v>32</v>
      </c>
      <c r="E24" s="269" t="s">
        <v>193</v>
      </c>
      <c r="F24" s="269">
        <v>354179</v>
      </c>
      <c r="G24" s="269">
        <v>371381</v>
      </c>
      <c r="H24" s="269">
        <v>363042</v>
      </c>
      <c r="I24" s="269">
        <v>379500</v>
      </c>
      <c r="J24" s="269">
        <v>365421</v>
      </c>
      <c r="K24" s="269">
        <v>385317.7</v>
      </c>
      <c r="L24" s="269">
        <v>394445.45099999994</v>
      </c>
      <c r="M24" s="269">
        <v>396080.56800000003</v>
      </c>
      <c r="N24" s="269">
        <v>405062.47400000005</v>
      </c>
      <c r="O24" s="269">
        <v>406662.74900000001</v>
      </c>
      <c r="P24" s="269">
        <v>395221.67560999998</v>
      </c>
      <c r="Q24" s="269">
        <v>381262.46899999998</v>
      </c>
      <c r="R24" s="269">
        <v>366412.10600000003</v>
      </c>
      <c r="S24" s="269">
        <v>339368.43099999998</v>
      </c>
      <c r="T24" s="269">
        <v>331875.74</v>
      </c>
      <c r="U24" s="269">
        <v>372906</v>
      </c>
      <c r="V24" s="269">
        <v>386946</v>
      </c>
      <c r="W24" s="269">
        <v>382818</v>
      </c>
      <c r="X24" s="269">
        <v>359387</v>
      </c>
      <c r="Y24" s="269">
        <v>373011</v>
      </c>
      <c r="Z24" s="269">
        <v>386690</v>
      </c>
      <c r="AA24" s="269">
        <v>380576</v>
      </c>
      <c r="AB24" s="269">
        <v>385729</v>
      </c>
      <c r="AC24" s="269">
        <v>400953</v>
      </c>
      <c r="AD24" s="269">
        <v>402229</v>
      </c>
      <c r="AE24" s="270" t="s">
        <v>192</v>
      </c>
    </row>
    <row r="25" spans="1:31" s="52" customFormat="1" ht="15" customHeight="1">
      <c r="A25" s="380">
        <v>20</v>
      </c>
      <c r="B25" s="249" t="s">
        <v>35</v>
      </c>
      <c r="C25" s="362" t="s">
        <v>698</v>
      </c>
      <c r="D25" s="51" t="s">
        <v>136</v>
      </c>
      <c r="E25" s="269" t="s">
        <v>193</v>
      </c>
      <c r="F25" s="268" t="s">
        <v>27</v>
      </c>
      <c r="G25" s="269">
        <v>40305</v>
      </c>
      <c r="H25" s="268" t="s">
        <v>27</v>
      </c>
      <c r="I25" s="268" t="s">
        <v>27</v>
      </c>
      <c r="J25" s="291" t="s">
        <v>677</v>
      </c>
      <c r="K25" s="269">
        <v>42052</v>
      </c>
      <c r="L25" s="269">
        <v>42505.52</v>
      </c>
      <c r="M25" s="269">
        <v>42982.29</v>
      </c>
      <c r="N25" s="269">
        <v>43459.18</v>
      </c>
      <c r="O25" s="269">
        <v>43939</v>
      </c>
      <c r="P25" s="269">
        <v>44381</v>
      </c>
      <c r="Q25" s="269">
        <v>44780</v>
      </c>
      <c r="R25" s="269">
        <v>45141</v>
      </c>
      <c r="S25" s="269">
        <v>45621</v>
      </c>
      <c r="T25" s="269">
        <v>46050</v>
      </c>
      <c r="U25" s="269">
        <v>46436</v>
      </c>
      <c r="V25" s="269">
        <v>46789</v>
      </c>
      <c r="W25" s="269">
        <v>47137</v>
      </c>
      <c r="X25" s="269">
        <v>47422</v>
      </c>
      <c r="Y25" s="269">
        <v>47702</v>
      </c>
      <c r="Z25" s="269">
        <v>48133</v>
      </c>
      <c r="AA25" s="269">
        <v>48368</v>
      </c>
      <c r="AB25" s="269">
        <v>48597</v>
      </c>
      <c r="AC25" s="269">
        <v>48910</v>
      </c>
      <c r="AD25" s="269">
        <v>49066</v>
      </c>
      <c r="AE25" s="270" t="s">
        <v>192</v>
      </c>
    </row>
    <row r="26" spans="1:31" s="52" customFormat="1" ht="15" customHeight="1">
      <c r="A26" s="380">
        <v>21</v>
      </c>
      <c r="B26" s="254"/>
      <c r="C26" s="362" t="s">
        <v>36</v>
      </c>
      <c r="D26" s="51" t="s">
        <v>37</v>
      </c>
      <c r="E26" s="269" t="s">
        <v>193</v>
      </c>
      <c r="F26" s="259">
        <v>60.261000000000003</v>
      </c>
      <c r="G26" s="253">
        <v>59.902000000000001</v>
      </c>
      <c r="H26" s="253">
        <v>58.25</v>
      </c>
      <c r="I26" s="253">
        <v>58.104999999999997</v>
      </c>
      <c r="J26" s="259">
        <v>57.999000000000002</v>
      </c>
      <c r="K26" s="259">
        <v>57.351999999999997</v>
      </c>
      <c r="L26" s="259">
        <v>56.906999999999996</v>
      </c>
      <c r="M26" s="259">
        <v>57.363999999999997</v>
      </c>
      <c r="N26" s="259">
        <v>57.716000000000001</v>
      </c>
      <c r="O26" s="259">
        <v>57.96</v>
      </c>
      <c r="P26" s="259">
        <v>57.401000000000003</v>
      </c>
      <c r="Q26" s="259">
        <v>56.704999999999998</v>
      </c>
      <c r="R26" s="259">
        <v>55.85</v>
      </c>
      <c r="S26" s="259">
        <v>55.945999999999998</v>
      </c>
      <c r="T26" s="259">
        <v>55.5</v>
      </c>
      <c r="U26" s="259">
        <v>56.466999999999999</v>
      </c>
      <c r="V26" s="259">
        <v>57.436999999999998</v>
      </c>
      <c r="W26" s="259">
        <v>57.95</v>
      </c>
      <c r="X26" s="259">
        <v>56.133000000000003</v>
      </c>
      <c r="Y26" s="259">
        <v>57.012999999999998</v>
      </c>
      <c r="Z26" s="259">
        <v>57.908999999999999</v>
      </c>
      <c r="AA26" s="259">
        <v>57.835000000000001</v>
      </c>
      <c r="AB26" s="259">
        <v>57.667999999999999</v>
      </c>
      <c r="AC26" s="259">
        <v>58.335999999999999</v>
      </c>
      <c r="AD26" s="259">
        <v>58.923000000000002</v>
      </c>
      <c r="AE26" s="259">
        <v>59.286000000000001</v>
      </c>
    </row>
    <row r="27" spans="1:31" s="52" customFormat="1" ht="15" customHeight="1">
      <c r="A27" s="380">
        <v>22</v>
      </c>
      <c r="B27" s="249" t="s">
        <v>23</v>
      </c>
      <c r="C27" s="362" t="s">
        <v>129</v>
      </c>
      <c r="D27" s="51" t="s">
        <v>38</v>
      </c>
      <c r="E27" s="269" t="s">
        <v>193</v>
      </c>
      <c r="F27" s="269">
        <v>246.01</v>
      </c>
      <c r="G27" s="258">
        <v>267.17199999999997</v>
      </c>
      <c r="H27" s="258">
        <v>284.69400000000002</v>
      </c>
      <c r="I27" s="258">
        <v>296.39000000000004</v>
      </c>
      <c r="J27" s="269">
        <v>307.41699999999997</v>
      </c>
      <c r="K27" s="269">
        <v>315.08800000000002</v>
      </c>
      <c r="L27" s="269">
        <v>323.25700000000006</v>
      </c>
      <c r="M27" s="269">
        <v>331.15899999999993</v>
      </c>
      <c r="N27" s="269">
        <v>339.62199999999996</v>
      </c>
      <c r="O27" s="269">
        <v>354.3540000000001</v>
      </c>
      <c r="P27" s="269">
        <v>366.28300000000002</v>
      </c>
      <c r="Q27" s="269">
        <v>374.57099999999991</v>
      </c>
      <c r="R27" s="269">
        <v>378.7050000000001</v>
      </c>
      <c r="S27" s="269">
        <v>385.89699999999999</v>
      </c>
      <c r="T27" s="269">
        <v>392.8060000000001</v>
      </c>
      <c r="U27" s="269">
        <v>402.81500000000005</v>
      </c>
      <c r="V27" s="269">
        <v>423.03199999999998</v>
      </c>
      <c r="W27" s="269">
        <v>440.3040000000002</v>
      </c>
      <c r="X27" s="269">
        <v>450.79400000000021</v>
      </c>
      <c r="Y27" s="269">
        <v>459.72499999999991</v>
      </c>
      <c r="Z27" s="269">
        <v>475.53900000000016</v>
      </c>
      <c r="AA27" s="269">
        <v>492.27800000000002</v>
      </c>
      <c r="AB27" s="269">
        <v>506.19200000000001</v>
      </c>
      <c r="AC27" s="269">
        <v>520.62500000000011</v>
      </c>
      <c r="AD27" s="269">
        <v>536.12000000000012</v>
      </c>
      <c r="AE27" s="269">
        <v>552.29100000000017</v>
      </c>
    </row>
    <row r="28" spans="1:31" s="52" customFormat="1" ht="15" customHeight="1">
      <c r="A28" s="380">
        <v>23</v>
      </c>
      <c r="B28" s="249"/>
      <c r="C28" s="362" t="s">
        <v>220</v>
      </c>
      <c r="D28" s="51" t="s">
        <v>38</v>
      </c>
      <c r="E28" s="269" t="s">
        <v>193</v>
      </c>
      <c r="F28" s="269">
        <v>259.91919210958912</v>
      </c>
      <c r="G28" s="258">
        <v>273.00555090410961</v>
      </c>
      <c r="H28" s="258">
        <v>283.9825952876713</v>
      </c>
      <c r="I28" s="258">
        <v>293.06556142465763</v>
      </c>
      <c r="J28" s="269">
        <v>301.80414969863023</v>
      </c>
      <c r="K28" s="269">
        <v>310.19836010958915</v>
      </c>
      <c r="L28" s="269">
        <v>318.59257052054807</v>
      </c>
      <c r="M28" s="269">
        <v>328.01991452054807</v>
      </c>
      <c r="N28" s="269">
        <v>338.9969589041097</v>
      </c>
      <c r="O28" s="269">
        <v>351.30846750684941</v>
      </c>
      <c r="P28" s="269">
        <v>363.70607057534255</v>
      </c>
      <c r="Q28" s="269">
        <v>373.56388690410967</v>
      </c>
      <c r="R28" s="269">
        <v>380.79582202739738</v>
      </c>
      <c r="S28" s="269">
        <v>386.73634016438365</v>
      </c>
      <c r="T28" s="269">
        <v>392.80600000000015</v>
      </c>
      <c r="U28" s="269">
        <v>400.08098235616455</v>
      </c>
      <c r="V28" s="269">
        <v>409.33613742465764</v>
      </c>
      <c r="W28" s="269">
        <v>419.19395375342469</v>
      </c>
      <c r="X28" s="269">
        <v>425.82322761643843</v>
      </c>
      <c r="Y28" s="269">
        <v>430.47232876712337</v>
      </c>
      <c r="Z28" s="269">
        <v>436.71417753424669</v>
      </c>
      <c r="AA28" s="269">
        <v>443.60173479452061</v>
      </c>
      <c r="AB28" s="269">
        <v>449.32701676712333</v>
      </c>
      <c r="AC28" s="269">
        <v>455.13839320547953</v>
      </c>
      <c r="AD28" s="269">
        <v>462.06899769863026</v>
      </c>
      <c r="AE28" s="269">
        <v>469.98968854794543</v>
      </c>
    </row>
    <row r="29" spans="1:31" s="52" customFormat="1" ht="15" customHeight="1">
      <c r="A29" s="379"/>
      <c r="B29" s="249"/>
      <c r="C29" s="364" t="s">
        <v>39</v>
      </c>
      <c r="D29" s="51"/>
      <c r="E29" s="257"/>
      <c r="F29" s="257"/>
      <c r="G29" s="260"/>
      <c r="H29" s="260"/>
      <c r="I29" s="260"/>
      <c r="J29" s="260"/>
      <c r="K29" s="260"/>
      <c r="L29" s="260"/>
      <c r="M29" s="260"/>
      <c r="N29" s="260"/>
      <c r="O29" s="260"/>
      <c r="P29" s="260"/>
      <c r="Q29" s="260"/>
      <c r="R29" s="260"/>
      <c r="S29" s="260"/>
      <c r="T29" s="260"/>
      <c r="U29" s="260"/>
      <c r="V29" s="260"/>
      <c r="W29" s="260"/>
      <c r="X29" s="260"/>
      <c r="Y29" s="260"/>
      <c r="Z29" s="260"/>
      <c r="AA29" s="260"/>
      <c r="AB29" s="260"/>
      <c r="AC29" s="260"/>
      <c r="AD29" s="260"/>
      <c r="AE29" s="260"/>
    </row>
    <row r="30" spans="1:31" s="52" customFormat="1" ht="15" customHeight="1">
      <c r="A30" s="379">
        <v>24</v>
      </c>
      <c r="B30" s="249"/>
      <c r="C30" s="365" t="s">
        <v>227</v>
      </c>
      <c r="D30" s="51" t="s">
        <v>40</v>
      </c>
      <c r="E30" s="277">
        <v>2</v>
      </c>
      <c r="F30" s="277">
        <v>0</v>
      </c>
      <c r="G30" s="277">
        <v>0</v>
      </c>
      <c r="H30" s="277">
        <v>2.1</v>
      </c>
      <c r="I30" s="277">
        <v>0</v>
      </c>
      <c r="J30" s="277">
        <v>2.2000000000000002</v>
      </c>
      <c r="K30" s="277">
        <v>2.1</v>
      </c>
      <c r="L30" s="277">
        <v>2.8</v>
      </c>
      <c r="M30" s="277">
        <v>3.2</v>
      </c>
      <c r="N30" s="277">
        <v>3.4</v>
      </c>
      <c r="O30" s="277">
        <v>3.7</v>
      </c>
      <c r="P30" s="277">
        <v>4</v>
      </c>
      <c r="Q30" s="277">
        <v>4.4000000000000004</v>
      </c>
      <c r="R30" s="277">
        <v>5.8</v>
      </c>
      <c r="S30" s="277">
        <v>6.4</v>
      </c>
      <c r="T30" s="277">
        <v>7.2</v>
      </c>
      <c r="U30" s="277">
        <v>8.1</v>
      </c>
      <c r="V30" s="277">
        <v>9.6999999999999993</v>
      </c>
      <c r="W30" s="277">
        <v>9.1</v>
      </c>
      <c r="X30" s="277">
        <v>10.1</v>
      </c>
      <c r="Y30" s="277">
        <v>11.1</v>
      </c>
      <c r="Z30" s="277">
        <v>12.2</v>
      </c>
      <c r="AA30" s="277">
        <v>13.1</v>
      </c>
      <c r="AB30" s="277">
        <v>13.2</v>
      </c>
      <c r="AC30" s="277">
        <v>13.8</v>
      </c>
      <c r="AD30" s="277">
        <v>14.7</v>
      </c>
      <c r="AE30" s="277">
        <v>14.6</v>
      </c>
    </row>
    <row r="31" spans="1:31" s="52" customFormat="1" ht="15" customHeight="1">
      <c r="A31" s="379">
        <v>25</v>
      </c>
      <c r="B31" s="249"/>
      <c r="C31" s="365" t="s">
        <v>41</v>
      </c>
      <c r="D31" s="51" t="s">
        <v>40</v>
      </c>
      <c r="E31" s="277">
        <v>3.4</v>
      </c>
      <c r="F31" s="277">
        <v>3.1</v>
      </c>
      <c r="G31" s="277">
        <v>3.6</v>
      </c>
      <c r="H31" s="277">
        <v>3.8</v>
      </c>
      <c r="I31" s="277">
        <v>4.3</v>
      </c>
      <c r="J31" s="277">
        <v>4.7</v>
      </c>
      <c r="K31" s="277">
        <v>4.8</v>
      </c>
      <c r="L31" s="277">
        <v>4.0999999999999996</v>
      </c>
      <c r="M31" s="277">
        <v>4.5</v>
      </c>
      <c r="N31" s="277">
        <v>5.2</v>
      </c>
      <c r="O31" s="277">
        <v>6.2</v>
      </c>
      <c r="P31" s="277">
        <v>6.6</v>
      </c>
      <c r="Q31" s="277">
        <v>7.7</v>
      </c>
      <c r="R31" s="277">
        <v>7.6</v>
      </c>
      <c r="S31" s="277">
        <v>9.3000000000000007</v>
      </c>
      <c r="T31" s="277">
        <v>10.199999999999999</v>
      </c>
      <c r="U31" s="277">
        <v>11.6</v>
      </c>
      <c r="V31" s="277">
        <v>14.2</v>
      </c>
      <c r="W31" s="277">
        <v>15.1</v>
      </c>
      <c r="X31" s="277">
        <v>16.3</v>
      </c>
      <c r="Y31" s="277">
        <v>17</v>
      </c>
      <c r="Z31" s="277">
        <v>20.3</v>
      </c>
      <c r="AA31" s="277">
        <v>23.5</v>
      </c>
      <c r="AB31" s="277">
        <v>25.1</v>
      </c>
      <c r="AC31" s="277">
        <v>27.3</v>
      </c>
      <c r="AD31" s="277">
        <v>31.5</v>
      </c>
      <c r="AE31" s="277">
        <v>31.7</v>
      </c>
    </row>
    <row r="32" spans="1:31" s="52" customFormat="1" ht="15" customHeight="1">
      <c r="A32" s="379">
        <v>26</v>
      </c>
      <c r="B32" s="249" t="s">
        <v>23</v>
      </c>
      <c r="C32" s="363" t="s">
        <v>168</v>
      </c>
      <c r="D32" s="51" t="s">
        <v>38</v>
      </c>
      <c r="E32" s="269" t="s">
        <v>193</v>
      </c>
      <c r="F32" s="281">
        <v>1579.8</v>
      </c>
      <c r="G32" s="173">
        <v>1695.3200000000002</v>
      </c>
      <c r="H32" s="173">
        <v>1748.55</v>
      </c>
      <c r="I32" s="173">
        <v>1830.29</v>
      </c>
      <c r="J32" s="281">
        <v>1898.8799999999999</v>
      </c>
      <c r="K32" s="281">
        <v>1926.32</v>
      </c>
      <c r="L32" s="281">
        <v>1967.09</v>
      </c>
      <c r="M32" s="281">
        <v>2018.23</v>
      </c>
      <c r="N32" s="281">
        <v>2064.88</v>
      </c>
      <c r="O32" s="281">
        <v>2116.48</v>
      </c>
      <c r="P32" s="281">
        <v>2179.85</v>
      </c>
      <c r="Q32" s="281">
        <v>2209.29</v>
      </c>
      <c r="R32" s="281">
        <v>2220.0800000000004</v>
      </c>
      <c r="S32" s="281">
        <v>2270.62</v>
      </c>
      <c r="T32" s="281">
        <v>2300.86</v>
      </c>
      <c r="U32" s="281">
        <v>2393.25</v>
      </c>
      <c r="V32" s="281">
        <v>2513.23</v>
      </c>
      <c r="W32" s="281">
        <v>2561.7399999999998</v>
      </c>
      <c r="X32" s="281">
        <v>2460.2799999999997</v>
      </c>
      <c r="Y32" s="281">
        <v>2580.06</v>
      </c>
      <c r="Z32" s="281">
        <v>2703.12</v>
      </c>
      <c r="AA32" s="281">
        <v>2758.26</v>
      </c>
      <c r="AB32" s="281">
        <v>2826.24</v>
      </c>
      <c r="AC32" s="281">
        <v>2932.47</v>
      </c>
      <c r="AD32" s="281">
        <v>3043.65</v>
      </c>
      <c r="AE32" s="281">
        <v>3144.0499999999997</v>
      </c>
    </row>
    <row r="33" spans="1:31" s="52" customFormat="1" ht="15" customHeight="1">
      <c r="A33" s="379">
        <v>27</v>
      </c>
      <c r="B33" s="249"/>
      <c r="C33" s="363" t="s">
        <v>226</v>
      </c>
      <c r="D33" s="51" t="s">
        <v>219</v>
      </c>
      <c r="E33" s="269" t="s">
        <v>193</v>
      </c>
      <c r="F33" s="282">
        <v>84.008506113769272</v>
      </c>
      <c r="G33" s="278">
        <v>85.624667729930891</v>
      </c>
      <c r="H33" s="278">
        <v>84.805954279638499</v>
      </c>
      <c r="I33" s="278">
        <v>86.889952153110045</v>
      </c>
      <c r="J33" s="282">
        <v>88.399787347155765</v>
      </c>
      <c r="K33" s="282">
        <v>89.122807017543863</v>
      </c>
      <c r="L33" s="282">
        <v>90.770866560340252</v>
      </c>
      <c r="M33" s="282">
        <v>92.567783094098885</v>
      </c>
      <c r="N33" s="282">
        <v>94.407230196703892</v>
      </c>
      <c r="O33" s="282">
        <v>97.203615098351946</v>
      </c>
      <c r="P33" s="282">
        <v>98.851674641148321</v>
      </c>
      <c r="Q33" s="282">
        <v>98.851674641148321</v>
      </c>
      <c r="R33" s="282">
        <v>98.149920255183417</v>
      </c>
      <c r="S33" s="282">
        <v>99.298245614035096</v>
      </c>
      <c r="T33" s="282">
        <v>100</v>
      </c>
      <c r="U33" s="282">
        <v>103.70015948963318</v>
      </c>
      <c r="V33" s="282">
        <v>107.08133971291866</v>
      </c>
      <c r="W33" s="282">
        <v>108.24029771398192</v>
      </c>
      <c r="X33" s="282">
        <v>102.15842636895269</v>
      </c>
      <c r="Y33" s="282">
        <v>106.32642211589581</v>
      </c>
      <c r="Z33" s="282">
        <v>110.21796916533759</v>
      </c>
      <c r="AA33" s="282">
        <v>110.76023391812866</v>
      </c>
      <c r="AB33" s="282">
        <v>111.30249867091973</v>
      </c>
      <c r="AC33" s="282">
        <v>113.45029239766082</v>
      </c>
      <c r="AD33" s="282">
        <v>115.42796384901648</v>
      </c>
      <c r="AE33" s="282">
        <v>117.67145135566189</v>
      </c>
    </row>
    <row r="34" spans="1:31" s="57" customFormat="1" ht="22.5" customHeight="1">
      <c r="A34" s="379"/>
      <c r="B34" s="249"/>
      <c r="C34" s="255"/>
      <c r="D34" s="256"/>
      <c r="E34" s="265" t="s">
        <v>207</v>
      </c>
      <c r="F34" s="266"/>
      <c r="G34" s="266"/>
      <c r="H34" s="266"/>
      <c r="I34" s="266"/>
      <c r="J34" s="398"/>
      <c r="K34" s="398"/>
      <c r="L34" s="398"/>
      <c r="M34" s="398"/>
      <c r="N34" s="398"/>
      <c r="O34" s="398"/>
      <c r="P34" s="398"/>
      <c r="Q34" s="398"/>
      <c r="R34" s="398"/>
      <c r="S34" s="398"/>
      <c r="T34" s="398"/>
      <c r="U34" s="398"/>
      <c r="V34" s="266"/>
      <c r="Y34" s="373"/>
      <c r="Z34" s="373"/>
      <c r="AA34" s="373"/>
      <c r="AB34" s="373"/>
      <c r="AC34" s="373"/>
      <c r="AD34" s="373"/>
      <c r="AE34" s="257"/>
    </row>
    <row r="35" spans="1:31" s="52" customFormat="1" ht="15" customHeight="1">
      <c r="A35" s="379">
        <v>28</v>
      </c>
      <c r="B35" s="249"/>
      <c r="C35" s="362" t="s">
        <v>24</v>
      </c>
      <c r="D35" s="51" t="s">
        <v>43</v>
      </c>
      <c r="E35" s="294">
        <f>IF(AND(ISNUMBER(E6),($E6)&gt;0),E6/$E6*100,0)</f>
        <v>100</v>
      </c>
      <c r="F35" s="277">
        <f t="shared" ref="F35:AE35" si="0">IF(AND(ISNUMBER(F6),($E6)&gt;0),F6/$E6*100,0)</f>
        <v>98.017703442085505</v>
      </c>
      <c r="G35" s="277">
        <f t="shared" si="0"/>
        <v>96.069965207530757</v>
      </c>
      <c r="H35" s="277">
        <f t="shared" si="0"/>
        <v>95.999949547934065</v>
      </c>
      <c r="I35" s="277">
        <f t="shared" si="0"/>
        <v>95.16956355675525</v>
      </c>
      <c r="J35" s="288">
        <f t="shared" si="0"/>
        <v>95.731265460589455</v>
      </c>
      <c r="K35" s="288">
        <f t="shared" si="0"/>
        <v>98.931248124400852</v>
      </c>
      <c r="L35" s="288">
        <f t="shared" si="0"/>
        <v>98.045594233221522</v>
      </c>
      <c r="M35" s="288">
        <f t="shared" si="0"/>
        <v>97.419242646057896</v>
      </c>
      <c r="N35" s="288">
        <f t="shared" si="0"/>
        <v>96.095600492632229</v>
      </c>
      <c r="O35" s="288">
        <f>IF(AND(ISNUMBER(O6),($E6)&gt;0),O6/$E6*100,0)</f>
        <v>96.615720649057778</v>
      </c>
      <c r="P35" s="288">
        <f t="shared" si="0"/>
        <v>98.479656485837836</v>
      </c>
      <c r="Q35" s="288">
        <f t="shared" si="0"/>
        <v>96.793898681382942</v>
      </c>
      <c r="R35" s="288">
        <f t="shared" si="0"/>
        <v>97.952658201426303</v>
      </c>
      <c r="S35" s="288">
        <f t="shared" si="0"/>
        <v>97.894056566123879</v>
      </c>
      <c r="T35" s="288">
        <f t="shared" si="0"/>
        <v>97.672773134989072</v>
      </c>
      <c r="U35" s="288">
        <f t="shared" si="0"/>
        <v>99.540810286453777</v>
      </c>
      <c r="V35" s="288">
        <f t="shared" si="0"/>
        <v>95.24755423939807</v>
      </c>
      <c r="W35" s="288">
        <f t="shared" si="0"/>
        <v>96.474053962543778</v>
      </c>
      <c r="X35" s="288">
        <f t="shared" si="0"/>
        <v>90.779274022260779</v>
      </c>
      <c r="Y35" s="288">
        <f t="shared" si="0"/>
        <v>95.380945636758412</v>
      </c>
      <c r="Z35" s="288">
        <f t="shared" si="0"/>
        <v>91.238629751408865</v>
      </c>
      <c r="AA35" s="288">
        <f t="shared" si="0"/>
        <v>90.217008961346949</v>
      </c>
      <c r="AB35" s="288">
        <f t="shared" si="0"/>
        <v>92.729884134012778</v>
      </c>
      <c r="AC35" s="288">
        <f t="shared" si="0"/>
        <v>88.422525586141305</v>
      </c>
      <c r="AD35" s="288">
        <f t="shared" si="0"/>
        <v>88.787585195726848</v>
      </c>
      <c r="AE35" s="288">
        <f t="shared" si="0"/>
        <v>89.787233842709114</v>
      </c>
    </row>
    <row r="36" spans="1:31" s="52" customFormat="1" ht="15" customHeight="1">
      <c r="A36" s="379">
        <v>29</v>
      </c>
      <c r="B36" s="249"/>
      <c r="C36" s="362"/>
      <c r="D36" s="51" t="s">
        <v>315</v>
      </c>
      <c r="E36" s="277">
        <f>IF(AND(ISNUMBER(E6),($T6)&gt;0),E6/$T6*100,0)</f>
        <v>102.38267716817518</v>
      </c>
      <c r="F36" s="277">
        <f t="shared" ref="F36:AE36" si="1">IF(AND(ISNUMBER(F6),($T6)&gt;0),F6/$T6*100,0)</f>
        <v>100.35314888276974</v>
      </c>
      <c r="G36" s="277">
        <f t="shared" si="1"/>
        <v>98.35900233400443</v>
      </c>
      <c r="H36" s="277">
        <f t="shared" si="1"/>
        <v>98.287318427272382</v>
      </c>
      <c r="I36" s="277">
        <f t="shared" si="1"/>
        <v>97.437147018674025</v>
      </c>
      <c r="J36" s="288">
        <f t="shared" si="1"/>
        <v>98.012232465524093</v>
      </c>
      <c r="K36" s="288">
        <f t="shared" si="1"/>
        <v>101.28846038565167</v>
      </c>
      <c r="L36" s="288">
        <f t="shared" si="1"/>
        <v>100.38170422141816</v>
      </c>
      <c r="M36" s="288">
        <f t="shared" si="1"/>
        <v>99.740428697994702</v>
      </c>
      <c r="N36" s="288">
        <f t="shared" si="1"/>
        <v>98.385248425191008</v>
      </c>
      <c r="O36" s="288">
        <f t="shared" si="1"/>
        <v>98.917761365830785</v>
      </c>
      <c r="P36" s="288">
        <f t="shared" si="1"/>
        <v>100.82610877622325</v>
      </c>
      <c r="Q36" s="288">
        <f t="shared" si="1"/>
        <v>99.100184805450866</v>
      </c>
      <c r="R36" s="288">
        <f t="shared" si="1"/>
        <v>100.28655382401234</v>
      </c>
      <c r="S36" s="288">
        <f t="shared" si="1"/>
        <v>100.22655590092539</v>
      </c>
      <c r="T36" s="381">
        <f t="shared" si="1"/>
        <v>100</v>
      </c>
      <c r="U36" s="288">
        <f t="shared" si="1"/>
        <v>101.91254644616568</v>
      </c>
      <c r="V36" s="288">
        <f t="shared" si="1"/>
        <v>97.51699596750548</v>
      </c>
      <c r="W36" s="288">
        <f t="shared" si="1"/>
        <v>98.772719219522301</v>
      </c>
      <c r="X36" s="288">
        <f t="shared" si="1"/>
        <v>92.942251057824365</v>
      </c>
      <c r="Y36" s="288">
        <f t="shared" si="1"/>
        <v>97.653565651235027</v>
      </c>
      <c r="Z36" s="288">
        <f t="shared" si="1"/>
        <v>93.412551751051566</v>
      </c>
      <c r="AA36" s="288">
        <f t="shared" si="1"/>
        <v>92.36658903567951</v>
      </c>
      <c r="AB36" s="288">
        <f t="shared" si="1"/>
        <v>94.939337911349199</v>
      </c>
      <c r="AC36" s="288">
        <f t="shared" si="1"/>
        <v>90.52934891480615</v>
      </c>
      <c r="AD36" s="288">
        <f t="shared" si="1"/>
        <v>90.903106716359517</v>
      </c>
      <c r="AE36" s="288">
        <f t="shared" si="1"/>
        <v>91.926573763415405</v>
      </c>
    </row>
    <row r="37" spans="1:31" s="52" customFormat="1" ht="15" customHeight="1">
      <c r="A37" s="379">
        <v>30</v>
      </c>
      <c r="B37" s="249"/>
      <c r="C37" s="362" t="s">
        <v>699</v>
      </c>
      <c r="D37" s="51" t="s">
        <v>46</v>
      </c>
      <c r="E37" s="382">
        <f>IF(AND(ISNUMBER(E7),($I7)&gt;0),E7/$I7*100,0)</f>
        <v>0</v>
      </c>
      <c r="F37" s="382">
        <f t="shared" ref="F37:AD37" si="2">IF(AND(ISNUMBER(F7),($I7)&gt;0),F7/$I7*100,0)</f>
        <v>95.274082913657793</v>
      </c>
      <c r="G37" s="382">
        <f t="shared" si="2"/>
        <v>96.384062660849224</v>
      </c>
      <c r="H37" s="382">
        <f t="shared" si="2"/>
        <v>92.3904800524123</v>
      </c>
      <c r="I37" s="382">
        <f t="shared" si="2"/>
        <v>100</v>
      </c>
      <c r="J37" s="383">
        <f t="shared" si="2"/>
        <v>96.054481064583399</v>
      </c>
      <c r="K37" s="383">
        <f t="shared" si="2"/>
        <v>94.607890893698524</v>
      </c>
      <c r="L37" s="383">
        <f t="shared" si="2"/>
        <v>93.758530681114877</v>
      </c>
      <c r="M37" s="383">
        <f t="shared" si="2"/>
        <v>92.281206978554621</v>
      </c>
      <c r="N37" s="383">
        <f t="shared" si="2"/>
        <v>93.918853994412032</v>
      </c>
      <c r="O37" s="383">
        <f>IF(AND(ISNUMBER(O7),($I7)&gt;0),O7/$I7*100,0)</f>
        <v>93.219856817347946</v>
      </c>
      <c r="P37" s="383">
        <f t="shared" si="2"/>
        <v>88.44005343564632</v>
      </c>
      <c r="Q37" s="383">
        <f t="shared" si="2"/>
        <v>87.384610590154495</v>
      </c>
      <c r="R37" s="383">
        <f t="shared" si="2"/>
        <v>88.299659623432376</v>
      </c>
      <c r="S37" s="383">
        <f t="shared" si="2"/>
        <v>88.068154122111636</v>
      </c>
      <c r="T37" s="383">
        <f t="shared" si="2"/>
        <v>86.021354862951924</v>
      </c>
      <c r="U37" s="383">
        <f t="shared" si="2"/>
        <v>90.128026066991254</v>
      </c>
      <c r="V37" s="383">
        <f t="shared" si="2"/>
        <v>88.686668258266792</v>
      </c>
      <c r="W37" s="383">
        <f t="shared" si="2"/>
        <v>87.525951582331302</v>
      </c>
      <c r="X37" s="383">
        <f t="shared" si="2"/>
        <v>79.976551653018333</v>
      </c>
      <c r="Y37" s="383">
        <f t="shared" si="2"/>
        <v>82.56565835218413</v>
      </c>
      <c r="Z37" s="383">
        <f t="shared" si="2"/>
        <v>87.936702706492113</v>
      </c>
      <c r="AA37" s="383">
        <f t="shared" si="2"/>
        <v>84.126185033415936</v>
      </c>
      <c r="AB37" s="383">
        <f t="shared" si="2"/>
        <v>84.782679682297584</v>
      </c>
      <c r="AC37" s="383">
        <f t="shared" si="2"/>
        <v>85.672656857259994</v>
      </c>
      <c r="AD37" s="383">
        <f t="shared" si="2"/>
        <v>84.929410243700005</v>
      </c>
      <c r="AE37" s="292" t="s">
        <v>192</v>
      </c>
    </row>
    <row r="38" spans="1:31" s="52" customFormat="1" ht="15" customHeight="1">
      <c r="A38" s="379">
        <v>31</v>
      </c>
      <c r="B38" s="249"/>
      <c r="C38" s="362"/>
      <c r="D38" s="51" t="s">
        <v>315</v>
      </c>
      <c r="E38" s="382">
        <f>IF(AND(ISNUMBER(E7),($O7)&gt;0),E7/$O7*100,0)</f>
        <v>0</v>
      </c>
      <c r="F38" s="382">
        <f>IF(AND(ISNUMBER(F7),($T7)&gt;0),F7/$T7*100,0)</f>
        <v>110.75631517946583</v>
      </c>
      <c r="G38" s="382">
        <f t="shared" ref="G38:AD38" si="3">IF(AND(ISNUMBER(G7),($T7)&gt;0),G7/$T7*100,0)</f>
        <v>112.04666889333122</v>
      </c>
      <c r="H38" s="382">
        <f t="shared" si="3"/>
        <v>107.40412098787282</v>
      </c>
      <c r="I38" s="382">
        <f t="shared" si="3"/>
        <v>116.25020340509478</v>
      </c>
      <c r="J38" s="383">
        <f t="shared" si="3"/>
        <v>111.66352961728643</v>
      </c>
      <c r="K38" s="383">
        <f t="shared" si="3"/>
        <v>109.98186560119467</v>
      </c>
      <c r="L38" s="383">
        <f t="shared" si="3"/>
        <v>108.99448262642424</v>
      </c>
      <c r="M38" s="383">
        <f t="shared" si="3"/>
        <v>107.27709081724626</v>
      </c>
      <c r="N38" s="383">
        <f t="shared" si="3"/>
        <v>109.18085880423796</v>
      </c>
      <c r="O38" s="383">
        <f t="shared" si="3"/>
        <v>108.36827316410509</v>
      </c>
      <c r="P38" s="383">
        <f t="shared" si="3"/>
        <v>102.81174201051336</v>
      </c>
      <c r="Q38" s="383">
        <f t="shared" si="3"/>
        <v>101.5847875558046</v>
      </c>
      <c r="R38" s="383">
        <f t="shared" si="3"/>
        <v>102.64853391824649</v>
      </c>
      <c r="S38" s="383">
        <f t="shared" si="3"/>
        <v>102.37940830206713</v>
      </c>
      <c r="T38" s="381">
        <f t="shared" si="3"/>
        <v>100</v>
      </c>
      <c r="U38" s="383">
        <f t="shared" si="3"/>
        <v>104.77401362787415</v>
      </c>
      <c r="V38" s="383">
        <f t="shared" si="3"/>
        <v>103.09843224343676</v>
      </c>
      <c r="W38" s="383">
        <f t="shared" si="3"/>
        <v>101.74909674670489</v>
      </c>
      <c r="X38" s="383">
        <f t="shared" si="3"/>
        <v>92.972903973014482</v>
      </c>
      <c r="Y38" s="383">
        <f t="shared" si="3"/>
        <v>95.982745777169654</v>
      </c>
      <c r="Z38" s="383">
        <f t="shared" si="3"/>
        <v>102.22659576403055</v>
      </c>
      <c r="AA38" s="383">
        <f t="shared" si="3"/>
        <v>97.79686121829242</v>
      </c>
      <c r="AB38" s="383">
        <f t="shared" si="3"/>
        <v>98.560037582960902</v>
      </c>
      <c r="AC38" s="383">
        <f t="shared" si="3"/>
        <v>99.594637859113604</v>
      </c>
      <c r="AD38" s="383">
        <f t="shared" si="3"/>
        <v>98.730612159048647</v>
      </c>
      <c r="AE38" s="292" t="s">
        <v>192</v>
      </c>
    </row>
    <row r="39" spans="1:31" s="52" customFormat="1" ht="15" customHeight="1">
      <c r="A39" s="379">
        <v>32</v>
      </c>
      <c r="B39" s="249"/>
      <c r="C39" s="362" t="s">
        <v>700</v>
      </c>
      <c r="D39" s="51" t="s">
        <v>225</v>
      </c>
      <c r="E39" s="283">
        <f>IF(AND(ISNUMBER(E8),($O8)&gt;0),E8/$O8*100,0)</f>
        <v>0</v>
      </c>
      <c r="F39" s="277">
        <f t="shared" ref="F39:N39" si="4">IF(AND(ISNUMBER(F8),($O8)&gt;0),F8/$O8*100,0)</f>
        <v>114.0567707965015</v>
      </c>
      <c r="G39" s="277">
        <f t="shared" si="4"/>
        <v>111.17135416528721</v>
      </c>
      <c r="H39" s="277">
        <f t="shared" si="4"/>
        <v>110.26114965154301</v>
      </c>
      <c r="I39" s="277">
        <f t="shared" si="4"/>
        <v>109.50525957683115</v>
      </c>
      <c r="J39" s="288">
        <f t="shared" si="4"/>
        <v>108.68388678642256</v>
      </c>
      <c r="K39" s="288">
        <f t="shared" si="4"/>
        <v>106.31186900689984</v>
      </c>
      <c r="L39" s="288">
        <f t="shared" si="4"/>
        <v>105.46072504941857</v>
      </c>
      <c r="M39" s="288">
        <f t="shared" si="4"/>
        <v>101.95297436263932</v>
      </c>
      <c r="N39" s="288">
        <f t="shared" si="4"/>
        <v>100.98226676353612</v>
      </c>
      <c r="O39" s="381">
        <f>IF(AND(ISNUMBER(O8),($O8)&gt;0),O8/$O8*100,0)</f>
        <v>100</v>
      </c>
      <c r="P39" s="288">
        <f>IF(AND(ISNUMBER(P8),($O8)&gt;0),P8/$O8*100,0)</f>
        <v>97.707363175793873</v>
      </c>
      <c r="Q39" s="288">
        <f t="shared" ref="Q39:V39" si="5">IF(AND(ISNUMBER(Q8),($O8)&gt;0),Q8/$O8*100,0)</f>
        <v>0</v>
      </c>
      <c r="R39" s="288">
        <f t="shared" si="5"/>
        <v>0</v>
      </c>
      <c r="S39" s="288">
        <f t="shared" si="5"/>
        <v>90.223804842506368</v>
      </c>
      <c r="T39" s="293" t="s">
        <v>677</v>
      </c>
      <c r="U39" s="293" t="s">
        <v>677</v>
      </c>
      <c r="V39" s="288">
        <f t="shared" si="5"/>
        <v>84.014607570075356</v>
      </c>
      <c r="W39" s="293" t="s">
        <v>677</v>
      </c>
      <c r="X39" s="293" t="s">
        <v>677</v>
      </c>
      <c r="Y39" s="288">
        <f t="shared" ref="Y39:AB39" si="6">IF(AND(ISNUMBER(Y8),($O8)&gt;0),Y8/$O8*100,0)</f>
        <v>84.808337800370225</v>
      </c>
      <c r="Z39" s="293" t="s">
        <v>677</v>
      </c>
      <c r="AA39" s="293" t="s">
        <v>677</v>
      </c>
      <c r="AB39" s="288">
        <f t="shared" si="6"/>
        <v>66.072364091847902</v>
      </c>
      <c r="AC39" s="293" t="s">
        <v>677</v>
      </c>
      <c r="AD39" s="293" t="s">
        <v>677</v>
      </c>
      <c r="AE39" s="292" t="s">
        <v>192</v>
      </c>
    </row>
    <row r="40" spans="1:31" s="52" customFormat="1" ht="15" customHeight="1">
      <c r="A40" s="379">
        <v>33</v>
      </c>
      <c r="B40" s="254"/>
      <c r="C40" s="362" t="s">
        <v>28</v>
      </c>
      <c r="D40" s="51" t="s">
        <v>228</v>
      </c>
      <c r="E40" s="277">
        <f>IF(AND(ISNUMBER(E9),($E9)&gt;0),E9/$E9*100,0)</f>
        <v>0</v>
      </c>
      <c r="F40" s="277">
        <f>IF(AND(ISNUMBER(F9),($E9)&gt;0),F9/$E9*100,0)</f>
        <v>0</v>
      </c>
      <c r="G40" s="277">
        <f>IF(AND(ISNUMBER(G9),($E9)&gt;0),G9/$E9*100,0)</f>
        <v>0</v>
      </c>
      <c r="H40" s="277">
        <f>IF(AND(ISNUMBER(H9),($E9)&gt;0),H9/$E9*100,0)</f>
        <v>0</v>
      </c>
      <c r="I40" s="277">
        <f>IF(AND(ISNUMBER(I9),($E9)&gt;0),I9/$E9*100,0)</f>
        <v>0</v>
      </c>
      <c r="J40" s="381">
        <f>IF(AND(ISNUMBER(J9),($J9)&gt;0),J9/$J9*100,0)</f>
        <v>100</v>
      </c>
      <c r="K40" s="288">
        <f t="shared" ref="K40:Y40" si="7">IF(AND(ISNUMBER(K9),($J9)&gt;0),K9/$J9*100,0)</f>
        <v>101.57462404322513</v>
      </c>
      <c r="L40" s="288">
        <f t="shared" si="7"/>
        <v>99.411526652468069</v>
      </c>
      <c r="M40" s="288">
        <f t="shared" si="7"/>
        <v>97.290527165734844</v>
      </c>
      <c r="N40" s="288">
        <f t="shared" si="7"/>
        <v>94.869822918321617</v>
      </c>
      <c r="O40" s="288">
        <f t="shared" si="7"/>
        <v>94.272680097655467</v>
      </c>
      <c r="P40" s="288">
        <f t="shared" si="7"/>
        <v>96.933211803365111</v>
      </c>
      <c r="Q40" s="288">
        <f t="shared" si="7"/>
        <v>95.435505633476311</v>
      </c>
      <c r="R40" s="288">
        <f t="shared" si="7"/>
        <v>96.211659086963223</v>
      </c>
      <c r="S40" s="288">
        <f t="shared" si="7"/>
        <v>96.40357441154606</v>
      </c>
      <c r="T40" s="288">
        <f t="shared" si="7"/>
        <v>94.807342987857851</v>
      </c>
      <c r="U40" s="288">
        <f t="shared" si="7"/>
        <v>96.491563236790995</v>
      </c>
      <c r="V40" s="288">
        <f t="shared" si="7"/>
        <v>96.013180400481545</v>
      </c>
      <c r="W40" s="288">
        <f t="shared" si="7"/>
        <v>97.072658821021392</v>
      </c>
      <c r="X40" s="288">
        <f t="shared" si="7"/>
        <v>91.115839854501218</v>
      </c>
      <c r="Y40" s="288">
        <f t="shared" si="7"/>
        <v>95.500720217179307</v>
      </c>
      <c r="Z40" s="288">
        <f>IF(AND(ISNUMBER(Z9),($J9)&gt;0),Z9/$J9*100,0)</f>
        <v>93.525357455685466</v>
      </c>
      <c r="AA40" s="288">
        <f>IF(AND(ISNUMBER(AA9),($J9)&gt;0),AA9/$J9*100,0)</f>
        <v>93.225766794176678</v>
      </c>
      <c r="AB40" s="288">
        <f>IF(AND(ISNUMBER(AB9),($J9)&gt;0),AB9/$J9*100,0)</f>
        <v>94.96127638647971</v>
      </c>
      <c r="AC40" s="288">
        <f>IF(AND(ISNUMBER(AC9),($J9)&gt;0),AC9/$J9*100,0)</f>
        <v>91.270014796618156</v>
      </c>
      <c r="AD40" s="288">
        <f>IF(AND(ISNUMBER(AD9),($J9)&gt;0),AD9/$J9*100,0)</f>
        <v>91.559295265358031</v>
      </c>
      <c r="AE40" s="292" t="s">
        <v>192</v>
      </c>
    </row>
    <row r="41" spans="1:31" s="52" customFormat="1" ht="15" customHeight="1">
      <c r="A41" s="379">
        <v>34</v>
      </c>
      <c r="B41" s="254"/>
      <c r="C41" s="250"/>
      <c r="D41" s="51" t="s">
        <v>315</v>
      </c>
      <c r="E41" s="284">
        <f>IF(AND(ISNUMBER(E9),($O$9)&gt;0),E9/$O$9*100,0)</f>
        <v>0</v>
      </c>
      <c r="F41" s="284">
        <f>IF(AND(ISNUMBER(F9),($O$9)&gt;0),F9/$O$9*100,0)</f>
        <v>0</v>
      </c>
      <c r="G41" s="284">
        <f>IF(AND(ISNUMBER(G9),($O$9)&gt;0),G9/$O$9*100,0)</f>
        <v>0</v>
      </c>
      <c r="H41" s="284">
        <f>IF(AND(ISNUMBER(H9),($O$9)&gt;0),H9/$O$9*100,0)</f>
        <v>0</v>
      </c>
      <c r="I41" s="284">
        <f>IF(AND(ISNUMBER(I9),($O$9)&gt;0),I9/$O$9*100,0)</f>
        <v>0</v>
      </c>
      <c r="J41" s="287">
        <f>IF(AND(ISNUMBER(J9),($T$9)&gt;0),J9/$T$9*100,0)</f>
        <v>105.47706205921958</v>
      </c>
      <c r="K41" s="287">
        <f t="shared" ref="K41:Y41" si="8">IF(AND(ISNUMBER(K9),($T$9)&gt;0),K9/$T$9*100,0)</f>
        <v>107.13792923849152</v>
      </c>
      <c r="L41" s="287">
        <f t="shared" si="8"/>
        <v>104.85635766124138</v>
      </c>
      <c r="M41" s="287">
        <f t="shared" si="8"/>
        <v>102.61918971634402</v>
      </c>
      <c r="N41" s="287">
        <f t="shared" si="8"/>
        <v>100.0659019950298</v>
      </c>
      <c r="O41" s="287">
        <f t="shared" si="8"/>
        <v>99.436053291493607</v>
      </c>
      <c r="P41" s="287">
        <f t="shared" si="8"/>
        <v>102.24230396983019</v>
      </c>
      <c r="Q41" s="287">
        <f t="shared" si="8"/>
        <v>100.6625675035518</v>
      </c>
      <c r="R41" s="287">
        <f t="shared" si="8"/>
        <v>101.48123136336098</v>
      </c>
      <c r="S41" s="287">
        <f t="shared" si="8"/>
        <v>101.68365800937238</v>
      </c>
      <c r="T41" s="381">
        <f t="shared" si="8"/>
        <v>100</v>
      </c>
      <c r="U41" s="287">
        <f t="shared" si="8"/>
        <v>101.77646603718114</v>
      </c>
      <c r="V41" s="287">
        <f t="shared" si="8"/>
        <v>101.27188187604636</v>
      </c>
      <c r="W41" s="287">
        <f t="shared" si="8"/>
        <v>102.38938858718323</v>
      </c>
      <c r="X41" s="287">
        <f t="shared" si="8"/>
        <v>96.106310949111361</v>
      </c>
      <c r="Y41" s="287">
        <f t="shared" si="8"/>
        <v>100.73135393047588</v>
      </c>
      <c r="Z41" s="287">
        <f>IF(AND(ISNUMBER(Z9),($T$9)&gt;0),Z9/$T$9*100,0)</f>
        <v>98.647799324640303</v>
      </c>
      <c r="AA41" s="287">
        <f>IF(AND(ISNUMBER(AA9),($T$9)&gt;0),AA9/$T$9*100,0)</f>
        <v>98.331799896677055</v>
      </c>
      <c r="AB41" s="287">
        <f>IF(AND(ISNUMBER(AB9),($T$9)&gt;0),AB9/$T$9*100,0)</f>
        <v>100.16236442639423</v>
      </c>
      <c r="AC41" s="287">
        <f>IF(AND(ISNUMBER(AC9),($T$9)&gt;0),AC9/$T$9*100,0)</f>
        <v>96.268930148487826</v>
      </c>
      <c r="AD41" s="287">
        <f>IF(AND(ISNUMBER(AD9),($T$9)&gt;0),AD9/$T$9*100,0)</f>
        <v>96.574054688025797</v>
      </c>
      <c r="AE41" s="292" t="s">
        <v>192</v>
      </c>
    </row>
    <row r="42" spans="1:31" s="52" customFormat="1" ht="15" customHeight="1">
      <c r="A42" s="379">
        <v>35</v>
      </c>
      <c r="B42" s="249"/>
      <c r="C42" s="363" t="s">
        <v>144</v>
      </c>
      <c r="D42" s="51" t="s">
        <v>228</v>
      </c>
      <c r="E42" s="277">
        <f>IF(AND(ISNUMBER(E10),($E10)&gt;0),E10/$E10*100,0)</f>
        <v>0</v>
      </c>
      <c r="F42" s="277">
        <f>IF(AND(ISNUMBER(F10),($E10)&gt;0),F10/$E10*100,0)</f>
        <v>0</v>
      </c>
      <c r="G42" s="277">
        <f>IF(AND(ISNUMBER(G10),($E10)&gt;0),G10/$E10*100,0)</f>
        <v>0</v>
      </c>
      <c r="H42" s="277">
        <f>IF(AND(ISNUMBER(H10),($E10)&gt;0),H10/$E10*100,0)</f>
        <v>0</v>
      </c>
      <c r="I42" s="277">
        <f>IF(AND(ISNUMBER(I10),($E10)&gt;0),I10/$E10*100,0)</f>
        <v>0</v>
      </c>
      <c r="J42" s="381">
        <f>IF(AND(ISNUMBER(J10),($J10)&gt;0),J10/$J10*100,0)</f>
        <v>100</v>
      </c>
      <c r="K42" s="288">
        <f t="shared" ref="K42:Y42" si="9">IF(AND(ISNUMBER(K10),($J10)&gt;0),K10/$J10*100,0)</f>
        <v>102.1279241086732</v>
      </c>
      <c r="L42" s="288">
        <f t="shared" si="9"/>
        <v>100.23635623958269</v>
      </c>
      <c r="M42" s="288">
        <f t="shared" si="9"/>
        <v>99.514764666827304</v>
      </c>
      <c r="N42" s="288">
        <f t="shared" si="9"/>
        <v>97.219726336927224</v>
      </c>
      <c r="O42" s="288">
        <f t="shared" si="9"/>
        <v>97.004779207129459</v>
      </c>
      <c r="P42" s="288">
        <f t="shared" si="9"/>
        <v>100.27490374659371</v>
      </c>
      <c r="Q42" s="288">
        <f t="shared" si="9"/>
        <v>98.96431201150115</v>
      </c>
      <c r="R42" s="288">
        <f t="shared" si="9"/>
        <v>100.31768723037113</v>
      </c>
      <c r="S42" s="288">
        <f t="shared" si="9"/>
        <v>100.77206974794571</v>
      </c>
      <c r="T42" s="288">
        <f t="shared" si="9"/>
        <v>99.39259539194893</v>
      </c>
      <c r="U42" s="288">
        <f t="shared" si="9"/>
        <v>101.81314610575443</v>
      </c>
      <c r="V42" s="288">
        <f t="shared" si="9"/>
        <v>101.25907638419736</v>
      </c>
      <c r="W42" s="288">
        <f t="shared" si="9"/>
        <v>102.56009116392779</v>
      </c>
      <c r="X42" s="288">
        <f t="shared" si="9"/>
        <v>95.785942448847379</v>
      </c>
      <c r="Y42" s="288">
        <f t="shared" si="9"/>
        <v>101.90017542637659</v>
      </c>
      <c r="Z42" s="288">
        <f>IF(AND(ISNUMBER(Z10),($J10)&gt;0),Z10/$J10*100,0)</f>
        <v>99.519401828845588</v>
      </c>
      <c r="AA42" s="288">
        <f>IF(AND(ISNUMBER(AA10),($J10)&gt;0),AA10/$J10*100,0)</f>
        <v>99.166641348650955</v>
      </c>
      <c r="AB42" s="288">
        <f>IF(AND(ISNUMBER(AB10),($J10)&gt;0),AB10/$J10*100,0)</f>
        <v>101.21854700371891</v>
      </c>
      <c r="AC42" s="288">
        <f>IF(AND(ISNUMBER(AC10),($J10)&gt;0),AC10/$J10*100,0)</f>
        <v>96.881908965965607</v>
      </c>
      <c r="AD42" s="288">
        <f>IF(AND(ISNUMBER(AD10),($J10)&gt;0),AD10/$J10*100,0)</f>
        <v>97.17547556592622</v>
      </c>
      <c r="AE42" s="292" t="s">
        <v>192</v>
      </c>
    </row>
    <row r="43" spans="1:31" s="52" customFormat="1" ht="15" customHeight="1">
      <c r="A43" s="379">
        <v>36</v>
      </c>
      <c r="B43" s="249"/>
      <c r="C43" s="363"/>
      <c r="D43" s="51" t="s">
        <v>315</v>
      </c>
      <c r="E43" s="284">
        <f>IF(AND(ISNUMBER(E10),($O$10)&gt;0),E10/$O$10*100,0)</f>
        <v>0</v>
      </c>
      <c r="F43" s="284">
        <f>IF(AND(ISNUMBER(F10),($O$10)&gt;0),F10/$O$10*100,0)</f>
        <v>0</v>
      </c>
      <c r="G43" s="284">
        <f>IF(AND(ISNUMBER(G10),($O$10)&gt;0),G10/$O$10*100,0)</f>
        <v>0</v>
      </c>
      <c r="H43" s="284">
        <f>IF(AND(ISNUMBER(H10),($O$10)&gt;0),H10/$O$10*100,0)</f>
        <v>0</v>
      </c>
      <c r="I43" s="284">
        <f>IF(AND(ISNUMBER(I10),($O$10)&gt;0),I10/$O$10*100,0)</f>
        <v>0</v>
      </c>
      <c r="J43" s="287">
        <f>IF(AND(ISNUMBER(J10),($T$10)&gt;0),J10/$T$10*100,0)</f>
        <v>100.61111655818604</v>
      </c>
      <c r="K43" s="287">
        <f t="shared" ref="K43:AD43" si="10">IF(AND(ISNUMBER(K10),($T$10)&gt;0),K10/$T$10*100,0)</f>
        <v>102.75204476343298</v>
      </c>
      <c r="L43" s="287">
        <f t="shared" si="10"/>
        <v>100.84891720988513</v>
      </c>
      <c r="M43" s="287">
        <f t="shared" si="10"/>
        <v>100.12291587154616</v>
      </c>
      <c r="N43" s="287">
        <f t="shared" si="10"/>
        <v>97.813852182395351</v>
      </c>
      <c r="O43" s="287">
        <f t="shared" si="10"/>
        <v>97.597591475096053</v>
      </c>
      <c r="P43" s="287">
        <f t="shared" si="10"/>
        <v>100.88770028709426</v>
      </c>
      <c r="Q43" s="287">
        <f t="shared" si="10"/>
        <v>99.56909930889833</v>
      </c>
      <c r="R43" s="287">
        <f t="shared" si="10"/>
        <v>100.93074522782524</v>
      </c>
      <c r="S43" s="287">
        <f t="shared" si="10"/>
        <v>101.38790455220219</v>
      </c>
      <c r="T43" s="381">
        <f t="shared" si="10"/>
        <v>100</v>
      </c>
      <c r="U43" s="287">
        <f t="shared" si="10"/>
        <v>102.43534310001685</v>
      </c>
      <c r="V43" s="287">
        <f t="shared" si="10"/>
        <v>101.87788736664744</v>
      </c>
      <c r="W43" s="287">
        <f t="shared" si="10"/>
        <v>103.18685286312129</v>
      </c>
      <c r="X43" s="287">
        <f t="shared" si="10"/>
        <v>96.371306203566846</v>
      </c>
      <c r="Y43" s="287">
        <f t="shared" si="10"/>
        <v>102.52290427122783</v>
      </c>
      <c r="Z43" s="287">
        <f t="shared" si="10"/>
        <v>100.12758137202937</v>
      </c>
      <c r="AA43" s="287">
        <f t="shared" si="10"/>
        <v>99.772665114129538</v>
      </c>
      <c r="AB43" s="287">
        <f t="shared" si="10"/>
        <v>101.83711030441398</v>
      </c>
      <c r="AC43" s="287">
        <f t="shared" si="10"/>
        <v>97.473970353543365</v>
      </c>
      <c r="AD43" s="287">
        <f t="shared" si="10"/>
        <v>97.769330987605628</v>
      </c>
      <c r="AE43" s="292" t="s">
        <v>192</v>
      </c>
    </row>
    <row r="44" spans="1:31" s="52" customFormat="1" ht="15" customHeight="1">
      <c r="A44" s="379">
        <v>37</v>
      </c>
      <c r="B44" s="249"/>
      <c r="C44" s="363" t="s">
        <v>145</v>
      </c>
      <c r="D44" s="51" t="s">
        <v>228</v>
      </c>
      <c r="E44" s="277">
        <f>IF(AND(ISNUMBER(E11),($E11)&gt;0),E11/$E11*100,0)</f>
        <v>0</v>
      </c>
      <c r="F44" s="277">
        <f>IF(AND(ISNUMBER(F11),($E11)&gt;0),F11/$E11*100,0)</f>
        <v>0</v>
      </c>
      <c r="G44" s="277">
        <f>IF(AND(ISNUMBER(G11),($E11)&gt;0),G11/$E11*100,0)</f>
        <v>0</v>
      </c>
      <c r="H44" s="277">
        <f>IF(AND(ISNUMBER(H11),($E11)&gt;0),H11/$E11*100,0)</f>
        <v>0</v>
      </c>
      <c r="I44" s="277">
        <f>IF(AND(ISNUMBER(I11),($E11)&gt;0),I11/$E11*100,0)</f>
        <v>0</v>
      </c>
      <c r="J44" s="381">
        <f>IF(AND(ISNUMBER(J11),($J11)&gt;0),J11/$J11*100,0)</f>
        <v>100</v>
      </c>
      <c r="K44" s="288">
        <f t="shared" ref="K44:Y44" si="11">IF(AND(ISNUMBER(K11),($J11)&gt;0),K11/$J11*100,0)</f>
        <v>102.06172935096971</v>
      </c>
      <c r="L44" s="288">
        <f t="shared" si="11"/>
        <v>97.398275650053648</v>
      </c>
      <c r="M44" s="288">
        <f t="shared" si="11"/>
        <v>76.363555536266247</v>
      </c>
      <c r="N44" s="288">
        <f t="shared" si="11"/>
        <v>70.827427624365825</v>
      </c>
      <c r="O44" s="288">
        <f t="shared" si="11"/>
        <v>70.725366830492902</v>
      </c>
      <c r="P44" s="288">
        <f t="shared" si="11"/>
        <v>73.22366286573407</v>
      </c>
      <c r="Q44" s="288">
        <f t="shared" si="11"/>
        <v>71.924850099645269</v>
      </c>
      <c r="R44" s="288">
        <f t="shared" si="11"/>
        <v>71.317733009254596</v>
      </c>
      <c r="S44" s="288">
        <f t="shared" si="11"/>
        <v>75.104273191084232</v>
      </c>
      <c r="T44" s="288">
        <f t="shared" si="11"/>
        <v>71.766114714064685</v>
      </c>
      <c r="U44" s="288">
        <f t="shared" si="11"/>
        <v>71.315303097833862</v>
      </c>
      <c r="V44" s="288">
        <f t="shared" si="11"/>
        <v>74.66039903270628</v>
      </c>
      <c r="W44" s="288">
        <f t="shared" si="11"/>
        <v>75.560520668840056</v>
      </c>
      <c r="X44" s="288">
        <f t="shared" si="11"/>
        <v>74.137770846661638</v>
      </c>
      <c r="Y44" s="288">
        <f t="shared" si="11"/>
        <v>61.078482908741471</v>
      </c>
      <c r="Z44" s="288">
        <f>IF(AND(ISNUMBER(Z11),($J11)&gt;0),Z11/$J11*100,0)</f>
        <v>63.279811026680491</v>
      </c>
      <c r="AA44" s="288">
        <f>IF(AND(ISNUMBER(AA11),($J11)&gt;0),AA11/$J11*100,0)</f>
        <v>62.010295684377738</v>
      </c>
      <c r="AB44" s="288">
        <f>IF(AND(ISNUMBER(AB11),($J11)&gt;0),AB11/$J11*100,0)</f>
        <v>62.950066903313029</v>
      </c>
      <c r="AC44" s="288">
        <f>IF(AND(ISNUMBER(AC11),($J11)&gt;0),AC11/$J11*100,0)</f>
        <v>63.989857824454674</v>
      </c>
      <c r="AD44" s="288">
        <f>IF(AND(ISNUMBER(AD11),($J11)&gt;0),AD11/$J11*100,0)</f>
        <v>64.842826995201293</v>
      </c>
      <c r="AE44" s="292" t="s">
        <v>192</v>
      </c>
    </row>
    <row r="45" spans="1:31" s="52" customFormat="1" ht="15" customHeight="1">
      <c r="A45" s="379">
        <v>38</v>
      </c>
      <c r="B45" s="249"/>
      <c r="C45" s="363"/>
      <c r="D45" s="51" t="s">
        <v>315</v>
      </c>
      <c r="E45" s="277">
        <f>IF(AND(ISNUMBER(E11),($O$11)&gt;0),E11/$O$11*100,0)</f>
        <v>0</v>
      </c>
      <c r="F45" s="277">
        <f>IF(AND(ISNUMBER(F11),($O$11)&gt;0),F11/$O$11*100,0)</f>
        <v>0</v>
      </c>
      <c r="G45" s="277">
        <f>IF(AND(ISNUMBER(G11),($O$11)&gt;0),G11/$O$11*100,0)</f>
        <v>0</v>
      </c>
      <c r="H45" s="277">
        <f>IF(AND(ISNUMBER(H11),($O$11)&gt;0),H11/$O$11*100,0)</f>
        <v>0</v>
      </c>
      <c r="I45" s="277">
        <f>IF(AND(ISNUMBER(I11),($O$11)&gt;0),I11/$O$11*100,0)</f>
        <v>0</v>
      </c>
      <c r="J45" s="288">
        <f>IF(AND(ISNUMBER(J11),($T$11)&gt;0),J11/$T$11*100,0)</f>
        <v>139.3415268451227</v>
      </c>
      <c r="K45" s="288">
        <f t="shared" ref="K45:AD45" si="12">IF(AND(ISNUMBER(K11),($T$11)&gt;0),K11/$T$11*100,0)</f>
        <v>142.21437200217792</v>
      </c>
      <c r="L45" s="288">
        <f t="shared" si="12"/>
        <v>135.71624441160611</v>
      </c>
      <c r="M45" s="288">
        <f t="shared" si="12"/>
        <v>106.40614423745663</v>
      </c>
      <c r="N45" s="288">
        <f t="shared" si="12"/>
        <v>98.692019076915557</v>
      </c>
      <c r="O45" s="288">
        <f t="shared" si="12"/>
        <v>98.549806008422763</v>
      </c>
      <c r="P45" s="288">
        <f t="shared" si="12"/>
        <v>102.03096984903898</v>
      </c>
      <c r="Q45" s="288">
        <f t="shared" si="12"/>
        <v>100.22118430991146</v>
      </c>
      <c r="R45" s="288">
        <f t="shared" si="12"/>
        <v>99.375218086423416</v>
      </c>
      <c r="S45" s="288">
        <f t="shared" si="12"/>
        <v>104.65144099038895</v>
      </c>
      <c r="T45" s="381">
        <f t="shared" si="12"/>
        <v>100</v>
      </c>
      <c r="U45" s="288">
        <f t="shared" si="12"/>
        <v>99.371832210748778</v>
      </c>
      <c r="V45" s="288">
        <f t="shared" si="12"/>
        <v>104.03293996083416</v>
      </c>
      <c r="W45" s="288">
        <f t="shared" si="12"/>
        <v>105.28718319208625</v>
      </c>
      <c r="X45" s="288">
        <f t="shared" si="12"/>
        <v>103.30470186667657</v>
      </c>
      <c r="Y45" s="288">
        <f t="shared" si="12"/>
        <v>85.107690658877672</v>
      </c>
      <c r="Z45" s="288">
        <f t="shared" si="12"/>
        <v>88.175054869284907</v>
      </c>
      <c r="AA45" s="288">
        <f t="shared" si="12"/>
        <v>86.406092807787161</v>
      </c>
      <c r="AB45" s="288">
        <f t="shared" si="12"/>
        <v>87.715584373102629</v>
      </c>
      <c r="AC45" s="288">
        <f t="shared" si="12"/>
        <v>89.164444918618358</v>
      </c>
      <c r="AD45" s="288">
        <f t="shared" si="12"/>
        <v>90.352985184654884</v>
      </c>
      <c r="AE45" s="292" t="s">
        <v>192</v>
      </c>
    </row>
    <row r="46" spans="1:31" s="52" customFormat="1" ht="15" customHeight="1">
      <c r="A46" s="379">
        <v>39</v>
      </c>
      <c r="B46" s="249"/>
      <c r="C46" s="363" t="s">
        <v>139</v>
      </c>
      <c r="D46" s="51" t="s">
        <v>228</v>
      </c>
      <c r="E46" s="277">
        <f>IF(AND(ISNUMBER(E12),($E12)&gt;0),E12/$E12*100,0)</f>
        <v>0</v>
      </c>
      <c r="F46" s="277">
        <f>IF(AND(ISNUMBER(F12),($E12)&gt;0),F12/$E12*100,0)</f>
        <v>0</v>
      </c>
      <c r="G46" s="277">
        <f>IF(AND(ISNUMBER(G12),($E12)&gt;0),G12/$E12*100,0)</f>
        <v>0</v>
      </c>
      <c r="H46" s="277">
        <f>IF(AND(ISNUMBER(H12),($E12)&gt;0),H12/$E12*100,0)</f>
        <v>0</v>
      </c>
      <c r="I46" s="277">
        <f>IF(AND(ISNUMBER(I12),($E12)&gt;0),I12/$E12*100,0)</f>
        <v>0</v>
      </c>
      <c r="J46" s="381">
        <f>IF(AND(ISNUMBER(J12),($J12)&gt;0),J12/$J12*100,0)</f>
        <v>100</v>
      </c>
      <c r="K46" s="288">
        <f t="shared" ref="K46:Y46" si="13">IF(AND(ISNUMBER(K12),($J12)&gt;0),K12/$J12*100,0)</f>
        <v>97.488672951322386</v>
      </c>
      <c r="L46" s="288">
        <f t="shared" si="13"/>
        <v>93.341360176982775</v>
      </c>
      <c r="M46" s="288">
        <f t="shared" si="13"/>
        <v>88.31285521689459</v>
      </c>
      <c r="N46" s="288">
        <f t="shared" si="13"/>
        <v>87.706614046218547</v>
      </c>
      <c r="O46" s="288">
        <f t="shared" si="13"/>
        <v>83.587353680914688</v>
      </c>
      <c r="P46" s="288">
        <f t="shared" si="13"/>
        <v>80.122992356249839</v>
      </c>
      <c r="Q46" s="288">
        <f t="shared" si="13"/>
        <v>76.35638031655148</v>
      </c>
      <c r="R46" s="288">
        <f t="shared" si="13"/>
        <v>73.157714526924323</v>
      </c>
      <c r="S46" s="288">
        <f t="shared" si="13"/>
        <v>68.360293024648882</v>
      </c>
      <c r="T46" s="288">
        <f t="shared" si="13"/>
        <v>65.257920298511465</v>
      </c>
      <c r="U46" s="288">
        <f t="shared" si="13"/>
        <v>61.538816716618406</v>
      </c>
      <c r="V46" s="288">
        <f t="shared" si="13"/>
        <v>59.349258404528705</v>
      </c>
      <c r="W46" s="288">
        <f t="shared" si="13"/>
        <v>58.452381546742593</v>
      </c>
      <c r="X46" s="288">
        <f t="shared" si="13"/>
        <v>56.323279298041093</v>
      </c>
      <c r="Y46" s="288">
        <f t="shared" si="13"/>
        <v>55.521869397993427</v>
      </c>
      <c r="Z46" s="288">
        <f>IF(AND(ISNUMBER(Z12),($J12)&gt;0),Z12/$J12*100,0)</f>
        <v>54.449648036779031</v>
      </c>
      <c r="AA46" s="288">
        <f>IF(AND(ISNUMBER(AA12),($J12)&gt;0),AA12/$J12*100,0)</f>
        <v>55.06201530235947</v>
      </c>
      <c r="AB46" s="288">
        <f>IF(AND(ISNUMBER(AB12),($J12)&gt;0),AB12/$J12*100,0)</f>
        <v>54.481466220431052</v>
      </c>
      <c r="AC46" s="288">
        <f>IF(AND(ISNUMBER(AC12),($J12)&gt;0),AC12/$J12*100,0)</f>
        <v>53.372705208390023</v>
      </c>
      <c r="AD46" s="288">
        <f>IF(AND(ISNUMBER(AD12),($J12)&gt;0),AD12/$J12*100,0)</f>
        <v>53.001771709901824</v>
      </c>
      <c r="AE46" s="292" t="s">
        <v>192</v>
      </c>
    </row>
    <row r="47" spans="1:31" s="52" customFormat="1" ht="15" customHeight="1">
      <c r="A47" s="379">
        <v>40</v>
      </c>
      <c r="B47" s="249"/>
      <c r="C47" s="363"/>
      <c r="D47" s="51" t="s">
        <v>315</v>
      </c>
      <c r="E47" s="277">
        <f>IF(AND(ISNUMBER(E12),($O$12)&gt;0),E12/$O$12*100,0)</f>
        <v>0</v>
      </c>
      <c r="F47" s="277">
        <f>IF(AND(ISNUMBER(F12),($O$12)&gt;0),F12/$O$12*100,0)</f>
        <v>0</v>
      </c>
      <c r="G47" s="277">
        <f>IF(AND(ISNUMBER(G12),($O$12)&gt;0),G12/$O$12*100,0)</f>
        <v>0</v>
      </c>
      <c r="H47" s="277">
        <f>IF(AND(ISNUMBER(H12),($O$12)&gt;0),H12/$O$12*100,0)</f>
        <v>0</v>
      </c>
      <c r="I47" s="277">
        <f>IF(AND(ISNUMBER(I12),($O$12)&gt;0),I12/$O$12*100,0)</f>
        <v>0</v>
      </c>
      <c r="J47" s="288">
        <f>IF(AND(ISNUMBER(J12),($T$12)&gt;0),J12/$T$12*100,0)</f>
        <v>153.23810434437183</v>
      </c>
      <c r="K47" s="288">
        <f t="shared" ref="K47:AD47" si="14">IF(AND(ISNUMBER(K12),($T$12)&gt;0),K12/$T$12*100,0)</f>
        <v>149.38979438109078</v>
      </c>
      <c r="L47" s="288">
        <f t="shared" si="14"/>
        <v>143.03453090446081</v>
      </c>
      <c r="M47" s="288">
        <f t="shared" si="14"/>
        <v>135.32894522675895</v>
      </c>
      <c r="N47" s="288">
        <f t="shared" si="14"/>
        <v>134.39995274905985</v>
      </c>
      <c r="O47" s="288">
        <f t="shared" si="14"/>
        <v>128.0876762522592</v>
      </c>
      <c r="P47" s="288">
        <f t="shared" si="14"/>
        <v>122.77895463070318</v>
      </c>
      <c r="Q47" s="288">
        <f t="shared" si="14"/>
        <v>117.00706974306256</v>
      </c>
      <c r="R47" s="288">
        <f t="shared" si="14"/>
        <v>112.10549492272597</v>
      </c>
      <c r="S47" s="288">
        <f t="shared" si="14"/>
        <v>104.7540171552298</v>
      </c>
      <c r="T47" s="381">
        <f t="shared" si="14"/>
        <v>100</v>
      </c>
      <c r="U47" s="288">
        <f t="shared" si="14"/>
        <v>94.300916172503449</v>
      </c>
      <c r="V47" s="288">
        <f t="shared" si="14"/>
        <v>90.945678521542575</v>
      </c>
      <c r="W47" s="288">
        <f t="shared" si="14"/>
        <v>89.57132142636776</v>
      </c>
      <c r="X47" s="288">
        <f t="shared" si="14"/>
        <v>86.308725500904188</v>
      </c>
      <c r="Y47" s="288">
        <f t="shared" si="14"/>
        <v>85.080660162043031</v>
      </c>
      <c r="Z47" s="288">
        <f t="shared" si="14"/>
        <v>83.437608473742671</v>
      </c>
      <c r="AA47" s="288">
        <f t="shared" si="14"/>
        <v>84.375988463143585</v>
      </c>
      <c r="AB47" s="288">
        <f t="shared" si="14"/>
        <v>83.48636605520781</v>
      </c>
      <c r="AC47" s="288">
        <f t="shared" si="14"/>
        <v>81.787321698646679</v>
      </c>
      <c r="AD47" s="288">
        <f t="shared" si="14"/>
        <v>81.218910237185099</v>
      </c>
      <c r="AE47" s="292" t="s">
        <v>192</v>
      </c>
    </row>
    <row r="48" spans="1:31" s="52" customFormat="1" ht="15" customHeight="1">
      <c r="A48" s="379">
        <v>41</v>
      </c>
      <c r="B48" s="249"/>
      <c r="C48" s="363" t="s">
        <v>30</v>
      </c>
      <c r="D48" s="51" t="s">
        <v>228</v>
      </c>
      <c r="E48" s="277">
        <f>IF(AND(ISNUMBER(E13),($E13)&gt;0),E13/$E13*100,0)</f>
        <v>0</v>
      </c>
      <c r="F48" s="277">
        <f>IF(AND(ISNUMBER(F13),($E13)&gt;0),F13/$E13*100,0)</f>
        <v>0</v>
      </c>
      <c r="G48" s="277">
        <f>IF(AND(ISNUMBER(G13),($E13)&gt;0),G13/$E13*100,0)</f>
        <v>0</v>
      </c>
      <c r="H48" s="277">
        <f>IF(AND(ISNUMBER(H13),($E13)&gt;0),H13/$E13*100,0)</f>
        <v>0</v>
      </c>
      <c r="I48" s="277">
        <f>IF(AND(ISNUMBER(I13),($E13)&gt;0),I13/$E13*100,0)</f>
        <v>0</v>
      </c>
      <c r="J48" s="381">
        <f>IF(AND(ISNUMBER(J13),($J13)&gt;0),J13/$J13*100,0)</f>
        <v>100</v>
      </c>
      <c r="K48" s="288">
        <f t="shared" ref="K48:Y48" si="15">IF(AND(ISNUMBER(K13),($J13)&gt;0),K13/$J13*100,0)</f>
        <v>91.613923183443788</v>
      </c>
      <c r="L48" s="288">
        <f t="shared" si="15"/>
        <v>98.950477289266018</v>
      </c>
      <c r="M48" s="288">
        <f t="shared" si="15"/>
        <v>105.99211618728481</v>
      </c>
      <c r="N48" s="288">
        <f t="shared" si="15"/>
        <v>107.49848998040834</v>
      </c>
      <c r="O48" s="288">
        <f t="shared" si="15"/>
        <v>94.997651772705922</v>
      </c>
      <c r="P48" s="288">
        <f t="shared" si="15"/>
        <v>111.08662669928164</v>
      </c>
      <c r="Q48" s="288">
        <f t="shared" si="15"/>
        <v>120.49452728479015</v>
      </c>
      <c r="R48" s="288">
        <f t="shared" si="15"/>
        <v>113.40196221336902</v>
      </c>
      <c r="S48" s="288">
        <f t="shared" si="15"/>
        <v>117.04081330913661</v>
      </c>
      <c r="T48" s="288">
        <f t="shared" si="15"/>
        <v>120.96446318236937</v>
      </c>
      <c r="U48" s="288">
        <f t="shared" si="15"/>
        <v>123.66190578455675</v>
      </c>
      <c r="V48" s="288">
        <f t="shared" si="15"/>
        <v>127.14578453171737</v>
      </c>
      <c r="W48" s="288">
        <f t="shared" si="15"/>
        <v>128.85722786212722</v>
      </c>
      <c r="X48" s="288">
        <f t="shared" si="15"/>
        <v>135.93537453244537</v>
      </c>
      <c r="Y48" s="288">
        <f t="shared" si="15"/>
        <v>130.85425780972955</v>
      </c>
      <c r="Z48" s="288">
        <f>IF(AND(ISNUMBER(Z13),($J13)&gt;0),Z13/$J13*100,0)</f>
        <v>133.2893571388345</v>
      </c>
      <c r="AA48" s="288">
        <f>IF(AND(ISNUMBER(AA13),($J13)&gt;0),AA13/$J13*100,0)</f>
        <v>135.56777656413885</v>
      </c>
      <c r="AB48" s="288">
        <f>IF(AND(ISNUMBER(AB13),($J13)&gt;0),AB13/$J13*100,0)</f>
        <v>135.03057327546662</v>
      </c>
      <c r="AC48" s="288">
        <f>IF(AND(ISNUMBER(AC13),($J13)&gt;0),AC13/$J13*100,0)</f>
        <v>136.08653754406873</v>
      </c>
      <c r="AD48" s="288">
        <f>IF(AND(ISNUMBER(AD13),($J13)&gt;0),AD13/$J13*100,0)</f>
        <v>138.18710242212771</v>
      </c>
      <c r="AE48" s="292" t="s">
        <v>192</v>
      </c>
    </row>
    <row r="49" spans="1:31" s="52" customFormat="1" ht="15" customHeight="1">
      <c r="A49" s="379">
        <v>42</v>
      </c>
      <c r="B49" s="249"/>
      <c r="C49" s="363"/>
      <c r="D49" s="51" t="s">
        <v>315</v>
      </c>
      <c r="E49" s="277">
        <f>IF(AND(ISNUMBER(E13),($O$13)&gt;0),E13/$O$13*100,0)</f>
        <v>0</v>
      </c>
      <c r="F49" s="277">
        <f>IF(AND(ISNUMBER(F13),($O$13)&gt;0),F13/$O$13*100,0)</f>
        <v>0</v>
      </c>
      <c r="G49" s="277">
        <f>IF(AND(ISNUMBER(G13),($O$13)&gt;0),G13/$O$13*100,0)</f>
        <v>0</v>
      </c>
      <c r="H49" s="277">
        <f>IF(AND(ISNUMBER(H13),($O$13)&gt;0),H13/$O$13*100,0)</f>
        <v>0</v>
      </c>
      <c r="I49" s="277">
        <f>IF(AND(ISNUMBER(I13),($O$13)&gt;0),I13/$O$13*100,0)</f>
        <v>0</v>
      </c>
      <c r="J49" s="288">
        <f>IF(AND(ISNUMBER(J13),($T$13)&gt;0),J13/$T$13*100,0)</f>
        <v>82.668907354416348</v>
      </c>
      <c r="K49" s="288">
        <f t="shared" ref="K49:AD49" si="16">IF(AND(ISNUMBER(K13),($T$13)&gt;0),K13/$T$13*100,0)</f>
        <v>75.736229280267295</v>
      </c>
      <c r="L49" s="288">
        <f t="shared" si="16"/>
        <v>81.801278397016105</v>
      </c>
      <c r="M49" s="288">
        <f t="shared" si="16"/>
        <v>87.622524333851814</v>
      </c>
      <c r="N49" s="288">
        <f t="shared" si="16"/>
        <v>88.867827089300292</v>
      </c>
      <c r="O49" s="288">
        <f t="shared" si="16"/>
        <v>78.533520732849311</v>
      </c>
      <c r="P49" s="288">
        <f t="shared" si="16"/>
        <v>91.834100509175471</v>
      </c>
      <c r="Q49" s="288">
        <f t="shared" si="16"/>
        <v>99.6115091282051</v>
      </c>
      <c r="R49" s="288">
        <f t="shared" si="16"/>
        <v>93.748163080260255</v>
      </c>
      <c r="S49" s="288">
        <f t="shared" si="16"/>
        <v>96.756361521385543</v>
      </c>
      <c r="T49" s="381">
        <f t="shared" si="16"/>
        <v>100</v>
      </c>
      <c r="U49" s="288">
        <f t="shared" si="16"/>
        <v>102.22994632574085</v>
      </c>
      <c r="V49" s="288">
        <f t="shared" si="16"/>
        <v>105.11003081957126</v>
      </c>
      <c r="W49" s="288">
        <f t="shared" si="16"/>
        <v>106.52486232081111</v>
      </c>
      <c r="X49" s="288">
        <f t="shared" si="16"/>
        <v>112.37628883410611</v>
      </c>
      <c r="Y49" s="288">
        <f t="shared" si="16"/>
        <v>108.17578515803443</v>
      </c>
      <c r="Z49" s="288">
        <f>IF(AND(ISNUMBER(Z13),($T$13)&gt;0),Z13/$T$13*100,0)</f>
        <v>110.18885516640023</v>
      </c>
      <c r="AA49" s="288">
        <f t="shared" si="16"/>
        <v>112.07239961025009</v>
      </c>
      <c r="AB49" s="288">
        <f t="shared" si="16"/>
        <v>111.62829952123276</v>
      </c>
      <c r="AC49" s="288">
        <f t="shared" si="16"/>
        <v>112.50125364413918</v>
      </c>
      <c r="AD49" s="288">
        <f t="shared" si="16"/>
        <v>114.23776767710119</v>
      </c>
      <c r="AE49" s="292" t="s">
        <v>192</v>
      </c>
    </row>
    <row r="50" spans="1:31" s="52" customFormat="1" ht="15" customHeight="1">
      <c r="A50" s="379">
        <v>43</v>
      </c>
      <c r="B50" s="249"/>
      <c r="C50" s="363" t="s">
        <v>31</v>
      </c>
      <c r="D50" s="51" t="s">
        <v>228</v>
      </c>
      <c r="E50" s="277">
        <f>IF(AND(ISNUMBER(E14),($E14)&gt;0),E14/$E14*100,0)</f>
        <v>0</v>
      </c>
      <c r="F50" s="277">
        <f>IF(AND(ISNUMBER(F14),($E14)&gt;0),F14/$E14*100,0)</f>
        <v>0</v>
      </c>
      <c r="G50" s="277">
        <f>IF(AND(ISNUMBER(G14),($E14)&gt;0),G14/$E14*100,0)</f>
        <v>0</v>
      </c>
      <c r="H50" s="277">
        <f>IF(AND(ISNUMBER(H14),($E14)&gt;0),H14/$E14*100,0)</f>
        <v>0</v>
      </c>
      <c r="I50" s="277">
        <f>IF(AND(ISNUMBER(I14),($E14)&gt;0),I14/$E14*100,0)</f>
        <v>0</v>
      </c>
      <c r="J50" s="381">
        <f>IF(AND(ISNUMBER(J14),($J14)&gt;0),J14/$J14*100,0)</f>
        <v>100</v>
      </c>
      <c r="K50" s="288">
        <f t="shared" ref="K50:Y50" si="17">IF(AND(ISNUMBER(K14),($J14)&gt;0),K14/$J14*100,0)</f>
        <v>97.884033727629955</v>
      </c>
      <c r="L50" s="288">
        <f t="shared" si="17"/>
        <v>79.311539363634054</v>
      </c>
      <c r="M50" s="288">
        <f t="shared" si="17"/>
        <v>85.463618363589006</v>
      </c>
      <c r="N50" s="288">
        <f t="shared" si="17"/>
        <v>71.241373187777796</v>
      </c>
      <c r="O50" s="288">
        <f t="shared" si="17"/>
        <v>45.928259644442662</v>
      </c>
      <c r="P50" s="288">
        <f t="shared" si="17"/>
        <v>41.778395665924769</v>
      </c>
      <c r="Q50" s="288">
        <f t="shared" si="17"/>
        <v>45.418651953592658</v>
      </c>
      <c r="R50" s="288">
        <f t="shared" si="17"/>
        <v>48.763624392555961</v>
      </c>
      <c r="S50" s="288">
        <f t="shared" si="17"/>
        <v>46.93395866363003</v>
      </c>
      <c r="T50" s="288">
        <f t="shared" si="17"/>
        <v>40.21553854137106</v>
      </c>
      <c r="U50" s="288">
        <f t="shared" si="17"/>
        <v>32.136342456526307</v>
      </c>
      <c r="V50" s="288">
        <f t="shared" si="17"/>
        <v>28.233215533712997</v>
      </c>
      <c r="W50" s="288">
        <f t="shared" si="17"/>
        <v>27.194669677144734</v>
      </c>
      <c r="X50" s="288">
        <f t="shared" si="17"/>
        <v>19.508269236037705</v>
      </c>
      <c r="Y50" s="288">
        <f t="shared" si="17"/>
        <v>16.570583132765755</v>
      </c>
      <c r="Z50" s="288">
        <f>IF(AND(ISNUMBER(Z14),($J14)&gt;0),Z14/$J14*100,0)</f>
        <v>13.363843531028957</v>
      </c>
      <c r="AA50" s="288">
        <f>IF(AND(ISNUMBER(AA14),($J14)&gt;0),AA14/$J14*100,0)</f>
        <v>11.621267966806286</v>
      </c>
      <c r="AB50" s="288">
        <f>IF(AND(ISNUMBER(AB14),($J14)&gt;0),AB14/$J14*100,0)</f>
        <v>12.325192475496305</v>
      </c>
      <c r="AC50" s="288">
        <f>IF(AND(ISNUMBER(AC14),($J14)&gt;0),AC14/$J14*100,0)</f>
        <v>11.239332973051091</v>
      </c>
      <c r="AD50" s="288">
        <f>IF(AND(ISNUMBER(AD14),($J14)&gt;0),AD14/$J14*100,0)</f>
        <v>12.152602777226734</v>
      </c>
      <c r="AE50" s="292" t="s">
        <v>192</v>
      </c>
    </row>
    <row r="51" spans="1:31" s="52" customFormat="1" ht="15" customHeight="1">
      <c r="A51" s="379">
        <v>44</v>
      </c>
      <c r="B51" s="249"/>
      <c r="C51" s="363"/>
      <c r="D51" s="51" t="s">
        <v>315</v>
      </c>
      <c r="E51" s="277">
        <f>IF(AND(ISNUMBER(E14),($O14)&gt;0),E14/$O14*100,0)</f>
        <v>0</v>
      </c>
      <c r="F51" s="277">
        <f>IF(AND(ISNUMBER(F14),($O14)&gt;0),F14/$O14*100,0)</f>
        <v>0</v>
      </c>
      <c r="G51" s="277">
        <f>IF(AND(ISNUMBER(G14),($O14)&gt;0),G14/$O14*100,0)</f>
        <v>0</v>
      </c>
      <c r="H51" s="277">
        <f>IF(AND(ISNUMBER(H14),($O14)&gt;0),H14/$O14*100,0)</f>
        <v>0</v>
      </c>
      <c r="I51" s="277">
        <f>IF(AND(ISNUMBER(I14),($O14)&gt;0),I14/$O14*100,0)</f>
        <v>0</v>
      </c>
      <c r="J51" s="288">
        <f>IF(AND(ISNUMBER(J14),($T14)&gt;0),J14/$T14*100,0)</f>
        <v>248.66010409664585</v>
      </c>
      <c r="K51" s="288">
        <f t="shared" ref="K51:AD51" si="18">IF(AND(ISNUMBER(K14),($T14)&gt;0),K14/$T14*100,0)</f>
        <v>243.39854016112059</v>
      </c>
      <c r="L51" s="288">
        <f t="shared" si="18"/>
        <v>197.21615634226467</v>
      </c>
      <c r="M51" s="288">
        <f t="shared" si="18"/>
        <v>212.5139223876605</v>
      </c>
      <c r="N51" s="288">
        <f t="shared" si="18"/>
        <v>177.14887272860821</v>
      </c>
      <c r="O51" s="288">
        <f t="shared" si="18"/>
        <v>114.20525824164891</v>
      </c>
      <c r="P51" s="288">
        <f t="shared" si="18"/>
        <v>103.8862021527971</v>
      </c>
      <c r="Q51" s="288">
        <f t="shared" si="18"/>
        <v>112.93806722709678</v>
      </c>
      <c r="R51" s="288">
        <f t="shared" si="18"/>
        <v>121.25567917582703</v>
      </c>
      <c r="S51" s="288">
        <f t="shared" si="18"/>
        <v>116.70603046965917</v>
      </c>
      <c r="T51" s="381">
        <f t="shared" si="18"/>
        <v>100</v>
      </c>
      <c r="U51" s="288">
        <f t="shared" si="18"/>
        <v>79.91026260525291</v>
      </c>
      <c r="V51" s="288">
        <f t="shared" si="18"/>
        <v>70.204743135961124</v>
      </c>
      <c r="W51" s="288">
        <f t="shared" si="18"/>
        <v>67.622293927927075</v>
      </c>
      <c r="X51" s="288">
        <f t="shared" si="18"/>
        <v>48.509282589785293</v>
      </c>
      <c r="Y51" s="288">
        <f t="shared" si="18"/>
        <v>41.204429267356559</v>
      </c>
      <c r="Z51" s="288">
        <f>IF(AND(ISNUMBER(Z14),($T14)&gt;0),Z14/$T14*100,0)</f>
        <v>33.230547235569475</v>
      </c>
      <c r="AA51" s="288">
        <f t="shared" si="18"/>
        <v>28.897457023610666</v>
      </c>
      <c r="AB51" s="288">
        <f t="shared" si="18"/>
        <v>30.647836439681075</v>
      </c>
      <c r="AC51" s="288">
        <f t="shared" si="18"/>
        <v>27.947737070557483</v>
      </c>
      <c r="AD51" s="288">
        <f t="shared" si="18"/>
        <v>30.218674716303866</v>
      </c>
      <c r="AE51" s="292" t="s">
        <v>192</v>
      </c>
    </row>
    <row r="52" spans="1:31" s="52" customFormat="1" ht="15" customHeight="1">
      <c r="A52" s="379">
        <v>45</v>
      </c>
      <c r="B52" s="249"/>
      <c r="C52" s="363" t="s">
        <v>146</v>
      </c>
      <c r="D52" s="51" t="s">
        <v>228</v>
      </c>
      <c r="E52" s="277">
        <f>IF(AND(ISNUMBER(E15),($E15)&gt;0),E15/$E15*100,0)</f>
        <v>0</v>
      </c>
      <c r="F52" s="277">
        <f>IF(AND(ISNUMBER(F15),($E15)&gt;0),F15/$E15*100,0)</f>
        <v>0</v>
      </c>
      <c r="G52" s="277">
        <f>IF(AND(ISNUMBER(G15),($E15)&gt;0),G15/$E15*100,0)</f>
        <v>0</v>
      </c>
      <c r="H52" s="277">
        <f>IF(AND(ISNUMBER(H15),($E15)&gt;0),H15/$E15*100,0)</f>
        <v>0</v>
      </c>
      <c r="I52" s="277">
        <f>IF(AND(ISNUMBER(I15),($E15)&gt;0),I15/$E15*100,0)</f>
        <v>0</v>
      </c>
      <c r="J52" s="381">
        <f>IF(AND(ISNUMBER(J15),($J15)&gt;0),J15/$J15*100,0)</f>
        <v>100</v>
      </c>
      <c r="K52" s="288">
        <f t="shared" ref="K52:Y52" si="19">IF(AND(ISNUMBER(K15),($J15)&gt;0),K15/$J15*100,0)</f>
        <v>95.289160908394237</v>
      </c>
      <c r="L52" s="288">
        <f t="shared" si="19"/>
        <v>94.459608448047689</v>
      </c>
      <c r="M52" s="288">
        <f t="shared" si="19"/>
        <v>91.058894572316362</v>
      </c>
      <c r="N52" s="288">
        <f t="shared" si="19"/>
        <v>66.331421177840582</v>
      </c>
      <c r="O52" s="288">
        <f t="shared" si="19"/>
        <v>62.97206780857735</v>
      </c>
      <c r="P52" s="288">
        <f t="shared" si="19"/>
        <v>58.012864403990172</v>
      </c>
      <c r="Q52" s="288">
        <f t="shared" si="19"/>
        <v>47.734172042121266</v>
      </c>
      <c r="R52" s="288">
        <f t="shared" si="19"/>
        <v>46.916461050163868</v>
      </c>
      <c r="S52" s="288">
        <f t="shared" si="19"/>
        <v>50.154264000788594</v>
      </c>
      <c r="T52" s="288">
        <f t="shared" si="19"/>
        <v>51.334310110462688</v>
      </c>
      <c r="U52" s="288">
        <f t="shared" si="19"/>
        <v>50.122559394290519</v>
      </c>
      <c r="V52" s="288">
        <f t="shared" si="19"/>
        <v>49.180759998236859</v>
      </c>
      <c r="W52" s="288">
        <f t="shared" si="19"/>
        <v>45.943159484158826</v>
      </c>
      <c r="X52" s="288">
        <f t="shared" si="19"/>
        <v>45.21279529886894</v>
      </c>
      <c r="Y52" s="288">
        <f t="shared" si="19"/>
        <v>47.935116888154234</v>
      </c>
      <c r="Z52" s="288">
        <f>IF(AND(ISNUMBER(Z15),($J15)&gt;0),Z15/$J15*100,0)</f>
        <v>48.908714985562099</v>
      </c>
      <c r="AA52" s="288">
        <f>IF(AND(ISNUMBER(AA15),($J15)&gt;0),AA15/$J15*100,0)</f>
        <v>48.783343545394835</v>
      </c>
      <c r="AB52" s="288">
        <f>IF(AND(ISNUMBER(AB15),($J15)&gt;0),AB15/$J15*100,0)</f>
        <v>50.426324396609289</v>
      </c>
      <c r="AC52" s="288">
        <f>IF(AND(ISNUMBER(AC15),($J15)&gt;0),AC15/$J15*100,0)</f>
        <v>52.514199557679653</v>
      </c>
      <c r="AD52" s="288">
        <f>IF(AND(ISNUMBER(AD15),($J15)&gt;0),AD15/$J15*100,0)</f>
        <v>55.073264470516783</v>
      </c>
      <c r="AE52" s="292" t="s">
        <v>192</v>
      </c>
    </row>
    <row r="53" spans="1:31" s="52" customFormat="1" ht="15" customHeight="1">
      <c r="A53" s="379">
        <v>46</v>
      </c>
      <c r="B53" s="249"/>
      <c r="C53" s="363"/>
      <c r="D53" s="51" t="s">
        <v>315</v>
      </c>
      <c r="E53" s="277">
        <f>IF(AND(ISNUMBER(E15),($O$15)&gt;0),E15/$O$15*100,0)</f>
        <v>0</v>
      </c>
      <c r="F53" s="277">
        <f>IF(AND(ISNUMBER(F15),($O$15)&gt;0),F15/$O$15*100,0)</f>
        <v>0</v>
      </c>
      <c r="G53" s="277">
        <f>IF(AND(ISNUMBER(G15),($O$15)&gt;0),G15/$O$15*100,0)</f>
        <v>0</v>
      </c>
      <c r="H53" s="277">
        <f>IF(AND(ISNUMBER(H15),($O$15)&gt;0),H15/$O$15*100,0)</f>
        <v>0</v>
      </c>
      <c r="I53" s="277">
        <f>IF(AND(ISNUMBER(I15),($O$15)&gt;0),I15/$O$15*100,0)</f>
        <v>0</v>
      </c>
      <c r="J53" s="288">
        <f>IF(AND(ISNUMBER(J15),($T$15)&gt;0),J15/$T$15*100,0)</f>
        <v>194.80148809795446</v>
      </c>
      <c r="K53" s="288">
        <f t="shared" ref="K53:AD53" si="20">IF(AND(ISNUMBER(K15),($T$15)&gt;0),K15/$T$15*100,0)</f>
        <v>185.62470344560623</v>
      </c>
      <c r="L53" s="288">
        <f t="shared" si="20"/>
        <v>184.00872290829798</v>
      </c>
      <c r="M53" s="288">
        <f t="shared" si="20"/>
        <v>177.38408167241977</v>
      </c>
      <c r="N53" s="288">
        <f t="shared" si="20"/>
        <v>129.21459553095514</v>
      </c>
      <c r="O53" s="288">
        <f t="shared" si="20"/>
        <v>122.67052517716162</v>
      </c>
      <c r="P53" s="288">
        <f t="shared" si="20"/>
        <v>113.00992314722136</v>
      </c>
      <c r="Q53" s="288">
        <f t="shared" si="20"/>
        <v>92.986877469289965</v>
      </c>
      <c r="R53" s="288">
        <f t="shared" si="20"/>
        <v>91.393964288616402</v>
      </c>
      <c r="S53" s="288">
        <f t="shared" si="20"/>
        <v>97.701252618112846</v>
      </c>
      <c r="T53" s="381">
        <f t="shared" si="20"/>
        <v>100</v>
      </c>
      <c r="U53" s="288">
        <f t="shared" si="20"/>
        <v>97.639491572859001</v>
      </c>
      <c r="V53" s="288">
        <f t="shared" si="20"/>
        <v>95.804852334448924</v>
      </c>
      <c r="W53" s="288">
        <f t="shared" si="20"/>
        <v>89.497958354357877</v>
      </c>
      <c r="X53" s="288">
        <f t="shared" si="20"/>
        <v>88.07519805287869</v>
      </c>
      <c r="Y53" s="288">
        <f t="shared" si="20"/>
        <v>93.378321019618312</v>
      </c>
      <c r="Z53" s="288">
        <f>IF(AND(ISNUMBER(Z15),($T$15)&gt;0),Z15/$T$15*100,0)</f>
        <v>95.274904601462225</v>
      </c>
      <c r="AA53" s="288">
        <f t="shared" si="20"/>
        <v>95.030679170366568</v>
      </c>
      <c r="AB53" s="288">
        <f t="shared" si="20"/>
        <v>98.231230317696742</v>
      </c>
      <c r="AC53" s="288">
        <f t="shared" si="20"/>
        <v>102.29844220108939</v>
      </c>
      <c r="AD53" s="288">
        <f t="shared" si="20"/>
        <v>107.28353873268873</v>
      </c>
      <c r="AE53" s="292" t="s">
        <v>192</v>
      </c>
    </row>
    <row r="54" spans="1:31" s="52" customFormat="1" ht="15" customHeight="1">
      <c r="A54" s="379">
        <v>47</v>
      </c>
      <c r="B54" s="249"/>
      <c r="C54" s="363" t="s">
        <v>451</v>
      </c>
      <c r="D54" s="51" t="s">
        <v>228</v>
      </c>
      <c r="E54" s="277">
        <f t="shared" ref="E54:I55" si="21">IF(AND(ISNUMBER(E16),($O$15)&gt;0),E16/$O$15*100,0)</f>
        <v>0</v>
      </c>
      <c r="F54" s="277">
        <f t="shared" si="21"/>
        <v>0</v>
      </c>
      <c r="G54" s="277">
        <f t="shared" si="21"/>
        <v>0</v>
      </c>
      <c r="H54" s="277">
        <f t="shared" si="21"/>
        <v>0</v>
      </c>
      <c r="I54" s="277">
        <f t="shared" si="21"/>
        <v>0</v>
      </c>
      <c r="J54" s="381">
        <f>IF(AND(ISNUMBER(J16),($J16)&gt;0),J16/$J16*100,0)</f>
        <v>100</v>
      </c>
      <c r="K54" s="288">
        <f t="shared" ref="K54:AD54" si="22">IF(AND(ISNUMBER(K16),($J16)&gt;0),K16/$J16*100,0)</f>
        <v>136.51266740386106</v>
      </c>
      <c r="L54" s="288">
        <f t="shared" si="22"/>
        <v>148.43517122510752</v>
      </c>
      <c r="M54" s="288">
        <f t="shared" si="22"/>
        <v>143.36810725552837</v>
      </c>
      <c r="N54" s="288">
        <f t="shared" si="22"/>
        <v>126.37853946470284</v>
      </c>
      <c r="O54" s="288">
        <f t="shared" si="22"/>
        <v>168.55439624055884</v>
      </c>
      <c r="P54" s="288">
        <f t="shared" si="22"/>
        <v>147.83904614785089</v>
      </c>
      <c r="Q54" s="288">
        <f t="shared" si="22"/>
        <v>230.99850954504967</v>
      </c>
      <c r="R54" s="288">
        <f t="shared" si="22"/>
        <v>366.31892657762364</v>
      </c>
      <c r="S54" s="288">
        <f t="shared" si="22"/>
        <v>431.29657192109835</v>
      </c>
      <c r="T54" s="288">
        <f t="shared" si="22"/>
        <v>652.00921213709876</v>
      </c>
      <c r="U54" s="288">
        <f t="shared" si="22"/>
        <v>526.302668444598</v>
      </c>
      <c r="V54" s="288">
        <f t="shared" si="22"/>
        <v>227.28627532606822</v>
      </c>
      <c r="W54" s="288">
        <f t="shared" si="22"/>
        <v>559.49817037312209</v>
      </c>
      <c r="X54" s="288">
        <f t="shared" si="22"/>
        <v>549.7710962202724</v>
      </c>
      <c r="Y54" s="288">
        <f t="shared" si="22"/>
        <v>1161.3791525686174</v>
      </c>
      <c r="Z54" s="288">
        <f t="shared" si="22"/>
        <v>1157.0878075522689</v>
      </c>
      <c r="AA54" s="288">
        <f t="shared" si="22"/>
        <v>665.57440003731256</v>
      </c>
      <c r="AB54" s="288">
        <f t="shared" si="22"/>
        <v>303.04836710142433</v>
      </c>
      <c r="AC54" s="288">
        <f t="shared" si="22"/>
        <v>383.36268756714509</v>
      </c>
      <c r="AD54" s="288">
        <f t="shared" si="22"/>
        <v>224.68500178871693</v>
      </c>
      <c r="AE54" s="292" t="s">
        <v>192</v>
      </c>
    </row>
    <row r="55" spans="1:31" s="52" customFormat="1" ht="15" customHeight="1">
      <c r="A55" s="379">
        <v>48</v>
      </c>
      <c r="B55" s="249"/>
      <c r="C55" s="250"/>
      <c r="D55" s="51" t="s">
        <v>315</v>
      </c>
      <c r="E55" s="277">
        <f t="shared" si="21"/>
        <v>0</v>
      </c>
      <c r="F55" s="277">
        <f t="shared" si="21"/>
        <v>0</v>
      </c>
      <c r="G55" s="277">
        <f t="shared" si="21"/>
        <v>0</v>
      </c>
      <c r="H55" s="277">
        <f t="shared" si="21"/>
        <v>0</v>
      </c>
      <c r="I55" s="277">
        <f t="shared" si="21"/>
        <v>0</v>
      </c>
      <c r="J55" s="288">
        <f>IF(AND(ISNUMBER(J16),($T$16)&gt;0),J16/$T$16*100,0)</f>
        <v>15.337206612806703</v>
      </c>
      <c r="K55" s="288">
        <f t="shared" ref="K55:AD55" si="23">IF(AND(ISNUMBER(K16),($T$16)&gt;0),K16/$T$16*100,0)</f>
        <v>20.937229852383798</v>
      </c>
      <c r="L55" s="288">
        <f t="shared" si="23"/>
        <v>22.765808896868144</v>
      </c>
      <c r="M55" s="288">
        <f t="shared" si="23"/>
        <v>21.988662826650707</v>
      </c>
      <c r="N55" s="288">
        <f t="shared" si="23"/>
        <v>19.382937711948934</v>
      </c>
      <c r="O55" s="288">
        <f t="shared" si="23"/>
        <v>25.851536006383409</v>
      </c>
      <c r="P55" s="288">
        <f t="shared" si="23"/>
        <v>22.674379962098545</v>
      </c>
      <c r="Q55" s="288">
        <f t="shared" si="23"/>
        <v>35.428718681428286</v>
      </c>
      <c r="R55" s="288">
        <f t="shared" si="23"/>
        <v>56.183090631025834</v>
      </c>
      <c r="S55" s="288">
        <f t="shared" si="23"/>
        <v>66.148846349491322</v>
      </c>
      <c r="T55" s="381">
        <f t="shared" si="23"/>
        <v>100</v>
      </c>
      <c r="U55" s="288">
        <f t="shared" si="23"/>
        <v>80.720127668063029</v>
      </c>
      <c r="V55" s="288">
        <f t="shared" si="23"/>
        <v>34.859365649311783</v>
      </c>
      <c r="W55" s="288">
        <f t="shared" si="23"/>
        <v>85.811390384999015</v>
      </c>
      <c r="X55" s="288">
        <f t="shared" si="23"/>
        <v>84.319528924795534</v>
      </c>
      <c r="Y55" s="288">
        <f t="shared" si="23"/>
        <v>178.12312018751246</v>
      </c>
      <c r="Z55" s="288">
        <f t="shared" si="23"/>
        <v>177.46494773588671</v>
      </c>
      <c r="AA55" s="288">
        <f t="shared" si="23"/>
        <v>102.08052089567126</v>
      </c>
      <c r="AB55" s="288">
        <f t="shared" si="23"/>
        <v>46.479154199082387</v>
      </c>
      <c r="AC55" s="288">
        <f t="shared" si="23"/>
        <v>58.797127468581692</v>
      </c>
      <c r="AD55" s="288">
        <f t="shared" si="23"/>
        <v>34.460402952323953</v>
      </c>
      <c r="AE55" s="292" t="s">
        <v>192</v>
      </c>
    </row>
    <row r="56" spans="1:31" s="52" customFormat="1" ht="15" customHeight="1">
      <c r="A56" s="379">
        <v>49</v>
      </c>
      <c r="B56" s="249"/>
      <c r="C56" s="362" t="s">
        <v>204</v>
      </c>
      <c r="D56" s="51"/>
      <c r="E56" s="277"/>
      <c r="F56" s="285"/>
      <c r="G56" s="277"/>
      <c r="H56" s="277"/>
      <c r="I56" s="277"/>
      <c r="J56" s="288"/>
      <c r="K56" s="288"/>
      <c r="L56" s="288"/>
      <c r="M56" s="288"/>
      <c r="N56" s="288"/>
      <c r="O56" s="288"/>
      <c r="P56" s="288"/>
      <c r="Q56" s="288"/>
      <c r="R56" s="288"/>
      <c r="S56" s="383"/>
      <c r="T56" s="383"/>
      <c r="U56" s="383"/>
      <c r="V56" s="383"/>
      <c r="W56" s="383"/>
      <c r="X56" s="383"/>
      <c r="Y56" s="383"/>
      <c r="Z56" s="383"/>
      <c r="AA56" s="383"/>
      <c r="AB56" s="383"/>
      <c r="AC56" s="383"/>
      <c r="AD56" s="290"/>
      <c r="AE56" s="289"/>
    </row>
    <row r="57" spans="1:31" s="52" customFormat="1" ht="15" customHeight="1">
      <c r="A57" s="379">
        <v>50</v>
      </c>
      <c r="B57" s="249"/>
      <c r="C57" s="363" t="s">
        <v>141</v>
      </c>
      <c r="D57" s="51" t="s">
        <v>228</v>
      </c>
      <c r="E57" s="277">
        <f>IF(AND(ISNUMBER(E18),($E18)&gt;0),E18/$E18*100,0)</f>
        <v>0</v>
      </c>
      <c r="F57" s="277">
        <f>IF(AND(ISNUMBER(F18),($E18)&gt;0),F18/$E18*100,0)</f>
        <v>0</v>
      </c>
      <c r="G57" s="277">
        <f>IF(AND(ISNUMBER(G18),($E18)&gt;0),G18/$E18*100,0)</f>
        <v>0</v>
      </c>
      <c r="H57" s="277">
        <f>IF(AND(ISNUMBER(H18),($E18)&gt;0),H18/$E18*100,0)</f>
        <v>0</v>
      </c>
      <c r="I57" s="277">
        <f>IF(AND(ISNUMBER(I18),($E18)&gt;0),I18/$E18*100,0)</f>
        <v>0</v>
      </c>
      <c r="J57" s="381">
        <f>IF(AND(ISNUMBER(J18),($J18)&gt;0),J18/$J18*100,0)</f>
        <v>100</v>
      </c>
      <c r="K57" s="288">
        <f t="shared" ref="K57:Y57" si="24">IF(AND(ISNUMBER(K18),($J18)&gt;0),K18/$J18*100,0)</f>
        <v>85.053160813956325</v>
      </c>
      <c r="L57" s="288">
        <f t="shared" si="24"/>
        <v>73.090867074271742</v>
      </c>
      <c r="M57" s="288">
        <f t="shared" si="24"/>
        <v>60.191144487708151</v>
      </c>
      <c r="N57" s="288">
        <f t="shared" si="24"/>
        <v>51.490544660590842</v>
      </c>
      <c r="O57" s="288">
        <f t="shared" si="24"/>
        <v>36.04807582806815</v>
      </c>
      <c r="P57" s="288">
        <f t="shared" si="24"/>
        <v>41.550395358779859</v>
      </c>
      <c r="Q57" s="288">
        <f t="shared" si="24"/>
        <v>40.1248930830197</v>
      </c>
      <c r="R57" s="288">
        <f t="shared" si="24"/>
        <v>37.909814931295038</v>
      </c>
      <c r="S57" s="288">
        <f t="shared" si="24"/>
        <v>45.166062514774154</v>
      </c>
      <c r="T57" s="288">
        <f t="shared" si="24"/>
        <v>39.77087844876278</v>
      </c>
      <c r="U57" s="288">
        <f t="shared" si="24"/>
        <v>32.601550886743311</v>
      </c>
      <c r="V57" s="288">
        <f t="shared" si="24"/>
        <v>35.7447905365186</v>
      </c>
      <c r="W57" s="288">
        <f t="shared" si="24"/>
        <v>37.174390795906795</v>
      </c>
      <c r="X57" s="288">
        <f t="shared" si="24"/>
        <v>31.643228576005722</v>
      </c>
      <c r="Y57" s="288">
        <f t="shared" si="24"/>
        <v>28.909862680308713</v>
      </c>
      <c r="Z57" s="288">
        <f>IF(AND(ISNUMBER(Z18),($J18)&gt;0),Z18/$J18*100,0)</f>
        <v>27.072928946196384</v>
      </c>
      <c r="AA57" s="288">
        <f>IF(AND(ISNUMBER(AA18),($J18)&gt;0),AA18/$J18*100,0)</f>
        <v>27.471794859271142</v>
      </c>
      <c r="AB57" s="288">
        <f>IF(AND(ISNUMBER(AB18),($J18)&gt;0),AB18/$J18*100,0)</f>
        <v>27.199360306096199</v>
      </c>
      <c r="AC57" s="288">
        <f>IF(AND(ISNUMBER(AC18),($J18)&gt;0),AC18/$J18*100,0)</f>
        <v>25.841543518318204</v>
      </c>
      <c r="AD57" s="288">
        <f>IF(AND(ISNUMBER(AD18),($J18)&gt;0),AD18/$J18*100,0)</f>
        <v>25.70129395934973</v>
      </c>
      <c r="AE57" s="289" t="s">
        <v>192</v>
      </c>
    </row>
    <row r="58" spans="1:31" s="52" customFormat="1" ht="15" customHeight="1">
      <c r="A58" s="379">
        <v>51</v>
      </c>
      <c r="B58" s="249"/>
      <c r="C58" s="363"/>
      <c r="D58" s="51" t="s">
        <v>315</v>
      </c>
      <c r="E58" s="284">
        <f>IF(AND(ISNUMBER(E18),($O$18)&gt;0),E18/$O$18*100,0)</f>
        <v>0</v>
      </c>
      <c r="F58" s="284">
        <f>IF(AND(ISNUMBER(F18),($O$18)&gt;0),F18/$O$18*100,0)</f>
        <v>0</v>
      </c>
      <c r="G58" s="284">
        <f>IF(AND(ISNUMBER(G18),($O$18)&gt;0),G18/$O$18*100,0)</f>
        <v>0</v>
      </c>
      <c r="H58" s="284">
        <f>IF(AND(ISNUMBER(H18),($O$18)&gt;0),H18/$O$18*100,0)</f>
        <v>0</v>
      </c>
      <c r="I58" s="284">
        <f>IF(AND(ISNUMBER(I18),($O$18)&gt;0),I18/$O$18*100,0)</f>
        <v>0</v>
      </c>
      <c r="J58" s="287">
        <f>IF(AND(ISNUMBER(J18),($T$18)&gt;0),J18/$T$18*100,0)</f>
        <v>251.44025955783448</v>
      </c>
      <c r="K58" s="287">
        <f t="shared" ref="K58:AD58" si="25">IF(AND(ISNUMBER(K18),($T$18)&gt;0),K18/$T$18*100,0)</f>
        <v>213.85788831275417</v>
      </c>
      <c r="L58" s="287">
        <f t="shared" si="25"/>
        <v>183.77986588462065</v>
      </c>
      <c r="M58" s="287">
        <f t="shared" si="25"/>
        <v>151.34476993072454</v>
      </c>
      <c r="N58" s="287">
        <f t="shared" si="25"/>
        <v>129.46795914233229</v>
      </c>
      <c r="O58" s="287">
        <f t="shared" si="25"/>
        <v>90.639375427699548</v>
      </c>
      <c r="P58" s="287">
        <f t="shared" si="25"/>
        <v>104.47442193742251</v>
      </c>
      <c r="Q58" s="287">
        <f t="shared" si="25"/>
        <v>100.8901353152483</v>
      </c>
      <c r="R58" s="287">
        <f t="shared" si="25"/>
        <v>95.320537061142943</v>
      </c>
      <c r="S58" s="287">
        <f t="shared" si="25"/>
        <v>113.56566481920191</v>
      </c>
      <c r="T58" s="381">
        <f t="shared" si="25"/>
        <v>100</v>
      </c>
      <c r="U58" s="287">
        <f t="shared" si="25"/>
        <v>81.973424169506856</v>
      </c>
      <c r="V58" s="287">
        <f t="shared" si="25"/>
        <v>89.876794103426633</v>
      </c>
      <c r="W58" s="287">
        <f t="shared" si="25"/>
        <v>93.471384706271792</v>
      </c>
      <c r="X58" s="287">
        <f t="shared" si="25"/>
        <v>79.56381606398763</v>
      </c>
      <c r="Y58" s="287">
        <f t="shared" si="25"/>
        <v>72.691033761181743</v>
      </c>
      <c r="Z58" s="287">
        <f t="shared" si="25"/>
        <v>68.072242812224289</v>
      </c>
      <c r="AA58" s="287">
        <f t="shared" si="25"/>
        <v>69.075152299347195</v>
      </c>
      <c r="AB58" s="287">
        <f t="shared" si="25"/>
        <v>68.390142151718877</v>
      </c>
      <c r="AC58" s="287">
        <f t="shared" si="25"/>
        <v>64.976044096210046</v>
      </c>
      <c r="AD58" s="287">
        <f t="shared" si="25"/>
        <v>64.623400241111</v>
      </c>
      <c r="AE58" s="289" t="s">
        <v>192</v>
      </c>
    </row>
    <row r="59" spans="1:31" s="52" customFormat="1" ht="15" customHeight="1">
      <c r="A59" s="379">
        <v>52</v>
      </c>
      <c r="B59" s="249"/>
      <c r="C59" s="363" t="s">
        <v>142</v>
      </c>
      <c r="D59" s="51" t="s">
        <v>228</v>
      </c>
      <c r="E59" s="277">
        <f>IF(AND(ISNUMBER(E19),($E19)&gt;0),E19/$E19*100,0)</f>
        <v>0</v>
      </c>
      <c r="F59" s="277">
        <f>IF(AND(ISNUMBER(F19),($E19)&gt;0),F19/$E19*100,0)</f>
        <v>0</v>
      </c>
      <c r="G59" s="277">
        <f>IF(AND(ISNUMBER(G19),($E19)&gt;0),G19/$E19*100,0)</f>
        <v>0</v>
      </c>
      <c r="H59" s="277">
        <f>IF(AND(ISNUMBER(H19),($E19)&gt;0),H19/$E19*100,0)</f>
        <v>0</v>
      </c>
      <c r="I59" s="277">
        <f>IF(AND(ISNUMBER(I19),($E19)&gt;0),I19/$E19*100,0)</f>
        <v>0</v>
      </c>
      <c r="J59" s="381">
        <f>IF(AND(ISNUMBER(J19),($J19)&gt;0),J19/$J19*100,0)</f>
        <v>100</v>
      </c>
      <c r="K59" s="288">
        <f t="shared" ref="K59:Y59" si="26">IF(AND(ISNUMBER(K19),($J19)&gt;0),K19/$J19*100,0)</f>
        <v>96.783604041065914</v>
      </c>
      <c r="L59" s="288">
        <f t="shared" si="26"/>
        <v>94.855343808250552</v>
      </c>
      <c r="M59" s="288">
        <f t="shared" si="26"/>
        <v>93.209777577751794</v>
      </c>
      <c r="N59" s="288">
        <f t="shared" si="26"/>
        <v>93.190815132394164</v>
      </c>
      <c r="O59" s="288">
        <f t="shared" si="26"/>
        <v>85.300111744536153</v>
      </c>
      <c r="P59" s="288">
        <f t="shared" si="26"/>
        <v>89.242088568738126</v>
      </c>
      <c r="Q59" s="288">
        <f t="shared" si="26"/>
        <v>87.56792424375972</v>
      </c>
      <c r="R59" s="288">
        <f t="shared" si="26"/>
        <v>85.307755055408194</v>
      </c>
      <c r="S59" s="288">
        <f t="shared" si="26"/>
        <v>90.154245394776794</v>
      </c>
      <c r="T59" s="288">
        <f t="shared" si="26"/>
        <v>84.263831801030534</v>
      </c>
      <c r="U59" s="288">
        <f t="shared" si="26"/>
        <v>83.120359344096585</v>
      </c>
      <c r="V59" s="288">
        <f t="shared" si="26"/>
        <v>86.362146861241456</v>
      </c>
      <c r="W59" s="288">
        <f t="shared" si="26"/>
        <v>85.579279739007561</v>
      </c>
      <c r="X59" s="288">
        <f t="shared" si="26"/>
        <v>77.364919945601287</v>
      </c>
      <c r="Y59" s="288">
        <f t="shared" si="26"/>
        <v>78.928690833310483</v>
      </c>
      <c r="Z59" s="288">
        <f>IF(AND(ISNUMBER(Z19),($J19)&gt;0),Z19/$J19*100,0)</f>
        <v>75.094374180450885</v>
      </c>
      <c r="AA59" s="288">
        <f>IF(AND(ISNUMBER(AA19),($J19)&gt;0),AA19/$J19*100,0)</f>
        <v>76.18841801541852</v>
      </c>
      <c r="AB59" s="288">
        <f>IF(AND(ISNUMBER(AB19),($J19)&gt;0),AB19/$J19*100,0)</f>
        <v>76.801139634688269</v>
      </c>
      <c r="AC59" s="288">
        <f>IF(AND(ISNUMBER(AC19),($J19)&gt;0),AC19/$J19*100,0)</f>
        <v>73.630698910444238</v>
      </c>
      <c r="AD59" s="288">
        <f>IF(AND(ISNUMBER(AD19),($J19)&gt;0),AD19/$J19*100,0)</f>
        <v>73.33203162674404</v>
      </c>
      <c r="AE59" s="289" t="s">
        <v>192</v>
      </c>
    </row>
    <row r="60" spans="1:31" s="52" customFormat="1" ht="15" customHeight="1">
      <c r="A60" s="379">
        <v>53</v>
      </c>
      <c r="B60" s="249"/>
      <c r="C60" s="363"/>
      <c r="D60" s="51" t="s">
        <v>315</v>
      </c>
      <c r="E60" s="284">
        <f>IF(AND(ISNUMBER(E19),($O$19)&gt;0),E19/$O$19*100,0)</f>
        <v>0</v>
      </c>
      <c r="F60" s="284">
        <f>IF(AND(ISNUMBER(F19),($O$19)&gt;0),F19/$O$19*100,0)</f>
        <v>0</v>
      </c>
      <c r="G60" s="284">
        <f>IF(AND(ISNUMBER(G19),($O$19)&gt;0),G19/$O$19*100,0)</f>
        <v>0</v>
      </c>
      <c r="H60" s="284">
        <f>IF(AND(ISNUMBER(H19),($O$19)&gt;0),H19/$O$19*100,0)</f>
        <v>0</v>
      </c>
      <c r="I60" s="284">
        <f>IF(AND(ISNUMBER(I19),($O$19)&gt;0),I19/$O$19*100,0)</f>
        <v>0</v>
      </c>
      <c r="J60" s="287">
        <f>IF(AND(ISNUMBER(J19),($T$19)&gt;0),J19/$T$19*100,0)</f>
        <v>118.67487848894265</v>
      </c>
      <c r="K60" s="287">
        <f t="shared" ref="K60:AD60" si="27">IF(AND(ISNUMBER(K19),($T$19)&gt;0),K19/$T$19*100,0)</f>
        <v>114.85782449295436</v>
      </c>
      <c r="L60" s="287">
        <f t="shared" si="27"/>
        <v>112.56946400471013</v>
      </c>
      <c r="M60" s="287">
        <f t="shared" si="27"/>
        <v>110.61659028021064</v>
      </c>
      <c r="N60" s="287">
        <f t="shared" si="27"/>
        <v>110.59408662122394</v>
      </c>
      <c r="O60" s="287">
        <f t="shared" si="27"/>
        <v>101.22980396376057</v>
      </c>
      <c r="P60" s="287">
        <f t="shared" si="27"/>
        <v>105.90794016994454</v>
      </c>
      <c r="Q60" s="287">
        <f t="shared" si="27"/>
        <v>103.9211276915712</v>
      </c>
      <c r="R60" s="287">
        <f t="shared" si="27"/>
        <v>101.23887465365048</v>
      </c>
      <c r="S60" s="287">
        <f t="shared" si="27"/>
        <v>106.99044117487453</v>
      </c>
      <c r="T60" s="381">
        <f t="shared" si="27"/>
        <v>100</v>
      </c>
      <c r="U60" s="287">
        <f t="shared" si="27"/>
        <v>98.642985451179101</v>
      </c>
      <c r="V60" s="287">
        <f t="shared" si="27"/>
        <v>102.49017284802049</v>
      </c>
      <c r="W60" s="287">
        <f t="shared" si="27"/>
        <v>101.56110624197953</v>
      </c>
      <c r="X60" s="287">
        <f t="shared" si="27"/>
        <v>91.81272473851007</v>
      </c>
      <c r="Y60" s="287">
        <f t="shared" si="27"/>
        <v>93.668527939344429</v>
      </c>
      <c r="Z60" s="287">
        <f t="shared" si="27"/>
        <v>89.118157310681994</v>
      </c>
      <c r="AA60" s="287">
        <f t="shared" si="27"/>
        <v>90.416512502445627</v>
      </c>
      <c r="AB60" s="287">
        <f t="shared" si="27"/>
        <v>91.143659139589474</v>
      </c>
      <c r="AC60" s="287">
        <f t="shared" si="27"/>
        <v>87.381142462528913</v>
      </c>
      <c r="AD60" s="287">
        <f t="shared" si="27"/>
        <v>87.026699426511485</v>
      </c>
      <c r="AE60" s="289" t="s">
        <v>192</v>
      </c>
    </row>
    <row r="61" spans="1:31" s="52" customFormat="1" ht="15" customHeight="1">
      <c r="A61" s="379">
        <v>54</v>
      </c>
      <c r="B61" s="249"/>
      <c r="C61" s="363" t="s">
        <v>33</v>
      </c>
      <c r="D61" s="51" t="s">
        <v>228</v>
      </c>
      <c r="E61" s="277">
        <f>IF(AND(ISNUMBER(E20),($E20)&gt;0),E20/$E20*100,0)</f>
        <v>0</v>
      </c>
      <c r="F61" s="277">
        <f>IF(AND(ISNUMBER(F20),($E20)&gt;0),F20/$E20*100,0)</f>
        <v>0</v>
      </c>
      <c r="G61" s="277">
        <f>IF(AND(ISNUMBER(G20),($E20)&gt;0),G20/$E20*100,0)</f>
        <v>0</v>
      </c>
      <c r="H61" s="277">
        <f>IF(AND(ISNUMBER(H20),($E20)&gt;0),H20/$E20*100,0)</f>
        <v>0</v>
      </c>
      <c r="I61" s="277">
        <f>IF(AND(ISNUMBER(I20),($E20)&gt;0),I20/$E20*100,0)</f>
        <v>0</v>
      </c>
      <c r="J61" s="381">
        <f>IF(AND(ISNUMBER(J20),($J20)&gt;0),J20/$J20*100,0)</f>
        <v>100</v>
      </c>
      <c r="K61" s="288">
        <f t="shared" ref="K61:Y61" si="28">IF(AND(ISNUMBER(K20),($J20)&gt;0),K20/$J20*100,0)</f>
        <v>96.518114811872451</v>
      </c>
      <c r="L61" s="288">
        <f t="shared" si="28"/>
        <v>95.33712104707935</v>
      </c>
      <c r="M61" s="288">
        <f t="shared" si="28"/>
        <v>93.210764684919539</v>
      </c>
      <c r="N61" s="288">
        <f t="shared" si="28"/>
        <v>86.290820947578595</v>
      </c>
      <c r="O61" s="288">
        <f t="shared" si="28"/>
        <v>78.384134434693053</v>
      </c>
      <c r="P61" s="288">
        <f t="shared" si="28"/>
        <v>74.351289099135727</v>
      </c>
      <c r="Q61" s="288">
        <f t="shared" si="28"/>
        <v>71.28278877609344</v>
      </c>
      <c r="R61" s="288">
        <f t="shared" si="28"/>
        <v>67.902583455889953</v>
      </c>
      <c r="S61" s="288">
        <f t="shared" si="28"/>
        <v>69.380267431069186</v>
      </c>
      <c r="T61" s="288">
        <f t="shared" si="28"/>
        <v>66.191631014796755</v>
      </c>
      <c r="U61" s="288">
        <f t="shared" si="28"/>
        <v>66.370223859512819</v>
      </c>
      <c r="V61" s="288">
        <f t="shared" si="28"/>
        <v>63.979051025160516</v>
      </c>
      <c r="W61" s="288">
        <f t="shared" si="28"/>
        <v>61.580069464058226</v>
      </c>
      <c r="X61" s="288">
        <f t="shared" si="28"/>
        <v>56.331601211002727</v>
      </c>
      <c r="Y61" s="288">
        <f t="shared" si="28"/>
        <v>62.00721318312263</v>
      </c>
      <c r="Z61" s="288">
        <f>IF(AND(ISNUMBER(Z20),($J20)&gt;0),Z20/$J20*100,0)</f>
        <v>57.476876669029878</v>
      </c>
      <c r="AA61" s="288">
        <f>IF(AND(ISNUMBER(AA20),($J20)&gt;0),AA20/$J20*100,0)</f>
        <v>56.579758375479763</v>
      </c>
      <c r="AB61" s="288">
        <f>IF(AND(ISNUMBER(AB20),($J20)&gt;0),AB20/$J20*100,0)</f>
        <v>55.974444212927466</v>
      </c>
      <c r="AC61" s="288">
        <f>IF(AND(ISNUMBER(AC20),($J20)&gt;0),AC20/$J20*100,0)</f>
        <v>52.129066866336238</v>
      </c>
      <c r="AD61" s="288">
        <f>IF(AND(ISNUMBER(AD20),($J20)&gt;0),AD20/$J20*100,0)</f>
        <v>52.480533344854528</v>
      </c>
      <c r="AE61" s="289" t="s">
        <v>192</v>
      </c>
    </row>
    <row r="62" spans="1:31" s="52" customFormat="1" ht="15" customHeight="1">
      <c r="A62" s="379">
        <v>55</v>
      </c>
      <c r="B62" s="249"/>
      <c r="C62" s="363"/>
      <c r="D62" s="51" t="s">
        <v>315</v>
      </c>
      <c r="E62" s="284">
        <f>IF(AND(ISNUMBER(E20),($O$20)&gt;0),E20/$O$20*100,0)</f>
        <v>0</v>
      </c>
      <c r="F62" s="284">
        <f>IF(AND(ISNUMBER(F20),($O$20)&gt;0),F20/$O$20*100,0)</f>
        <v>0</v>
      </c>
      <c r="G62" s="284">
        <f>IF(AND(ISNUMBER(G20),($O$20)&gt;0),G20/$O$20*100,0)</f>
        <v>0</v>
      </c>
      <c r="H62" s="284">
        <f>IF(AND(ISNUMBER(H20),($O$20)&gt;0),H20/$O$20*100,0)</f>
        <v>0</v>
      </c>
      <c r="I62" s="284">
        <f>IF(AND(ISNUMBER(I20),($O$20)&gt;0),I20/$O$20*100,0)</f>
        <v>0</v>
      </c>
      <c r="J62" s="287">
        <f>IF(AND(ISNUMBER(J20),($T$20)&gt;0),J20/$T$20*100,0)</f>
        <v>151.07650086103118</v>
      </c>
      <c r="K62" s="287">
        <f t="shared" ref="K62:AD62" si="29">IF(AND(ISNUMBER(K20),($T$20)&gt;0),K20/$T$20*100,0)</f>
        <v>145.81619055480951</v>
      </c>
      <c r="L62" s="287">
        <f t="shared" si="29"/>
        <v>144.03198649957315</v>
      </c>
      <c r="M62" s="287">
        <f t="shared" si="29"/>
        <v>140.81956171178621</v>
      </c>
      <c r="N62" s="287">
        <f t="shared" si="29"/>
        <v>130.36515285185942</v>
      </c>
      <c r="O62" s="287">
        <f t="shared" si="29"/>
        <v>118.42000753414088</v>
      </c>
      <c r="P62" s="287">
        <f t="shared" si="29"/>
        <v>112.32732591604355</v>
      </c>
      <c r="Q62" s="287">
        <f t="shared" si="29"/>
        <v>107.69154299908183</v>
      </c>
      <c r="R62" s="287">
        <f t="shared" si="29"/>
        <v>102.58484707940001</v>
      </c>
      <c r="S62" s="287">
        <f t="shared" si="29"/>
        <v>104.81728032288495</v>
      </c>
      <c r="T62" s="381">
        <f t="shared" si="29"/>
        <v>100</v>
      </c>
      <c r="U62" s="287">
        <f t="shared" si="29"/>
        <v>100.2698118205852</v>
      </c>
      <c r="V62" s="287">
        <f t="shared" si="29"/>
        <v>96.657311572906195</v>
      </c>
      <c r="W62" s="287">
        <f t="shared" si="29"/>
        <v>93.03301417409152</v>
      </c>
      <c r="X62" s="287">
        <f t="shared" si="29"/>
        <v>85.10381198857317</v>
      </c>
      <c r="Y62" s="287">
        <f t="shared" si="29"/>
        <v>93.678327958501711</v>
      </c>
      <c r="Z62" s="287">
        <f t="shared" si="29"/>
        <v>86.834054075780728</v>
      </c>
      <c r="AA62" s="287">
        <f t="shared" si="29"/>
        <v>85.478719149301043</v>
      </c>
      <c r="AB62" s="287">
        <f t="shared" si="29"/>
        <v>84.564231693300769</v>
      </c>
      <c r="AC62" s="287">
        <f t="shared" si="29"/>
        <v>78.754770153167982</v>
      </c>
      <c r="AD62" s="287">
        <f t="shared" si="29"/>
        <v>79.285753410612912</v>
      </c>
      <c r="AE62" s="289" t="s">
        <v>192</v>
      </c>
    </row>
    <row r="63" spans="1:31" s="52" customFormat="1" ht="15" customHeight="1">
      <c r="A63" s="379">
        <v>56</v>
      </c>
      <c r="B63" s="249"/>
      <c r="C63" s="363" t="s">
        <v>147</v>
      </c>
      <c r="D63" s="51" t="s">
        <v>228</v>
      </c>
      <c r="E63" s="277">
        <f>IF(AND(ISNUMBER(E21),($E21)&gt;0),E21/$E21*100,0)</f>
        <v>0</v>
      </c>
      <c r="F63" s="277">
        <f>IF(AND(ISNUMBER(F21),($E21)&gt;0),F21/$E21*100,0)</f>
        <v>0</v>
      </c>
      <c r="G63" s="277">
        <f>IF(AND(ISNUMBER(G21),($E21)&gt;0),G21/$E21*100,0)</f>
        <v>0</v>
      </c>
      <c r="H63" s="277">
        <f>IF(AND(ISNUMBER(H21),($E21)&gt;0),H21/$E21*100,0)</f>
        <v>0</v>
      </c>
      <c r="I63" s="277">
        <f>IF(AND(ISNUMBER(I21),($E21)&gt;0),I21/$E21*100,0)</f>
        <v>0</v>
      </c>
      <c r="J63" s="381">
        <f>IF(AND(ISNUMBER(J21),($J21)&gt;0),J21/$J21*100,0)</f>
        <v>100</v>
      </c>
      <c r="K63" s="288">
        <f t="shared" ref="K63:Y63" si="30">IF(AND(ISNUMBER(K21),($J21)&gt;0),K21/$J21*100,0)</f>
        <v>101.07366892471113</v>
      </c>
      <c r="L63" s="288">
        <f t="shared" si="30"/>
        <v>100.34729712418266</v>
      </c>
      <c r="M63" s="288">
        <f t="shared" si="30"/>
        <v>101.43906569028498</v>
      </c>
      <c r="N63" s="288">
        <f t="shared" si="30"/>
        <v>102.43697531965503</v>
      </c>
      <c r="O63" s="288">
        <f t="shared" si="30"/>
        <v>102.94107376143855</v>
      </c>
      <c r="P63" s="288">
        <f t="shared" si="30"/>
        <v>104.20226773900663</v>
      </c>
      <c r="Q63" s="288">
        <f t="shared" si="30"/>
        <v>102.13190515649625</v>
      </c>
      <c r="R63" s="288">
        <f t="shared" si="30"/>
        <v>102.10923925251502</v>
      </c>
      <c r="S63" s="288">
        <f t="shared" si="30"/>
        <v>100.91399326137844</v>
      </c>
      <c r="T63" s="288">
        <f t="shared" si="30"/>
        <v>100.2538729272588</v>
      </c>
      <c r="U63" s="288">
        <f t="shared" si="30"/>
        <v>100.96686695507857</v>
      </c>
      <c r="V63" s="288">
        <f t="shared" si="30"/>
        <v>100.99499215600554</v>
      </c>
      <c r="W63" s="288">
        <f t="shared" si="30"/>
        <v>102.34999297871722</v>
      </c>
      <c r="X63" s="288">
        <f t="shared" si="30"/>
        <v>104.98947856614538</v>
      </c>
      <c r="Y63" s="288">
        <f t="shared" si="30"/>
        <v>100.72378561674751</v>
      </c>
      <c r="Z63" s="288">
        <f>IF(AND(ISNUMBER(Z21),($J21)&gt;0),Z21/$J21*100,0)</f>
        <v>106.85946760563229</v>
      </c>
      <c r="AA63" s="288">
        <f>IF(AND(ISNUMBER(AA21),($J21)&gt;0),AA21/$J21*100,0)</f>
        <v>104.14557835843038</v>
      </c>
      <c r="AB63" s="288">
        <f>IF(AND(ISNUMBER(AB21),($J21)&gt;0),AB21/$J21*100,0)</f>
        <v>107.742771335477</v>
      </c>
      <c r="AC63" s="288">
        <f>IF(AND(ISNUMBER(AC21),($J21)&gt;0),AC21/$J21*100,0)</f>
        <v>108.87316299805863</v>
      </c>
      <c r="AD63" s="288">
        <f>IF(AND(ISNUMBER(AD21),($J21)&gt;0),AD21/$J21*100,0)</f>
        <v>112.12456447814705</v>
      </c>
      <c r="AE63" s="289" t="s">
        <v>192</v>
      </c>
    </row>
    <row r="64" spans="1:31" s="52" customFormat="1" ht="15" customHeight="1">
      <c r="A64" s="379">
        <v>57</v>
      </c>
      <c r="B64" s="249"/>
      <c r="C64" s="250"/>
      <c r="D64" s="51" t="s">
        <v>225</v>
      </c>
      <c r="E64" s="284">
        <f>IF(AND(ISNUMBER(E21),($O$21)&gt;0),E21/$O$21*100,0)</f>
        <v>0</v>
      </c>
      <c r="F64" s="284">
        <f>IF(AND(ISNUMBER(F21),($O$21)&gt;0),F21/$O$21*100,0)</f>
        <v>0</v>
      </c>
      <c r="G64" s="284">
        <f>IF(AND(ISNUMBER(G21),($O$21)&gt;0),G21/$O$21*100,0)</f>
        <v>0</v>
      </c>
      <c r="H64" s="284">
        <f>IF(AND(ISNUMBER(H21),($O$21)&gt;0),H21/$O$21*100,0)</f>
        <v>0</v>
      </c>
      <c r="I64" s="284">
        <f>IF(AND(ISNUMBER(I21),($O$21)&gt;0),I21/$O$21*100,0)</f>
        <v>0</v>
      </c>
      <c r="J64" s="287">
        <f>IF(AND(ISNUMBER(J21),($T$21)&gt;0),J21/$T$21*100,0)</f>
        <v>99.746769955268448</v>
      </c>
      <c r="K64" s="287">
        <f t="shared" ref="K64:AD64" si="31">IF(AND(ISNUMBER(K21),($T$21)&gt;0),K21/$T$21*100,0)</f>
        <v>100.81772002768126</v>
      </c>
      <c r="L64" s="287">
        <f t="shared" si="31"/>
        <v>100.09318761878821</v>
      </c>
      <c r="M64" s="287">
        <f t="shared" si="31"/>
        <v>101.18219149886221</v>
      </c>
      <c r="N64" s="287">
        <f t="shared" si="31"/>
        <v>102.1775741212314</v>
      </c>
      <c r="O64" s="287">
        <f t="shared" si="31"/>
        <v>102.6803960343053</v>
      </c>
      <c r="P64" s="287">
        <f t="shared" si="31"/>
        <v>103.93839628979984</v>
      </c>
      <c r="Q64" s="287">
        <f t="shared" si="31"/>
        <v>101.87327648738327</v>
      </c>
      <c r="R64" s="287">
        <f t="shared" si="31"/>
        <v>101.85066798028085</v>
      </c>
      <c r="S64" s="287">
        <f t="shared" si="31"/>
        <v>100.65844871110225</v>
      </c>
      <c r="T64" s="381">
        <f t="shared" si="31"/>
        <v>100</v>
      </c>
      <c r="U64" s="287">
        <f t="shared" si="31"/>
        <v>100.71118851272418</v>
      </c>
      <c r="V64" s="287">
        <f t="shared" si="31"/>
        <v>100.73924249219226</v>
      </c>
      <c r="W64" s="287">
        <f t="shared" si="31"/>
        <v>102.09081204571449</v>
      </c>
      <c r="X64" s="287">
        <f t="shared" si="31"/>
        <v>104.7236136626089</v>
      </c>
      <c r="Y64" s="287">
        <f t="shared" si="31"/>
        <v>100.4687227293749</v>
      </c>
      <c r="Z64" s="287">
        <f t="shared" si="31"/>
        <v>106.58886732801467</v>
      </c>
      <c r="AA64" s="287">
        <f t="shared" si="31"/>
        <v>103.88185046376739</v>
      </c>
      <c r="AB64" s="287">
        <f t="shared" si="31"/>
        <v>107.46993426742917</v>
      </c>
      <c r="AC64" s="287">
        <f t="shared" si="31"/>
        <v>108.59746343869799</v>
      </c>
      <c r="AD64" s="287">
        <f t="shared" si="31"/>
        <v>111.84063139336398</v>
      </c>
      <c r="AE64" s="289" t="s">
        <v>192</v>
      </c>
    </row>
    <row r="65" spans="1:31" s="52" customFormat="1" ht="15" customHeight="1">
      <c r="A65" s="379">
        <v>58</v>
      </c>
      <c r="B65" s="249"/>
      <c r="C65" s="362" t="s">
        <v>701</v>
      </c>
      <c r="D65" s="51" t="s">
        <v>225</v>
      </c>
      <c r="E65" s="283">
        <f t="shared" ref="E65:N66" si="32">IF(AND(ISNUMBER(E22),($O22)&gt;0),E22/$O22*100,0)</f>
        <v>0</v>
      </c>
      <c r="F65" s="277">
        <f t="shared" si="32"/>
        <v>114.01741887011919</v>
      </c>
      <c r="G65" s="277">
        <f t="shared" si="32"/>
        <v>111.14568852496431</v>
      </c>
      <c r="H65" s="277">
        <f t="shared" si="32"/>
        <v>110.25734832422754</v>
      </c>
      <c r="I65" s="277">
        <f t="shared" si="32"/>
        <v>109.47540278685371</v>
      </c>
      <c r="J65" s="288">
        <f t="shared" si="32"/>
        <v>108.65982601316426</v>
      </c>
      <c r="K65" s="288">
        <f t="shared" si="32"/>
        <v>106.30715275171218</v>
      </c>
      <c r="L65" s="288">
        <f t="shared" si="32"/>
        <v>105.46195784066286</v>
      </c>
      <c r="M65" s="288">
        <f t="shared" si="32"/>
        <v>101.9417864295105</v>
      </c>
      <c r="N65" s="288">
        <f t="shared" si="32"/>
        <v>100.9565013010282</v>
      </c>
      <c r="O65" s="381">
        <f>IF(AND(ISNUMBER(O22),($O22)&gt;0),O22/$O22*100,0)</f>
        <v>100</v>
      </c>
      <c r="P65" s="288">
        <f>IF(AND(ISNUMBER(P22),($O22)&gt;0),P22/$O22*100,0)</f>
        <v>97.679806106787908</v>
      </c>
      <c r="Q65" s="288">
        <f t="shared" ref="Q65:V66" si="33">IF(AND(ISNUMBER(Q22),($O22)&gt;0),Q22/$O22*100,0)</f>
        <v>0</v>
      </c>
      <c r="R65" s="288">
        <f t="shared" si="33"/>
        <v>0</v>
      </c>
      <c r="S65" s="288">
        <f t="shared" si="33"/>
        <v>90.219513348830489</v>
      </c>
      <c r="T65" s="293" t="s">
        <v>677</v>
      </c>
      <c r="U65" s="293" t="s">
        <v>677</v>
      </c>
      <c r="V65" s="288">
        <f t="shared" si="33"/>
        <v>84.049914177404432</v>
      </c>
      <c r="W65" s="293" t="s">
        <v>677</v>
      </c>
      <c r="X65" s="293" t="s">
        <v>677</v>
      </c>
      <c r="Y65" s="288">
        <f t="shared" ref="Y65:Y66" si="34">IF(AND(ISNUMBER(Y22),($O22)&gt;0),Y22/$O22*100,0)</f>
        <v>84.850514315532052</v>
      </c>
      <c r="Z65" s="293" t="s">
        <v>677</v>
      </c>
      <c r="AA65" s="293" t="s">
        <v>677</v>
      </c>
      <c r="AB65" s="288">
        <f t="shared" ref="AB65:AB66" si="35">IF(AND(ISNUMBER(AB22),($O22)&gt;0),AB22/$O22*100,0)</f>
        <v>66.080829579549032</v>
      </c>
      <c r="AC65" s="293" t="s">
        <v>677</v>
      </c>
      <c r="AD65" s="293" t="s">
        <v>677</v>
      </c>
      <c r="AE65" s="289" t="s">
        <v>192</v>
      </c>
    </row>
    <row r="66" spans="1:31" s="52" customFormat="1" ht="15" customHeight="1">
      <c r="A66" s="379">
        <v>59</v>
      </c>
      <c r="B66" s="249"/>
      <c r="C66" s="363" t="s">
        <v>34</v>
      </c>
      <c r="D66" s="51" t="s">
        <v>225</v>
      </c>
      <c r="E66" s="283">
        <f t="shared" si="32"/>
        <v>0</v>
      </c>
      <c r="F66" s="277">
        <f t="shared" si="32"/>
        <v>117.68471609484403</v>
      </c>
      <c r="G66" s="277">
        <f t="shared" si="32"/>
        <v>113.45025779449345</v>
      </c>
      <c r="H66" s="277">
        <f t="shared" si="32"/>
        <v>111.96793388707933</v>
      </c>
      <c r="I66" s="277">
        <f t="shared" si="32"/>
        <v>110.57339261471564</v>
      </c>
      <c r="J66" s="288">
        <f t="shared" si="32"/>
        <v>109.1016855435891</v>
      </c>
      <c r="K66" s="288">
        <f t="shared" si="32"/>
        <v>106.85603485344583</v>
      </c>
      <c r="L66" s="288">
        <f t="shared" si="32"/>
        <v>106.43773179760743</v>
      </c>
      <c r="M66" s="288">
        <f t="shared" si="32"/>
        <v>103.55722279004256</v>
      </c>
      <c r="N66" s="288">
        <f t="shared" si="32"/>
        <v>101.06209425224073</v>
      </c>
      <c r="O66" s="381">
        <f>IF(AND(ISNUMBER(O23),($O23)&gt;0),O23/$O23*100,0)</f>
        <v>100</v>
      </c>
      <c r="P66" s="288">
        <f>IF(AND(ISNUMBER(P23),($O23)&gt;0),P23/$O23*100,0)</f>
        <v>97.164187097684376</v>
      </c>
      <c r="Q66" s="288">
        <f t="shared" si="33"/>
        <v>0</v>
      </c>
      <c r="R66" s="288">
        <f t="shared" si="33"/>
        <v>0</v>
      </c>
      <c r="S66" s="288">
        <f t="shared" si="33"/>
        <v>90.995536598330787</v>
      </c>
      <c r="T66" s="293" t="s">
        <v>677</v>
      </c>
      <c r="U66" s="293" t="s">
        <v>677</v>
      </c>
      <c r="V66" s="288">
        <f t="shared" si="33"/>
        <v>81.575814672827789</v>
      </c>
      <c r="W66" s="293" t="s">
        <v>677</v>
      </c>
      <c r="X66" s="293" t="s">
        <v>677</v>
      </c>
      <c r="Y66" s="288">
        <f t="shared" si="34"/>
        <v>82.292036367127196</v>
      </c>
      <c r="Z66" s="293" t="s">
        <v>677</v>
      </c>
      <c r="AA66" s="293" t="s">
        <v>677</v>
      </c>
      <c r="AB66" s="288">
        <f t="shared" si="35"/>
        <v>61.953676923894285</v>
      </c>
      <c r="AC66" s="293" t="s">
        <v>677</v>
      </c>
      <c r="AD66" s="293" t="s">
        <v>677</v>
      </c>
      <c r="AE66" s="289" t="s">
        <v>192</v>
      </c>
    </row>
    <row r="67" spans="1:31" s="52" customFormat="1" ht="15" customHeight="1">
      <c r="A67" s="379">
        <v>60</v>
      </c>
      <c r="B67" s="249"/>
      <c r="C67" s="362" t="s">
        <v>697</v>
      </c>
      <c r="D67" s="51" t="s">
        <v>44</v>
      </c>
      <c r="E67" s="382">
        <f t="shared" ref="E67:J68" si="36">IF(AND(ISNUMBER($E24),($K24)&gt;0),E24/$K24*100,0)</f>
        <v>0</v>
      </c>
      <c r="F67" s="382">
        <f t="shared" si="36"/>
        <v>0</v>
      </c>
      <c r="G67" s="382">
        <f t="shared" si="36"/>
        <v>0</v>
      </c>
      <c r="H67" s="382">
        <f t="shared" si="36"/>
        <v>0</v>
      </c>
      <c r="I67" s="382">
        <f t="shared" si="36"/>
        <v>0</v>
      </c>
      <c r="J67" s="382">
        <f t="shared" si="36"/>
        <v>0</v>
      </c>
      <c r="K67" s="287">
        <f t="shared" ref="K67:AD67" si="37">IF(AND(ISNUMBER(K24),($K24)&gt;0),K24/$K24*100,0)</f>
        <v>100</v>
      </c>
      <c r="L67" s="288">
        <f t="shared" si="37"/>
        <v>102.36888962017574</v>
      </c>
      <c r="M67" s="288">
        <f t="shared" si="37"/>
        <v>102.79324515847573</v>
      </c>
      <c r="N67" s="288">
        <f t="shared" si="37"/>
        <v>105.12428419457503</v>
      </c>
      <c r="O67" s="288">
        <f>IF(AND(ISNUMBER(O24),($K24)&gt;0),O24/$K24*100,0)</f>
        <v>105.53959732449351</v>
      </c>
      <c r="P67" s="288">
        <f>IF(AND(ISNUMBER(P24),($K24)&gt;0),P24/$K24*100,0)</f>
        <v>102.57034016604997</v>
      </c>
      <c r="Q67" s="288">
        <f t="shared" si="37"/>
        <v>98.947561713360159</v>
      </c>
      <c r="R67" s="288">
        <f t="shared" si="37"/>
        <v>95.093504918149364</v>
      </c>
      <c r="S67" s="288">
        <f t="shared" si="37"/>
        <v>88.074965411658994</v>
      </c>
      <c r="T67" s="288">
        <f t="shared" si="37"/>
        <v>86.130416536795479</v>
      </c>
      <c r="U67" s="288">
        <f t="shared" si="37"/>
        <v>96.778839902760765</v>
      </c>
      <c r="V67" s="288">
        <f t="shared" si="37"/>
        <v>100.42258634887521</v>
      </c>
      <c r="W67" s="288">
        <f t="shared" si="37"/>
        <v>99.351262607453535</v>
      </c>
      <c r="X67" s="288">
        <f t="shared" si="37"/>
        <v>93.270306554824757</v>
      </c>
      <c r="Y67" s="288">
        <f t="shared" si="37"/>
        <v>96.806090143276563</v>
      </c>
      <c r="Z67" s="288">
        <f t="shared" si="37"/>
        <v>100.35614766723666</v>
      </c>
      <c r="AA67" s="288">
        <f t="shared" si="37"/>
        <v>98.769405090915882</v>
      </c>
      <c r="AB67" s="288">
        <f t="shared" si="37"/>
        <v>100.10674308499195</v>
      </c>
      <c r="AC67" s="288">
        <f t="shared" si="37"/>
        <v>104.05776843368473</v>
      </c>
      <c r="AD67" s="288">
        <f t="shared" si="37"/>
        <v>104.38892373747689</v>
      </c>
      <c r="AE67" s="289" t="s">
        <v>192</v>
      </c>
    </row>
    <row r="68" spans="1:31" s="52" customFormat="1" ht="15" customHeight="1">
      <c r="A68" s="379">
        <v>61</v>
      </c>
      <c r="B68" s="249"/>
      <c r="C68" s="250"/>
      <c r="D68" s="51" t="s">
        <v>315</v>
      </c>
      <c r="E68" s="382">
        <f>IF(AND(ISNUMBER(E24),($K24)&gt;0),E24/$K24*100,0)</f>
        <v>0</v>
      </c>
      <c r="F68" s="382">
        <f t="shared" ref="F68:I68" si="38">IF(AND(ISNUMBER(F24),($K24)&gt;0),F24/$K24*100,0)</f>
        <v>91.91869462524042</v>
      </c>
      <c r="G68" s="382">
        <f t="shared" si="38"/>
        <v>96.383062600031082</v>
      </c>
      <c r="H68" s="382">
        <f t="shared" si="38"/>
        <v>94.218874450875205</v>
      </c>
      <c r="I68" s="382">
        <f t="shared" si="38"/>
        <v>98.490155007153831</v>
      </c>
      <c r="J68" s="382">
        <f t="shared" si="36"/>
        <v>0</v>
      </c>
      <c r="K68" s="383">
        <f>IF(AND(ISNUMBER(K24),($T24)&gt;0),K24/$T24*100,0)</f>
        <v>116.10300288897284</v>
      </c>
      <c r="L68" s="383">
        <f t="shared" ref="L68:AD68" si="39">IF(AND(ISNUMBER(L24),($T24)&gt;0),L24/$T24*100,0)</f>
        <v>118.85335487312207</v>
      </c>
      <c r="M68" s="383">
        <f t="shared" si="39"/>
        <v>119.34604439601402</v>
      </c>
      <c r="N68" s="383">
        <f t="shared" si="39"/>
        <v>122.05245071543949</v>
      </c>
      <c r="O68" s="383">
        <f t="shared" si="39"/>
        <v>122.53464173066703</v>
      </c>
      <c r="P68" s="383">
        <f t="shared" si="39"/>
        <v>119.08724500621828</v>
      </c>
      <c r="Q68" s="383">
        <f t="shared" si="39"/>
        <v>114.88109043463075</v>
      </c>
      <c r="R68" s="383">
        <f t="shared" si="39"/>
        <v>110.4064147623445</v>
      </c>
      <c r="S68" s="383">
        <f t="shared" si="39"/>
        <v>102.25767963636028</v>
      </c>
      <c r="T68" s="381">
        <f t="shared" si="39"/>
        <v>100</v>
      </c>
      <c r="U68" s="383">
        <f t="shared" si="39"/>
        <v>112.36313928821673</v>
      </c>
      <c r="V68" s="383">
        <f t="shared" si="39"/>
        <v>116.59363832981586</v>
      </c>
      <c r="W68" s="383">
        <f t="shared" si="39"/>
        <v>115.34979929536277</v>
      </c>
      <c r="X68" s="383">
        <f t="shared" si="39"/>
        <v>108.28962671390201</v>
      </c>
      <c r="Y68" s="383">
        <f t="shared" si="39"/>
        <v>112.39477763575006</v>
      </c>
      <c r="Z68" s="383">
        <f t="shared" si="39"/>
        <v>116.51650102535365</v>
      </c>
      <c r="AA68" s="383">
        <f t="shared" si="39"/>
        <v>114.67424524612737</v>
      </c>
      <c r="AB68" s="383">
        <f t="shared" si="39"/>
        <v>116.22693481602482</v>
      </c>
      <c r="AC68" s="383">
        <f t="shared" si="39"/>
        <v>120.81419389076164</v>
      </c>
      <c r="AD68" s="383">
        <f t="shared" si="39"/>
        <v>121.19867514269045</v>
      </c>
      <c r="AE68" s="289" t="s">
        <v>192</v>
      </c>
    </row>
    <row r="69" spans="1:31" s="52" customFormat="1" ht="15" customHeight="1">
      <c r="A69" s="379">
        <v>62</v>
      </c>
      <c r="B69" s="249"/>
      <c r="C69" s="362" t="s">
        <v>702</v>
      </c>
      <c r="D69" s="51" t="s">
        <v>186</v>
      </c>
      <c r="E69" s="382">
        <f>IF(ISNUMBER(E25),E25/$G25*100,0)</f>
        <v>0</v>
      </c>
      <c r="F69" s="382">
        <f t="shared" ref="F69:AD69" si="40">IF(ISNUMBER(F25),F25/$G25*100,0)</f>
        <v>0</v>
      </c>
      <c r="G69" s="382">
        <f t="shared" si="40"/>
        <v>100</v>
      </c>
      <c r="H69" s="382">
        <f t="shared" si="40"/>
        <v>0</v>
      </c>
      <c r="I69" s="382">
        <f t="shared" si="40"/>
        <v>0</v>
      </c>
      <c r="J69" s="382">
        <f t="shared" si="40"/>
        <v>0</v>
      </c>
      <c r="K69" s="383">
        <f t="shared" si="40"/>
        <v>104.33444982012156</v>
      </c>
      <c r="L69" s="383">
        <f t="shared" si="40"/>
        <v>105.45967001612702</v>
      </c>
      <c r="M69" s="383">
        <f t="shared" si="40"/>
        <v>106.64257536285821</v>
      </c>
      <c r="N69" s="383">
        <f t="shared" si="40"/>
        <v>107.82577843939958</v>
      </c>
      <c r="O69" s="383">
        <f>IF(ISNUMBER(O25),O25/$G25*100,0)</f>
        <v>109.01625108547326</v>
      </c>
      <c r="P69" s="383">
        <f>IF(ISNUMBER(P25),P25/$G25*100,0)</f>
        <v>110.1128892196998</v>
      </c>
      <c r="Q69" s="383">
        <f t="shared" si="40"/>
        <v>111.10284083860562</v>
      </c>
      <c r="R69" s="383">
        <f t="shared" si="40"/>
        <v>111.998511350949</v>
      </c>
      <c r="S69" s="383">
        <f t="shared" si="40"/>
        <v>113.189430591738</v>
      </c>
      <c r="T69" s="383">
        <f t="shared" si="40"/>
        <v>114.25381466319315</v>
      </c>
      <c r="U69" s="383">
        <f t="shared" si="40"/>
        <v>115.21151221932762</v>
      </c>
      <c r="V69" s="383">
        <f t="shared" si="40"/>
        <v>116.08733407765786</v>
      </c>
      <c r="W69" s="383">
        <f t="shared" si="40"/>
        <v>116.95075052722987</v>
      </c>
      <c r="X69" s="383">
        <f t="shared" si="40"/>
        <v>117.65785882644832</v>
      </c>
      <c r="Y69" s="383">
        <f t="shared" si="40"/>
        <v>118.35256171690858</v>
      </c>
      <c r="Z69" s="383">
        <f t="shared" si="40"/>
        <v>119.42190795186703</v>
      </c>
      <c r="AA69" s="383">
        <f t="shared" si="40"/>
        <v>120.00496216350329</v>
      </c>
      <c r="AB69" s="383">
        <f t="shared" si="40"/>
        <v>120.57312988462969</v>
      </c>
      <c r="AC69" s="383">
        <f t="shared" si="40"/>
        <v>121.34970847289419</v>
      </c>
      <c r="AD69" s="383">
        <f t="shared" si="40"/>
        <v>121.7367572261506</v>
      </c>
      <c r="AE69" s="289" t="s">
        <v>192</v>
      </c>
    </row>
    <row r="70" spans="1:31" s="52" customFormat="1" ht="15" customHeight="1">
      <c r="A70" s="379">
        <v>63</v>
      </c>
      <c r="B70" s="249"/>
      <c r="C70" s="250"/>
      <c r="D70" s="51" t="s">
        <v>315</v>
      </c>
      <c r="E70" s="286">
        <f t="shared" ref="E70:J70" si="41">IF(AND(ISNUMBER(E25),($O25)&gt;0),E25/$O25*100,0)</f>
        <v>0</v>
      </c>
      <c r="F70" s="286">
        <f t="shared" si="41"/>
        <v>0</v>
      </c>
      <c r="G70" s="286">
        <f t="shared" si="41"/>
        <v>91.72944309155875</v>
      </c>
      <c r="H70" s="286">
        <f t="shared" si="41"/>
        <v>0</v>
      </c>
      <c r="I70" s="286">
        <f t="shared" si="41"/>
        <v>0</v>
      </c>
      <c r="J70" s="286">
        <f t="shared" si="41"/>
        <v>0</v>
      </c>
      <c r="K70" s="287">
        <f>IF(AND(ISNUMBER(K25),($T25)&gt;0),K25/$T25*100,0)</f>
        <v>91.318132464712264</v>
      </c>
      <c r="L70" s="287">
        <f t="shared" ref="L70:AD70" si="42">IF(AND(ISNUMBER(L25),($T25)&gt;0),L25/$T25*100,0)</f>
        <v>92.302975027144399</v>
      </c>
      <c r="M70" s="287">
        <f t="shared" si="42"/>
        <v>93.338306188925074</v>
      </c>
      <c r="N70" s="287">
        <f t="shared" si="42"/>
        <v>94.373897937024978</v>
      </c>
      <c r="O70" s="287">
        <f t="shared" si="42"/>
        <v>95.4158523344191</v>
      </c>
      <c r="P70" s="287">
        <f t="shared" si="42"/>
        <v>96.375678610206293</v>
      </c>
      <c r="Q70" s="287">
        <f t="shared" si="42"/>
        <v>97.242128121606953</v>
      </c>
      <c r="R70" s="287">
        <f t="shared" si="42"/>
        <v>98.026058631921813</v>
      </c>
      <c r="S70" s="287">
        <f t="shared" si="42"/>
        <v>99.068403908794792</v>
      </c>
      <c r="T70" s="381">
        <f t="shared" si="42"/>
        <v>100</v>
      </c>
      <c r="U70" s="287">
        <f t="shared" si="42"/>
        <v>100.83821932681867</v>
      </c>
      <c r="V70" s="287">
        <f t="shared" si="42"/>
        <v>101.60477741585234</v>
      </c>
      <c r="W70" s="287">
        <f t="shared" si="42"/>
        <v>102.36047774158523</v>
      </c>
      <c r="X70" s="287">
        <f t="shared" si="42"/>
        <v>102.97937024972856</v>
      </c>
      <c r="Y70" s="287">
        <f t="shared" si="42"/>
        <v>103.5874049945711</v>
      </c>
      <c r="Z70" s="287">
        <f t="shared" si="42"/>
        <v>104.52334419109664</v>
      </c>
      <c r="AA70" s="287">
        <f t="shared" si="42"/>
        <v>105.03365906623236</v>
      </c>
      <c r="AB70" s="287">
        <f t="shared" si="42"/>
        <v>105.53094462540717</v>
      </c>
      <c r="AC70" s="287">
        <f t="shared" si="42"/>
        <v>106.21064060803474</v>
      </c>
      <c r="AD70" s="287">
        <f t="shared" si="42"/>
        <v>106.54940282301845</v>
      </c>
      <c r="AE70" s="289" t="s">
        <v>192</v>
      </c>
    </row>
    <row r="71" spans="1:31" s="52" customFormat="1" ht="15" customHeight="1">
      <c r="A71" s="379">
        <v>64</v>
      </c>
      <c r="B71" s="254"/>
      <c r="C71" s="362" t="s">
        <v>36</v>
      </c>
      <c r="D71" s="51" t="s">
        <v>0</v>
      </c>
      <c r="E71" s="382">
        <f t="shared" ref="E71:AE71" si="43">IF(AND(ISNUMBER(E26),($F26)&gt;0),E26/$F26*100,0)</f>
        <v>0</v>
      </c>
      <c r="F71" s="381">
        <f t="shared" si="43"/>
        <v>100</v>
      </c>
      <c r="G71" s="277">
        <f t="shared" si="43"/>
        <v>99.404258143741387</v>
      </c>
      <c r="H71" s="277">
        <f t="shared" si="43"/>
        <v>96.662849936111257</v>
      </c>
      <c r="I71" s="277">
        <f t="shared" si="43"/>
        <v>96.422229966313196</v>
      </c>
      <c r="J71" s="288">
        <f t="shared" si="43"/>
        <v>96.246328471150505</v>
      </c>
      <c r="K71" s="288">
        <f t="shared" si="43"/>
        <v>95.17266557143094</v>
      </c>
      <c r="L71" s="288">
        <f t="shared" si="43"/>
        <v>94.434211181361079</v>
      </c>
      <c r="M71" s="288">
        <f t="shared" si="43"/>
        <v>95.192578948241803</v>
      </c>
      <c r="N71" s="288">
        <f t="shared" si="43"/>
        <v>95.776704668027406</v>
      </c>
      <c r="O71" s="288">
        <f>IF(AND(ISNUMBER(O26),($F26)&gt;0),O26/$F26*100,0)</f>
        <v>96.181609996515164</v>
      </c>
      <c r="P71" s="288">
        <f>IF(AND(ISNUMBER(P26),($F26)&gt;0),P26/$F26*100,0)</f>
        <v>95.253978526742017</v>
      </c>
      <c r="Q71" s="288">
        <f t="shared" si="43"/>
        <v>94.099002671711389</v>
      </c>
      <c r="R71" s="288">
        <f t="shared" si="43"/>
        <v>92.680174573936696</v>
      </c>
      <c r="S71" s="288">
        <f t="shared" si="43"/>
        <v>92.839481588423681</v>
      </c>
      <c r="T71" s="288">
        <f t="shared" si="43"/>
        <v>92.099367750286248</v>
      </c>
      <c r="U71" s="288">
        <f t="shared" si="43"/>
        <v>93.70405403162907</v>
      </c>
      <c r="V71" s="288">
        <f t="shared" si="43"/>
        <v>95.313718657174618</v>
      </c>
      <c r="W71" s="288">
        <f t="shared" si="43"/>
        <v>96.165015515839443</v>
      </c>
      <c r="X71" s="288">
        <f t="shared" si="43"/>
        <v>93.149798377059795</v>
      </c>
      <c r="Y71" s="288">
        <f t="shared" si="43"/>
        <v>94.610112676523784</v>
      </c>
      <c r="Z71" s="288">
        <f t="shared" si="43"/>
        <v>96.096978145068945</v>
      </c>
      <c r="AA71" s="288">
        <f t="shared" si="43"/>
        <v>95.974178988068573</v>
      </c>
      <c r="AB71" s="288">
        <f t="shared" si="43"/>
        <v>95.697051160783914</v>
      </c>
      <c r="AC71" s="288">
        <f t="shared" si="43"/>
        <v>96.805562469922506</v>
      </c>
      <c r="AD71" s="288">
        <f t="shared" si="43"/>
        <v>97.779658485587689</v>
      </c>
      <c r="AE71" s="288">
        <f t="shared" si="43"/>
        <v>98.382038134116584</v>
      </c>
    </row>
    <row r="72" spans="1:31" s="52" customFormat="1" ht="15" customHeight="1">
      <c r="A72" s="379">
        <v>65</v>
      </c>
      <c r="B72" s="254"/>
      <c r="C72" s="250"/>
      <c r="D72" s="51" t="s">
        <v>315</v>
      </c>
      <c r="E72" s="382">
        <f>IF(AND(ISNUMBER(E26),($O26)&gt;0),E26/$O26*100,0)</f>
        <v>0</v>
      </c>
      <c r="F72" s="382">
        <f>IF(AND(ISNUMBER(F26),($T26)&gt;0),F26/$T26*100,0)</f>
        <v>108.57837837837837</v>
      </c>
      <c r="G72" s="382">
        <f t="shared" ref="G72:AE72" si="44">IF(AND(ISNUMBER(G26),($T26)&gt;0),G26/$T26*100,0)</f>
        <v>107.93153153153155</v>
      </c>
      <c r="H72" s="382">
        <f t="shared" si="44"/>
        <v>104.95495495495494</v>
      </c>
      <c r="I72" s="382">
        <f t="shared" si="44"/>
        <v>104.69369369369367</v>
      </c>
      <c r="J72" s="383">
        <f t="shared" si="44"/>
        <v>104.50270270270269</v>
      </c>
      <c r="K72" s="383">
        <f t="shared" si="44"/>
        <v>103.33693693693692</v>
      </c>
      <c r="L72" s="383">
        <f t="shared" si="44"/>
        <v>102.53513513513512</v>
      </c>
      <c r="M72" s="383">
        <f t="shared" si="44"/>
        <v>103.35855855855856</v>
      </c>
      <c r="N72" s="383">
        <f t="shared" si="44"/>
        <v>103.99279279279278</v>
      </c>
      <c r="O72" s="383">
        <f t="shared" si="44"/>
        <v>104.43243243243244</v>
      </c>
      <c r="P72" s="383">
        <f t="shared" si="44"/>
        <v>103.42522522522523</v>
      </c>
      <c r="Q72" s="383">
        <f t="shared" si="44"/>
        <v>102.17117117117115</v>
      </c>
      <c r="R72" s="383">
        <f t="shared" si="44"/>
        <v>100.63063063063062</v>
      </c>
      <c r="S72" s="383">
        <f t="shared" si="44"/>
        <v>100.80360360360361</v>
      </c>
      <c r="T72" s="381">
        <f t="shared" si="44"/>
        <v>100</v>
      </c>
      <c r="U72" s="383">
        <f t="shared" si="44"/>
        <v>101.74234234234234</v>
      </c>
      <c r="V72" s="383">
        <f t="shared" si="44"/>
        <v>103.49009009009009</v>
      </c>
      <c r="W72" s="383">
        <f t="shared" si="44"/>
        <v>104.41441441441441</v>
      </c>
      <c r="X72" s="383">
        <f t="shared" si="44"/>
        <v>101.14054054054054</v>
      </c>
      <c r="Y72" s="383">
        <f t="shared" si="44"/>
        <v>102.72612612612613</v>
      </c>
      <c r="Z72" s="383">
        <f t="shared" si="44"/>
        <v>104.34054054054054</v>
      </c>
      <c r="AA72" s="383">
        <f t="shared" si="44"/>
        <v>104.20720720720722</v>
      </c>
      <c r="AB72" s="383">
        <f t="shared" si="44"/>
        <v>103.90630630630631</v>
      </c>
      <c r="AC72" s="383">
        <f t="shared" si="44"/>
        <v>105.10990990990992</v>
      </c>
      <c r="AD72" s="383">
        <f t="shared" si="44"/>
        <v>106.16756756756757</v>
      </c>
      <c r="AE72" s="383">
        <f t="shared" si="44"/>
        <v>106.82162162162163</v>
      </c>
    </row>
    <row r="73" spans="1:31" s="52" customFormat="1" ht="15" customHeight="1">
      <c r="A73" s="379">
        <v>66</v>
      </c>
      <c r="B73" s="249"/>
      <c r="C73" s="362" t="s">
        <v>220</v>
      </c>
      <c r="D73" s="51" t="s">
        <v>0</v>
      </c>
      <c r="E73" s="382">
        <f>IF(AND(ISNUMBER(E28),($F28)&gt;0),E28/$F28*100,0)</f>
        <v>0</v>
      </c>
      <c r="F73" s="381">
        <f>IF(AND(ISNUMBER(F28),($F28)&gt;0),F28/$F28*100,0)</f>
        <v>100</v>
      </c>
      <c r="G73" s="277">
        <f>IF(AND(ISNUMBER(G28),($F28)&gt;0),G28/$F28*100,0)</f>
        <v>105.03477972838687</v>
      </c>
      <c r="H73" s="277">
        <f t="shared" ref="H73:AE73" si="45">IF(AND(ISNUMBER(H28),($F28)&gt;0),H28/$F28*100,0)</f>
        <v>109.25803246107981</v>
      </c>
      <c r="I73" s="277">
        <f t="shared" si="45"/>
        <v>112.75256707519046</v>
      </c>
      <c r="J73" s="288">
        <f t="shared" si="45"/>
        <v>116.11460748592248</v>
      </c>
      <c r="K73" s="288">
        <f t="shared" si="45"/>
        <v>119.34415369327593</v>
      </c>
      <c r="L73" s="288">
        <f t="shared" si="45"/>
        <v>122.57369990062936</v>
      </c>
      <c r="M73" s="288">
        <f t="shared" si="45"/>
        <v>126.20072871811858</v>
      </c>
      <c r="N73" s="288">
        <f t="shared" si="45"/>
        <v>130.42398145081154</v>
      </c>
      <c r="O73" s="288">
        <f>IF(AND(ISNUMBER(O28),($F28)&gt;0),O28/$F28*100,0)</f>
        <v>135.16064922159654</v>
      </c>
      <c r="P73" s="288">
        <f>IF(AND(ISNUMBER(P28),($F28)&gt;0),P28/$F28*100,0)</f>
        <v>139.93044054322624</v>
      </c>
      <c r="Q73" s="288">
        <f t="shared" si="45"/>
        <v>143.72308711493872</v>
      </c>
      <c r="R73" s="288">
        <f t="shared" si="45"/>
        <v>146.50546538588938</v>
      </c>
      <c r="S73" s="288">
        <f t="shared" si="45"/>
        <v>148.79099039417025</v>
      </c>
      <c r="T73" s="288">
        <f t="shared" si="45"/>
        <v>151.12620072871815</v>
      </c>
      <c r="U73" s="288">
        <f t="shared" si="45"/>
        <v>153.92514077509111</v>
      </c>
      <c r="V73" s="288">
        <f t="shared" si="45"/>
        <v>157.48592249089103</v>
      </c>
      <c r="W73" s="288">
        <f t="shared" si="45"/>
        <v>161.27856906260348</v>
      </c>
      <c r="X73" s="288">
        <f t="shared" si="45"/>
        <v>163.82908247764158</v>
      </c>
      <c r="Y73" s="288">
        <f t="shared" si="45"/>
        <v>165.61775422325272</v>
      </c>
      <c r="Z73" s="288">
        <f t="shared" si="45"/>
        <v>168.01921165948988</v>
      </c>
      <c r="AA73" s="288">
        <f t="shared" si="45"/>
        <v>170.66909572706192</v>
      </c>
      <c r="AB73" s="288">
        <f t="shared" si="45"/>
        <v>172.87181185823118</v>
      </c>
      <c r="AC73" s="288">
        <f t="shared" si="45"/>
        <v>175.10765154024512</v>
      </c>
      <c r="AD73" s="288">
        <f t="shared" si="45"/>
        <v>177.77409738323948</v>
      </c>
      <c r="AE73" s="288">
        <f t="shared" si="45"/>
        <v>180.82146406094736</v>
      </c>
    </row>
    <row r="74" spans="1:31" s="52" customFormat="1" ht="15" customHeight="1">
      <c r="A74" s="379">
        <v>67</v>
      </c>
      <c r="B74" s="249"/>
      <c r="C74" s="250"/>
      <c r="D74" s="51" t="s">
        <v>315</v>
      </c>
      <c r="E74" s="382">
        <f>IF(AND(ISNUMBER(E28),($O28)&gt;0),E28/$O28*100,0)</f>
        <v>0</v>
      </c>
      <c r="F74" s="382">
        <f>IF(AND(ISNUMBER(F28),($T28)&gt;0),F28/$T28*100,0)</f>
        <v>66.169863013698631</v>
      </c>
      <c r="G74" s="382">
        <f t="shared" ref="G74:AE74" si="46">IF(AND(ISNUMBER(G28),($T28)&gt;0),G28/$T28*100,0)</f>
        <v>69.501369863013679</v>
      </c>
      <c r="H74" s="382">
        <f t="shared" si="46"/>
        <v>72.29589041095889</v>
      </c>
      <c r="I74" s="382">
        <f t="shared" si="46"/>
        <v>74.608219178082194</v>
      </c>
      <c r="J74" s="383">
        <f t="shared" si="46"/>
        <v>76.832876712328755</v>
      </c>
      <c r="K74" s="383">
        <f t="shared" si="46"/>
        <v>78.969863013698628</v>
      </c>
      <c r="L74" s="383">
        <f t="shared" si="46"/>
        <v>81.106849315068501</v>
      </c>
      <c r="M74" s="383">
        <f t="shared" si="46"/>
        <v>83.506849315068493</v>
      </c>
      <c r="N74" s="383">
        <f t="shared" si="46"/>
        <v>86.301369863013704</v>
      </c>
      <c r="O74" s="383">
        <f t="shared" si="46"/>
        <v>89.435616438356163</v>
      </c>
      <c r="P74" s="383">
        <f t="shared" si="46"/>
        <v>92.591780821917794</v>
      </c>
      <c r="Q74" s="383">
        <f t="shared" si="46"/>
        <v>95.101369863013687</v>
      </c>
      <c r="R74" s="383">
        <f t="shared" si="46"/>
        <v>96.942465753424642</v>
      </c>
      <c r="S74" s="383">
        <f t="shared" si="46"/>
        <v>98.454794520547921</v>
      </c>
      <c r="T74" s="381">
        <f t="shared" si="46"/>
        <v>100</v>
      </c>
      <c r="U74" s="383">
        <f t="shared" si="46"/>
        <v>101.85205479452055</v>
      </c>
      <c r="V74" s="383">
        <f t="shared" si="46"/>
        <v>104.20821917808219</v>
      </c>
      <c r="W74" s="383">
        <f t="shared" si="46"/>
        <v>106.71780821917804</v>
      </c>
      <c r="X74" s="383">
        <f t="shared" si="46"/>
        <v>108.40547945205476</v>
      </c>
      <c r="Y74" s="383">
        <f t="shared" si="46"/>
        <v>109.58904109589038</v>
      </c>
      <c r="Z74" s="383">
        <f t="shared" si="46"/>
        <v>111.1780821917808</v>
      </c>
      <c r="AA74" s="383">
        <f t="shared" si="46"/>
        <v>112.93150684931503</v>
      </c>
      <c r="AB74" s="383">
        <f t="shared" si="46"/>
        <v>114.38904109589036</v>
      </c>
      <c r="AC74" s="383">
        <f t="shared" si="46"/>
        <v>115.8684931506849</v>
      </c>
      <c r="AD74" s="383">
        <f t="shared" si="46"/>
        <v>117.63287671232877</v>
      </c>
      <c r="AE74" s="383">
        <f t="shared" si="46"/>
        <v>119.64931506849317</v>
      </c>
    </row>
    <row r="75" spans="1:31" s="52" customFormat="1" ht="15" customHeight="1">
      <c r="A75" s="379">
        <v>68</v>
      </c>
      <c r="B75" s="249"/>
      <c r="C75" s="362" t="s">
        <v>169</v>
      </c>
      <c r="D75" s="51" t="s">
        <v>0</v>
      </c>
      <c r="E75" s="382">
        <f t="shared" ref="E75" si="47">IF(AND(ISNUMBER(E29),($O29)&gt;0),E29/$O29*100,0)</f>
        <v>0</v>
      </c>
      <c r="F75" s="381">
        <f>IF(AND(ISNUMBER(F33),($F$33)&gt;0),F33/$F$33*100,0)</f>
        <v>100</v>
      </c>
      <c r="G75" s="277">
        <f t="shared" ref="G75:AE75" si="48">IF(AND(ISNUMBER(G33),($F$33)&gt;0),G33/$F$33*100,0)</f>
        <v>101.92380711302367</v>
      </c>
      <c r="H75" s="277">
        <f t="shared" si="48"/>
        <v>100.94924693076828</v>
      </c>
      <c r="I75" s="277">
        <f t="shared" si="48"/>
        <v>103.42994557650931</v>
      </c>
      <c r="J75" s="288">
        <f t="shared" si="48"/>
        <v>105.22718643209721</v>
      </c>
      <c r="K75" s="288">
        <f t="shared" si="48"/>
        <v>106.08783698266042</v>
      </c>
      <c r="L75" s="288">
        <f t="shared" si="48"/>
        <v>108.04961397291484</v>
      </c>
      <c r="M75" s="288">
        <f t="shared" si="48"/>
        <v>110.18858372357928</v>
      </c>
      <c r="N75" s="288">
        <f t="shared" si="48"/>
        <v>112.37817997721808</v>
      </c>
      <c r="O75" s="288">
        <f t="shared" si="48"/>
        <v>115.70687254777876</v>
      </c>
      <c r="P75" s="288">
        <f t="shared" si="48"/>
        <v>117.66864953803315</v>
      </c>
      <c r="Q75" s="288">
        <f t="shared" si="48"/>
        <v>117.66864953803315</v>
      </c>
      <c r="R75" s="288">
        <f t="shared" si="48"/>
        <v>116.83331223895709</v>
      </c>
      <c r="S75" s="288">
        <f t="shared" si="48"/>
        <v>118.2002278192634</v>
      </c>
      <c r="T75" s="288">
        <f t="shared" si="48"/>
        <v>119.03556511833946</v>
      </c>
      <c r="U75" s="288">
        <f t="shared" si="48"/>
        <v>123.44007087710418</v>
      </c>
      <c r="V75" s="288">
        <f t="shared" si="48"/>
        <v>127.46487786356158</v>
      </c>
      <c r="W75" s="288">
        <f t="shared" si="48"/>
        <v>128.84445006961144</v>
      </c>
      <c r="X75" s="288">
        <f t="shared" si="48"/>
        <v>121.60486014428554</v>
      </c>
      <c r="Y75" s="288">
        <f t="shared" si="48"/>
        <v>126.56625743576764</v>
      </c>
      <c r="Z75" s="288">
        <f t="shared" si="48"/>
        <v>131.19858245791673</v>
      </c>
      <c r="AA75" s="288">
        <f t="shared" si="48"/>
        <v>131.84407037083915</v>
      </c>
      <c r="AB75" s="288">
        <f t="shared" si="48"/>
        <v>132.48955828376157</v>
      </c>
      <c r="AC75" s="288">
        <f t="shared" si="48"/>
        <v>135.04619668396404</v>
      </c>
      <c r="AD75" s="288">
        <f t="shared" si="48"/>
        <v>137.40032907226933</v>
      </c>
      <c r="AE75" s="288">
        <f t="shared" si="48"/>
        <v>140.07087710416403</v>
      </c>
    </row>
    <row r="76" spans="1:31" s="52" customFormat="1" ht="15" customHeight="1">
      <c r="A76" s="379">
        <v>69</v>
      </c>
      <c r="B76" s="249"/>
      <c r="C76" s="250"/>
      <c r="D76" s="51" t="s">
        <v>315</v>
      </c>
      <c r="E76" s="384" t="s">
        <v>193</v>
      </c>
      <c r="F76" s="277">
        <f>IF(AND(ISNUMBER(F33),($T$33)&gt;0),F33/$T$33*100,0)</f>
        <v>84.008506113769272</v>
      </c>
      <c r="G76" s="277">
        <f t="shared" ref="G76:AE76" si="49">IF(AND(ISNUMBER(G33),($T$33)&gt;0),G33/$T$33*100,0)</f>
        <v>85.624667729930891</v>
      </c>
      <c r="H76" s="277">
        <f t="shared" si="49"/>
        <v>84.805954279638499</v>
      </c>
      <c r="I76" s="277">
        <f t="shared" si="49"/>
        <v>86.889952153110045</v>
      </c>
      <c r="J76" s="288">
        <f t="shared" si="49"/>
        <v>88.399787347155765</v>
      </c>
      <c r="K76" s="288">
        <f t="shared" si="49"/>
        <v>89.122807017543863</v>
      </c>
      <c r="L76" s="288">
        <f t="shared" si="49"/>
        <v>90.770866560340252</v>
      </c>
      <c r="M76" s="288">
        <f t="shared" si="49"/>
        <v>92.567783094098885</v>
      </c>
      <c r="N76" s="288">
        <f t="shared" si="49"/>
        <v>94.407230196703892</v>
      </c>
      <c r="O76" s="288">
        <f t="shared" si="49"/>
        <v>97.203615098351946</v>
      </c>
      <c r="P76" s="288">
        <f t="shared" si="49"/>
        <v>98.851674641148321</v>
      </c>
      <c r="Q76" s="288">
        <f t="shared" si="49"/>
        <v>98.851674641148321</v>
      </c>
      <c r="R76" s="288">
        <f t="shared" si="49"/>
        <v>98.149920255183417</v>
      </c>
      <c r="S76" s="288">
        <f t="shared" si="49"/>
        <v>99.298245614035096</v>
      </c>
      <c r="T76" s="381">
        <f t="shared" si="49"/>
        <v>100</v>
      </c>
      <c r="U76" s="288">
        <f t="shared" si="49"/>
        <v>103.70015948963318</v>
      </c>
      <c r="V76" s="288">
        <f t="shared" si="49"/>
        <v>107.08133971291866</v>
      </c>
      <c r="W76" s="288">
        <f t="shared" si="49"/>
        <v>108.24029771398192</v>
      </c>
      <c r="X76" s="288">
        <f t="shared" si="49"/>
        <v>102.15842636895269</v>
      </c>
      <c r="Y76" s="288">
        <f t="shared" si="49"/>
        <v>106.32642211589581</v>
      </c>
      <c r="Z76" s="288">
        <f t="shared" si="49"/>
        <v>110.21796916533759</v>
      </c>
      <c r="AA76" s="288">
        <f t="shared" si="49"/>
        <v>110.76023391812866</v>
      </c>
      <c r="AB76" s="288">
        <f t="shared" si="49"/>
        <v>111.30249867091973</v>
      </c>
      <c r="AC76" s="288">
        <f t="shared" si="49"/>
        <v>113.45029239766082</v>
      </c>
      <c r="AD76" s="288">
        <f t="shared" si="49"/>
        <v>115.42796384901648</v>
      </c>
      <c r="AE76" s="288">
        <f t="shared" si="49"/>
        <v>117.67145135566189</v>
      </c>
    </row>
    <row r="77" spans="1:31" s="57" customFormat="1" ht="22.5" customHeight="1">
      <c r="A77" s="379"/>
      <c r="B77" s="249"/>
      <c r="C77" s="58"/>
      <c r="D77" s="256"/>
      <c r="E77" s="265" t="s">
        <v>45</v>
      </c>
      <c r="F77" s="266"/>
      <c r="G77" s="266"/>
      <c r="H77" s="266"/>
      <c r="I77" s="266"/>
      <c r="J77" s="249"/>
      <c r="K77" s="249"/>
      <c r="L77" s="249"/>
      <c r="M77" s="249"/>
      <c r="N77" s="249"/>
      <c r="O77" s="249"/>
      <c r="P77" s="249"/>
      <c r="Q77" s="249"/>
      <c r="R77" s="249"/>
      <c r="S77" s="249"/>
      <c r="T77" s="249"/>
      <c r="U77" s="249"/>
      <c r="V77" s="266"/>
      <c r="X77" s="266"/>
      <c r="Y77" s="266"/>
      <c r="Z77" s="266"/>
      <c r="AA77" s="266"/>
      <c r="AB77" s="373"/>
      <c r="AC77" s="373"/>
      <c r="AD77" s="373"/>
      <c r="AE77" s="257"/>
    </row>
    <row r="78" spans="1:31" s="52" customFormat="1" ht="15" customHeight="1">
      <c r="A78" s="379">
        <v>70</v>
      </c>
      <c r="B78" s="249"/>
      <c r="C78" s="362" t="s">
        <v>24</v>
      </c>
      <c r="D78" s="51" t="s">
        <v>315</v>
      </c>
      <c r="E78" s="384" t="s">
        <v>193</v>
      </c>
      <c r="F78" s="288">
        <f t="shared" ref="F78:AE78" si="50">IF(AND(ISNUMBER(F6),($T6)&gt;0),(F33/F6)/($T$33/$T6)*100,0)</f>
        <v>83.712875030863358</v>
      </c>
      <c r="G78" s="288">
        <f t="shared" si="50"/>
        <v>87.053208855422639</v>
      </c>
      <c r="H78" s="288">
        <f t="shared" si="50"/>
        <v>86.283719646284368</v>
      </c>
      <c r="I78" s="288">
        <f t="shared" si="50"/>
        <v>89.175386196865361</v>
      </c>
      <c r="J78" s="288">
        <f t="shared" si="50"/>
        <v>90.192606701669092</v>
      </c>
      <c r="K78" s="288">
        <f t="shared" si="50"/>
        <v>87.989102290835902</v>
      </c>
      <c r="L78" s="288">
        <f t="shared" si="50"/>
        <v>90.425707816357956</v>
      </c>
      <c r="M78" s="288">
        <f t="shared" si="50"/>
        <v>92.80868781343024</v>
      </c>
      <c r="N78" s="288">
        <f t="shared" si="50"/>
        <v>95.956692398340721</v>
      </c>
      <c r="O78" s="288">
        <f t="shared" si="50"/>
        <v>98.267099615063728</v>
      </c>
      <c r="P78" s="288">
        <f t="shared" si="50"/>
        <v>98.04174319624191</v>
      </c>
      <c r="Q78" s="288">
        <f t="shared" si="50"/>
        <v>99.749233399725341</v>
      </c>
      <c r="R78" s="288">
        <f t="shared" si="50"/>
        <v>97.869471541939305</v>
      </c>
      <c r="S78" s="288">
        <f t="shared" si="50"/>
        <v>99.073788100822355</v>
      </c>
      <c r="T78" s="381">
        <f t="shared" si="50"/>
        <v>100</v>
      </c>
      <c r="U78" s="288">
        <f t="shared" si="50"/>
        <v>101.75406572184103</v>
      </c>
      <c r="V78" s="288">
        <f t="shared" si="50"/>
        <v>109.80787364348284</v>
      </c>
      <c r="W78" s="288">
        <f t="shared" si="50"/>
        <v>109.58521600829671</v>
      </c>
      <c r="X78" s="288">
        <f t="shared" si="50"/>
        <v>109.91602334377984</v>
      </c>
      <c r="Y78" s="288">
        <f t="shared" si="50"/>
        <v>108.88124914520323</v>
      </c>
      <c r="Z78" s="288">
        <f t="shared" si="50"/>
        <v>117.9905345687089</v>
      </c>
      <c r="AA78" s="288">
        <f t="shared" si="50"/>
        <v>119.91374270120988</v>
      </c>
      <c r="AB78" s="288">
        <f t="shared" si="50"/>
        <v>117.23538537297348</v>
      </c>
      <c r="AC78" s="288">
        <f t="shared" si="50"/>
        <v>125.31879855274862</v>
      </c>
      <c r="AD78" s="288">
        <f t="shared" si="50"/>
        <v>126.97911877663397</v>
      </c>
      <c r="AE78" s="288">
        <f t="shared" si="50"/>
        <v>128.00591443612831</v>
      </c>
    </row>
    <row r="79" spans="1:31" s="52" customFormat="1" ht="15" customHeight="1">
      <c r="A79" s="380">
        <v>71</v>
      </c>
      <c r="B79" s="249"/>
      <c r="C79" s="362"/>
      <c r="D79" s="51" t="s">
        <v>43</v>
      </c>
      <c r="E79" s="381">
        <v>100</v>
      </c>
      <c r="F79" s="383">
        <v>104.45849736130086</v>
      </c>
      <c r="G79" s="383">
        <v>108.62662862987749</v>
      </c>
      <c r="H79" s="383">
        <v>107.6664455458216</v>
      </c>
      <c r="I79" s="383">
        <v>111.27472136518948</v>
      </c>
      <c r="J79" s="383">
        <v>112.54402821168978</v>
      </c>
      <c r="K79" s="383">
        <v>109.79445403209347</v>
      </c>
      <c r="L79" s="383">
        <v>112.83489615959704</v>
      </c>
      <c r="M79" s="383">
        <v>115.80842334576089</v>
      </c>
      <c r="N79" s="383">
        <v>119.73656257768903</v>
      </c>
      <c r="O79" s="383">
        <v>122.61953208581559</v>
      </c>
      <c r="P79" s="383">
        <v>122.33832811483542</v>
      </c>
      <c r="Q79" s="383">
        <v>124.46896645271666</v>
      </c>
      <c r="R79" s="383">
        <v>122.12336430980825</v>
      </c>
      <c r="S79" s="383">
        <v>123.62613312573858</v>
      </c>
      <c r="T79" s="383">
        <v>124.78187772524716</v>
      </c>
      <c r="U79" s="383">
        <v>126.97063386949527</v>
      </c>
      <c r="V79" s="383">
        <v>137.02032662250463</v>
      </c>
      <c r="W79" s="383">
        <v>136.74249024442076</v>
      </c>
      <c r="X79" s="383">
        <v>137.15527784928946</v>
      </c>
      <c r="Y79" s="383">
        <v>135.8640671740892</v>
      </c>
      <c r="Z79" s="383">
        <v>147.23080457289183</v>
      </c>
      <c r="AA79" s="383">
        <v>149.63061979319119</v>
      </c>
      <c r="AB79" s="383">
        <v>146.28852581087062</v>
      </c>
      <c r="AC79" s="383">
        <v>155.85732031374576</v>
      </c>
      <c r="AD79" s="383">
        <v>157.8923060965765</v>
      </c>
      <c r="AE79" s="383">
        <v>158.89230609657699</v>
      </c>
    </row>
    <row r="80" spans="1:31" s="52" customFormat="1" ht="15" customHeight="1">
      <c r="A80" s="379">
        <v>72</v>
      </c>
      <c r="B80" s="249"/>
      <c r="C80" s="362" t="s">
        <v>694</v>
      </c>
      <c r="D80" s="51" t="s">
        <v>315</v>
      </c>
      <c r="E80" s="384" t="s">
        <v>193</v>
      </c>
      <c r="F80" s="288">
        <f>IF(AND(ISNUMBER(F7),($T7)&gt;0),(F33/F7)/($T$33/$T7)*100,0)</f>
        <v>75.849856486869143</v>
      </c>
      <c r="G80" s="288">
        <f t="shared" ref="G80:AD80" si="51">IF(AND(ISNUMBER(G7),($T7)&gt;0),(G33/G7)/($T$33/$T7)*100,0)</f>
        <v>76.418753520861799</v>
      </c>
      <c r="H80" s="288">
        <f t="shared" si="51"/>
        <v>78.959683762240445</v>
      </c>
      <c r="I80" s="288">
        <f t="shared" si="51"/>
        <v>74.743914081875943</v>
      </c>
      <c r="J80" s="288">
        <f t="shared" si="51"/>
        <v>79.166212683886684</v>
      </c>
      <c r="K80" s="288">
        <f t="shared" si="51"/>
        <v>81.034092784634296</v>
      </c>
      <c r="L80" s="288">
        <f t="shared" si="51"/>
        <v>83.280239855309972</v>
      </c>
      <c r="M80" s="288">
        <f t="shared" si="51"/>
        <v>86.288491222971686</v>
      </c>
      <c r="N80" s="288">
        <f t="shared" si="51"/>
        <v>86.468664224355223</v>
      </c>
      <c r="O80" s="288">
        <f t="shared" si="51"/>
        <v>89.697484568342077</v>
      </c>
      <c r="P80" s="288">
        <f t="shared" si="51"/>
        <v>96.148234343738608</v>
      </c>
      <c r="Q80" s="288">
        <f t="shared" si="51"/>
        <v>97.309525392121472</v>
      </c>
      <c r="R80" s="288">
        <f t="shared" si="51"/>
        <v>95.617459410919665</v>
      </c>
      <c r="S80" s="288">
        <f t="shared" si="51"/>
        <v>96.990446869021568</v>
      </c>
      <c r="T80" s="381">
        <f t="shared" si="51"/>
        <v>100</v>
      </c>
      <c r="U80" s="288">
        <f t="shared" si="51"/>
        <v>98.975075878972262</v>
      </c>
      <c r="V80" s="288">
        <f t="shared" si="51"/>
        <v>103.86320856953233</v>
      </c>
      <c r="W80" s="288">
        <f t="shared" si="51"/>
        <v>106.37961532320652</v>
      </c>
      <c r="X80" s="288">
        <f t="shared" si="51"/>
        <v>109.87978432792022</v>
      </c>
      <c r="Y80" s="288">
        <f t="shared" si="51"/>
        <v>110.77659974714591</v>
      </c>
      <c r="Z80" s="288">
        <f t="shared" si="51"/>
        <v>107.81731343157853</v>
      </c>
      <c r="AA80" s="288">
        <f t="shared" si="51"/>
        <v>113.255407728169</v>
      </c>
      <c r="AB80" s="288">
        <f t="shared" si="51"/>
        <v>112.92862847909643</v>
      </c>
      <c r="AC80" s="288">
        <f t="shared" si="51"/>
        <v>113.91204871706786</v>
      </c>
      <c r="AD80" s="288">
        <f t="shared" si="51"/>
        <v>116.91203095456298</v>
      </c>
      <c r="AE80" s="289" t="s">
        <v>192</v>
      </c>
    </row>
    <row r="81" spans="1:31" s="52" customFormat="1" ht="15" customHeight="1">
      <c r="A81" s="380">
        <v>73</v>
      </c>
      <c r="B81" s="249"/>
      <c r="C81" s="362"/>
      <c r="D81" s="51" t="s">
        <v>46</v>
      </c>
      <c r="E81" s="382">
        <f t="shared" ref="E81:E83" si="52">IF(ISNUMBER(E37),E37/$G37*100,0)</f>
        <v>0</v>
      </c>
      <c r="F81" s="288">
        <f>IF(AND(ISNUMBER(F7),($I7)&gt;0),(F33/F7)/($I$33/$I7)*100,0)</f>
        <v>101.47964207999827</v>
      </c>
      <c r="G81" s="288">
        <f t="shared" ref="G81:AD81" si="53">IF(AND(ISNUMBER(G7),($I7)&gt;0),(G33/G7)/($I$33/$I7)*100,0)</f>
        <v>102.24077031495995</v>
      </c>
      <c r="H81" s="288">
        <f t="shared" si="53"/>
        <v>105.64028487422598</v>
      </c>
      <c r="I81" s="288">
        <f t="shared" si="53"/>
        <v>100</v>
      </c>
      <c r="J81" s="288">
        <f t="shared" si="53"/>
        <v>105.91660024275215</v>
      </c>
      <c r="K81" s="288">
        <f t="shared" si="53"/>
        <v>108.41563996216195</v>
      </c>
      <c r="L81" s="288">
        <f t="shared" si="53"/>
        <v>111.42076365452735</v>
      </c>
      <c r="M81" s="288">
        <f t="shared" si="53"/>
        <v>115.4455078823536</v>
      </c>
      <c r="N81" s="288">
        <f t="shared" si="53"/>
        <v>115.68656162378083</v>
      </c>
      <c r="O81" s="288">
        <f t="shared" si="53"/>
        <v>120.00640543133146</v>
      </c>
      <c r="P81" s="288">
        <f t="shared" si="53"/>
        <v>128.6368736836767</v>
      </c>
      <c r="Q81" s="288">
        <f t="shared" si="53"/>
        <v>130.19056680056485</v>
      </c>
      <c r="R81" s="288">
        <f t="shared" si="53"/>
        <v>127.92674906772801</v>
      </c>
      <c r="S81" s="288">
        <f t="shared" si="53"/>
        <v>129.76367114354804</v>
      </c>
      <c r="T81" s="288">
        <f t="shared" si="53"/>
        <v>133.79015700255948</v>
      </c>
      <c r="U81" s="288">
        <f t="shared" si="53"/>
        <v>132.41890941187938</v>
      </c>
      <c r="V81" s="288">
        <f t="shared" si="53"/>
        <v>138.95874981307313</v>
      </c>
      <c r="W81" s="288">
        <f t="shared" si="53"/>
        <v>142.32545435963686</v>
      </c>
      <c r="X81" s="288">
        <f t="shared" si="53"/>
        <v>147.00833596639822</v>
      </c>
      <c r="Y81" s="288">
        <f t="shared" si="53"/>
        <v>148.20818672380344</v>
      </c>
      <c r="Z81" s="288">
        <f t="shared" si="53"/>
        <v>144.24895291605057</v>
      </c>
      <c r="AA81" s="288">
        <f t="shared" si="53"/>
        <v>151.52458781340621</v>
      </c>
      <c r="AB81" s="288">
        <f t="shared" si="53"/>
        <v>151.08738934302025</v>
      </c>
      <c r="AC81" s="288">
        <f t="shared" si="53"/>
        <v>152.40310882339719</v>
      </c>
      <c r="AD81" s="288">
        <f t="shared" si="53"/>
        <v>156.41678976899078</v>
      </c>
      <c r="AE81" s="289" t="s">
        <v>192</v>
      </c>
    </row>
    <row r="82" spans="1:31" s="52" customFormat="1" ht="15" customHeight="1">
      <c r="A82" s="379">
        <v>74</v>
      </c>
      <c r="B82" s="249"/>
      <c r="C82" s="362" t="s">
        <v>695</v>
      </c>
      <c r="D82" s="51" t="s">
        <v>0</v>
      </c>
      <c r="E82" s="382">
        <f t="shared" si="52"/>
        <v>0</v>
      </c>
      <c r="F82" s="381">
        <f>IF(AND(ISNUMBER(F8),($F8)&gt;0),(F33/F8)/($F$33/$F8)*100,0)</f>
        <v>100</v>
      </c>
      <c r="G82" s="288">
        <f t="shared" ref="G82:Y82" si="54">IF(AND(ISNUMBER(G8),($F8)&gt;0),(G33/G8)/($F$33/$F8)*100,0)</f>
        <v>104.56920664394372</v>
      </c>
      <c r="H82" s="288">
        <f t="shared" si="54"/>
        <v>104.42431586873029</v>
      </c>
      <c r="I82" s="288">
        <f t="shared" si="54"/>
        <v>107.72894052488509</v>
      </c>
      <c r="J82" s="288">
        <f t="shared" si="54"/>
        <v>110.42918540474751</v>
      </c>
      <c r="K82" s="288">
        <f t="shared" si="54"/>
        <v>113.81641786621776</v>
      </c>
      <c r="L82" s="288">
        <f t="shared" si="54"/>
        <v>116.85667863353228</v>
      </c>
      <c r="M82" s="288">
        <f t="shared" si="54"/>
        <v>123.27010679893272</v>
      </c>
      <c r="N82" s="288">
        <f t="shared" si="54"/>
        <v>126.92815012960131</v>
      </c>
      <c r="O82" s="288">
        <f t="shared" si="54"/>
        <v>131.97152241762015</v>
      </c>
      <c r="P82" s="288">
        <f t="shared" si="54"/>
        <v>137.35818626224295</v>
      </c>
      <c r="Q82" s="288">
        <f t="shared" si="54"/>
        <v>0</v>
      </c>
      <c r="R82" s="288">
        <f t="shared" si="54"/>
        <v>0</v>
      </c>
      <c r="S82" s="288">
        <f t="shared" si="54"/>
        <v>149.42327378023128</v>
      </c>
      <c r="T82" s="291" t="s">
        <v>677</v>
      </c>
      <c r="U82" s="291" t="s">
        <v>677</v>
      </c>
      <c r="V82" s="288">
        <f t="shared" si="54"/>
        <v>173.04410244328253</v>
      </c>
      <c r="W82" s="291" t="s">
        <v>677</v>
      </c>
      <c r="X82" s="291" t="s">
        <v>677</v>
      </c>
      <c r="Y82" s="288">
        <f t="shared" si="54"/>
        <v>170.21603051462395</v>
      </c>
      <c r="Z82" s="291" t="s">
        <v>677</v>
      </c>
      <c r="AA82" s="291" t="s">
        <v>677</v>
      </c>
      <c r="AB82" s="288">
        <f t="shared" ref="AB82" si="55">IF(AND(ISNUMBER(AB8),($F8)&gt;0),(AB33/AB8)/($F$33/$F8)*100,0)</f>
        <v>228.70880117282164</v>
      </c>
      <c r="AC82" s="291" t="s">
        <v>677</v>
      </c>
      <c r="AD82" s="291" t="s">
        <v>677</v>
      </c>
      <c r="AE82" s="289" t="s">
        <v>192</v>
      </c>
    </row>
    <row r="83" spans="1:31" s="52" customFormat="1" ht="15" customHeight="1">
      <c r="A83" s="380">
        <v>75</v>
      </c>
      <c r="B83" s="249"/>
      <c r="C83" s="362"/>
      <c r="D83" s="51" t="s">
        <v>225</v>
      </c>
      <c r="E83" s="382">
        <f t="shared" si="52"/>
        <v>0</v>
      </c>
      <c r="F83" s="288">
        <f>IF(AND(ISNUMBER(F8),($O8)&gt;0),(F33/F8)/($O$33/$O8)*100,0)</f>
        <v>75.77392316772162</v>
      </c>
      <c r="G83" s="288">
        <f t="shared" ref="G83:Y83" si="56">IF(AND(ISNUMBER(G8),($O8)&gt;0),(G33/G8)/($O$33/$O8)*100,0)</f>
        <v>79.236190299477954</v>
      </c>
      <c r="H83" s="288">
        <f t="shared" si="56"/>
        <v>79.126400874790619</v>
      </c>
      <c r="I83" s="288">
        <f t="shared" si="56"/>
        <v>81.630444622726941</v>
      </c>
      <c r="J83" s="288">
        <f t="shared" si="56"/>
        <v>83.676526103334226</v>
      </c>
      <c r="K83" s="288">
        <f t="shared" si="56"/>
        <v>86.243165026200813</v>
      </c>
      <c r="L83" s="288">
        <f t="shared" si="56"/>
        <v>88.546889884124099</v>
      </c>
      <c r="M83" s="288">
        <f t="shared" si="56"/>
        <v>93.406596014591642</v>
      </c>
      <c r="N83" s="288">
        <f t="shared" si="56"/>
        <v>96.178438957414429</v>
      </c>
      <c r="O83" s="381">
        <f t="shared" si="56"/>
        <v>100</v>
      </c>
      <c r="P83" s="288">
        <f t="shared" si="56"/>
        <v>104.08168652292791</v>
      </c>
      <c r="Q83" s="288">
        <f t="shared" si="56"/>
        <v>0</v>
      </c>
      <c r="R83" s="288">
        <f t="shared" si="56"/>
        <v>0</v>
      </c>
      <c r="S83" s="288">
        <f t="shared" si="56"/>
        <v>113.22387666892675</v>
      </c>
      <c r="T83" s="291" t="s">
        <v>677</v>
      </c>
      <c r="U83" s="291" t="s">
        <v>677</v>
      </c>
      <c r="V83" s="288">
        <f t="shared" si="56"/>
        <v>131.12230523164635</v>
      </c>
      <c r="W83" s="291" t="s">
        <v>677</v>
      </c>
      <c r="X83" s="291" t="s">
        <v>677</v>
      </c>
      <c r="Y83" s="288">
        <f t="shared" si="56"/>
        <v>128.97936418129672</v>
      </c>
      <c r="Z83" s="291" t="s">
        <v>677</v>
      </c>
      <c r="AA83" s="291" t="s">
        <v>677</v>
      </c>
      <c r="AB83" s="288">
        <f t="shared" ref="AB83" si="57">IF(AND(ISNUMBER(AB8),($O8)&gt;0),(AB33/AB8)/($O$33/$O8)*100,0)</f>
        <v>173.30163127851102</v>
      </c>
      <c r="AC83" s="291" t="s">
        <v>677</v>
      </c>
      <c r="AD83" s="291" t="s">
        <v>677</v>
      </c>
      <c r="AE83" s="289" t="s">
        <v>192</v>
      </c>
    </row>
    <row r="84" spans="1:31" s="52" customFormat="1" ht="15" customHeight="1">
      <c r="A84" s="379">
        <v>76</v>
      </c>
      <c r="B84" s="254"/>
      <c r="C84" s="362" t="s">
        <v>28</v>
      </c>
      <c r="D84" s="51" t="s">
        <v>228</v>
      </c>
      <c r="E84" s="384" t="s">
        <v>193</v>
      </c>
      <c r="F84" s="384" t="s">
        <v>193</v>
      </c>
      <c r="G84" s="288">
        <f>IF(AND(ISNUMBER(G9),($F9)&gt;0),(#REF!/G9)/(#REF!/$F9)*100,0)</f>
        <v>0</v>
      </c>
      <c r="H84" s="288">
        <f>IF(AND(ISNUMBER(H9),($F9)&gt;0),(#REF!/H9)/(#REF!/$F9)*100,0)</f>
        <v>0</v>
      </c>
      <c r="I84" s="288">
        <f>IF(AND(ISNUMBER(I9),($F9)&gt;0),(#REF!/I9)/(#REF!/$F9)*100,0)</f>
        <v>0</v>
      </c>
      <c r="J84" s="381">
        <f>IF(AND(ISNUMBER(J9),($J9)&gt;0),(J33/J9)/($J$33/$J9)*100,0)</f>
        <v>100</v>
      </c>
      <c r="K84" s="288">
        <f t="shared" ref="K84:Y84" si="58">IF(AND(ISNUMBER(K9),($J9)&gt;0),(K33/K9)/($J$33/$J9)*100,0)</f>
        <v>99.255004359502763</v>
      </c>
      <c r="L84" s="288">
        <f t="shared" si="58"/>
        <v>103.29005721415152</v>
      </c>
      <c r="M84" s="288">
        <f t="shared" si="58"/>
        <v>107.63117613629893</v>
      </c>
      <c r="N84" s="288">
        <f t="shared" si="58"/>
        <v>112.57085013163559</v>
      </c>
      <c r="O84" s="288">
        <f t="shared" si="58"/>
        <v>116.63941770827206</v>
      </c>
      <c r="P84" s="288">
        <f t="shared" si="58"/>
        <v>115.36131763102222</v>
      </c>
      <c r="Q84" s="288">
        <f t="shared" si="58"/>
        <v>117.17172724781663</v>
      </c>
      <c r="R84" s="288">
        <f t="shared" si="58"/>
        <v>115.4013865879822</v>
      </c>
      <c r="S84" s="288">
        <f t="shared" si="58"/>
        <v>116.51912602113637</v>
      </c>
      <c r="T84" s="288">
        <f t="shared" si="58"/>
        <v>119.31823053487611</v>
      </c>
      <c r="U84" s="288">
        <f t="shared" si="58"/>
        <v>121.57348371643435</v>
      </c>
      <c r="V84" s="288">
        <f t="shared" si="58"/>
        <v>126.16291650912311</v>
      </c>
      <c r="W84" s="288">
        <f t="shared" si="58"/>
        <v>126.13651643015264</v>
      </c>
      <c r="X84" s="288">
        <f t="shared" si="58"/>
        <v>126.83207323424553</v>
      </c>
      <c r="Y84" s="288">
        <f t="shared" si="58"/>
        <v>125.94569665696416</v>
      </c>
      <c r="Z84" s="288">
        <f>IF(AND(ISNUMBER(Z9),($J9)&gt;0),(Z33/Z9)/($J$33/$J9)*100,0)</f>
        <v>133.31278694496686</v>
      </c>
      <c r="AA84" s="288">
        <f>IF(AND(ISNUMBER(AA9),($J9)&gt;0),(AA33/AA9)/($J$33/$J9)*100,0)</f>
        <v>134.39919882099792</v>
      </c>
      <c r="AB84" s="288">
        <f>IF(AND(ISNUMBER(AB9),($J9)&gt;0),(AB33/AB9)/($J$33/$J9)*100,0)</f>
        <v>132.5888947568111</v>
      </c>
      <c r="AC84" s="288">
        <f>IF(AND(ISNUMBER(AC9),($J9)&gt;0),(AC33/AC9)/($J$33/$J9)*100,0)</f>
        <v>140.61326039121698</v>
      </c>
      <c r="AD84" s="288">
        <f>IF(AND(ISNUMBER(AD9),($J9)&gt;0),(AD33/AD9)/($J$33/$J9)*100,0)</f>
        <v>142.61242779129134</v>
      </c>
      <c r="AE84" s="289" t="s">
        <v>192</v>
      </c>
    </row>
    <row r="85" spans="1:31" s="52" customFormat="1" ht="15" customHeight="1">
      <c r="A85" s="380">
        <v>77</v>
      </c>
      <c r="B85" s="254"/>
      <c r="C85" s="250"/>
      <c r="D85" s="51" t="s">
        <v>315</v>
      </c>
      <c r="E85" s="384" t="s">
        <v>193</v>
      </c>
      <c r="F85" s="384" t="s">
        <v>193</v>
      </c>
      <c r="G85" s="288">
        <f>IF(AND(ISNUMBER(G9),($O9)&gt;0),(#REF!/G9)/(#REF!/$O9)*100,0)</f>
        <v>0</v>
      </c>
      <c r="H85" s="288">
        <f>IF(AND(ISNUMBER(H9),($O9)&gt;0),(#REF!/H9)/(#REF!/$O9)*100,0)</f>
        <v>0</v>
      </c>
      <c r="I85" s="288">
        <f>IF(AND(ISNUMBER(I9),($O9)&gt;0),(#REF!/I9)/(#REF!/$O9)*100,0)</f>
        <v>0</v>
      </c>
      <c r="J85" s="288">
        <f>IF(AND(ISNUMBER(J9),($T9)&gt;0),(J33/J9)/($T$33/$T9)*100,0)</f>
        <v>83.80948959075495</v>
      </c>
      <c r="K85" s="288">
        <f t="shared" ref="K85:Y85" si="59">IF(AND(ISNUMBER(K9),($T9)&gt;0),(K33/K9)/($T$33/$T9)*100,0)</f>
        <v>83.185112546980847</v>
      </c>
      <c r="L85" s="288">
        <f t="shared" si="59"/>
        <v>86.566869749179148</v>
      </c>
      <c r="M85" s="288">
        <f t="shared" si="59"/>
        <v>90.205139360358572</v>
      </c>
      <c r="N85" s="288">
        <f t="shared" si="59"/>
        <v>94.345054923297482</v>
      </c>
      <c r="O85" s="288">
        <f t="shared" si="59"/>
        <v>97.754900642931446</v>
      </c>
      <c r="P85" s="288">
        <f t="shared" si="59"/>
        <v>96.683731491729318</v>
      </c>
      <c r="Q85" s="288">
        <f t="shared" si="59"/>
        <v>98.201026551066676</v>
      </c>
      <c r="R85" s="288">
        <f t="shared" si="59"/>
        <v>96.717313080041819</v>
      </c>
      <c r="S85" s="288">
        <f t="shared" si="59"/>
        <v>97.65408479392292</v>
      </c>
      <c r="T85" s="381">
        <f t="shared" si="59"/>
        <v>100</v>
      </c>
      <c r="U85" s="288">
        <f t="shared" si="59"/>
        <v>101.89011618044321</v>
      </c>
      <c r="V85" s="288">
        <f t="shared" si="59"/>
        <v>105.73649637910638</v>
      </c>
      <c r="W85" s="288">
        <f t="shared" si="59"/>
        <v>105.71437060766968</v>
      </c>
      <c r="X85" s="288">
        <f t="shared" si="59"/>
        <v>106.29731321499369</v>
      </c>
      <c r="Y85" s="288">
        <f t="shared" si="59"/>
        <v>105.55444552972217</v>
      </c>
      <c r="Z85" s="288">
        <f>IF(AND(ISNUMBER(Z9),($T9)&gt;0),(Z33/Z9)/($T$33/$T9)*100,0)</f>
        <v>111.72876629778735</v>
      </c>
      <c r="AA85" s="288">
        <f>IF(AND(ISNUMBER(AA9),($T9)&gt;0),(AA33/AA9)/($T$33/$T9)*100,0)</f>
        <v>112.63928254594231</v>
      </c>
      <c r="AB85" s="288">
        <f>IF(AND(ISNUMBER(AB9),($T9)&gt;0),(AB33/AB9)/($T$33/$T9)*100,0)</f>
        <v>111.12207594970664</v>
      </c>
      <c r="AC85" s="288">
        <f>IF(AND(ISNUMBER(AC9),($T9)&gt;0),(AC33/AC9)/($T$33/$T9)*100,0)</f>
        <v>117.84725583079816</v>
      </c>
      <c r="AD85" s="288">
        <f>IF(AND(ISNUMBER(AD9),($T9)&gt;0),(AD33/AD9)/($T$33/$T9)*100,0)</f>
        <v>119.52274782486523</v>
      </c>
      <c r="AE85" s="289" t="s">
        <v>192</v>
      </c>
    </row>
    <row r="86" spans="1:31" s="52" customFormat="1" ht="15" customHeight="1">
      <c r="A86" s="379">
        <v>78</v>
      </c>
      <c r="B86" s="249"/>
      <c r="C86" s="363" t="s">
        <v>137</v>
      </c>
      <c r="D86" s="51" t="s">
        <v>228</v>
      </c>
      <c r="E86" s="384" t="s">
        <v>193</v>
      </c>
      <c r="F86" s="384" t="s">
        <v>193</v>
      </c>
      <c r="G86" s="288">
        <f>IF(AND(ISNUMBER(G10),($F10)&gt;0),(#REF!/G10)/(#REF!/$F10)*100,0)</f>
        <v>0</v>
      </c>
      <c r="H86" s="288">
        <f>IF(AND(ISNUMBER(H10),($F10)&gt;0),(#REF!/H10)/(#REF!/$F10)*100,0)</f>
        <v>0</v>
      </c>
      <c r="I86" s="288">
        <f>IF(AND(ISNUMBER(I10),($F10)&gt;0),(#REF!/I10)/(#REF!/$F10)*100,0)</f>
        <v>0</v>
      </c>
      <c r="J86" s="381">
        <f>IF(AND(ISNUMBER(J10),($J10)&gt;0),(J33/J10)/($J$33/$J10)*100,0)</f>
        <v>100</v>
      </c>
      <c r="K86" s="288">
        <f t="shared" ref="K86:AD86" si="60">IF(AND(ISNUMBER(K10),($J10)&gt;0),(K33/K10)/($J$33/$J10)*100,0)</f>
        <v>98.717268956698291</v>
      </c>
      <c r="L86" s="288">
        <f t="shared" si="60"/>
        <v>102.44009919052428</v>
      </c>
      <c r="M86" s="288">
        <f t="shared" si="60"/>
        <v>105.22553010929441</v>
      </c>
      <c r="N86" s="288">
        <f t="shared" si="60"/>
        <v>109.84989384501833</v>
      </c>
      <c r="O86" s="288">
        <f t="shared" si="60"/>
        <v>113.35431720234858</v>
      </c>
      <c r="P86" s="288">
        <f t="shared" si="60"/>
        <v>111.51686631484814</v>
      </c>
      <c r="Q86" s="288">
        <f t="shared" si="60"/>
        <v>112.99369245899065</v>
      </c>
      <c r="R86" s="288">
        <f t="shared" si="60"/>
        <v>110.67797884005022</v>
      </c>
      <c r="S86" s="288">
        <f t="shared" si="60"/>
        <v>111.46799171479678</v>
      </c>
      <c r="T86" s="288">
        <f t="shared" si="60"/>
        <v>113.81375405698097</v>
      </c>
      <c r="U86" s="288">
        <f t="shared" si="60"/>
        <v>115.21906493053832</v>
      </c>
      <c r="V86" s="288">
        <f t="shared" si="60"/>
        <v>119.62683539281964</v>
      </c>
      <c r="W86" s="288">
        <f t="shared" si="60"/>
        <v>119.38763787490608</v>
      </c>
      <c r="X86" s="288">
        <f t="shared" si="60"/>
        <v>120.64829742002448</v>
      </c>
      <c r="Y86" s="288">
        <f t="shared" si="60"/>
        <v>118.03615340863365</v>
      </c>
      <c r="Z86" s="288">
        <f t="shared" si="60"/>
        <v>125.28337010992556</v>
      </c>
      <c r="AA86" s="288">
        <f t="shared" si="60"/>
        <v>126.34761242502226</v>
      </c>
      <c r="AB86" s="288">
        <f t="shared" si="60"/>
        <v>124.39232782423566</v>
      </c>
      <c r="AC86" s="288">
        <f t="shared" si="60"/>
        <v>132.4682233606232</v>
      </c>
      <c r="AD86" s="288">
        <f t="shared" si="60"/>
        <v>134.37025451749781</v>
      </c>
      <c r="AE86" s="289" t="s">
        <v>192</v>
      </c>
    </row>
    <row r="87" spans="1:31" s="52" customFormat="1" ht="15" customHeight="1">
      <c r="A87" s="380">
        <v>79</v>
      </c>
      <c r="B87" s="249"/>
      <c r="C87" s="363"/>
      <c r="D87" s="51" t="s">
        <v>315</v>
      </c>
      <c r="E87" s="384" t="s">
        <v>193</v>
      </c>
      <c r="F87" s="384" t="s">
        <v>193</v>
      </c>
      <c r="G87" s="288">
        <f>IF(AND(ISNUMBER(G10),($O10)&gt;0),(#REF!/G10)/(#REF!/$O10)*100,0)</f>
        <v>0</v>
      </c>
      <c r="H87" s="288">
        <f>IF(AND(ISNUMBER(H10),($O10)&gt;0),(#REF!/H10)/(#REF!/$O10)*100,0)</f>
        <v>0</v>
      </c>
      <c r="I87" s="288">
        <f>IF(AND(ISNUMBER(I10),($O10)&gt;0),(#REF!/I10)/(#REF!/$O10)*100,0)</f>
        <v>0</v>
      </c>
      <c r="J87" s="288">
        <f>IF(AND(ISNUMBER(J10),($T10)&gt;0),(J33/J10)/($T$33/$T10)*100,0)</f>
        <v>87.862842965301809</v>
      </c>
      <c r="K87" s="288">
        <f t="shared" ref="K87:AD87" si="61">IF(AND(ISNUMBER(K10),($T10)&gt;0),(K33/K10)/($T$33/$T10)*100,0)</f>
        <v>86.735799003058446</v>
      </c>
      <c r="L87" s="288">
        <f t="shared" si="61"/>
        <v>90.00678348526975</v>
      </c>
      <c r="M87" s="288">
        <f t="shared" si="61"/>
        <v>92.454142279335699</v>
      </c>
      <c r="N87" s="288">
        <f t="shared" si="61"/>
        <v>96.517239726599186</v>
      </c>
      <c r="O87" s="288">
        <f t="shared" si="61"/>
        <v>99.596325717889627</v>
      </c>
      <c r="P87" s="288">
        <f t="shared" si="61"/>
        <v>97.981889130040557</v>
      </c>
      <c r="Q87" s="288">
        <f t="shared" si="61"/>
        <v>99.279470565939022</v>
      </c>
      <c r="R87" s="288">
        <f t="shared" si="61"/>
        <v>97.244818745403279</v>
      </c>
      <c r="S87" s="288">
        <f t="shared" si="61"/>
        <v>97.93894651694751</v>
      </c>
      <c r="T87" s="381">
        <f t="shared" si="61"/>
        <v>100</v>
      </c>
      <c r="U87" s="288">
        <f t="shared" si="61"/>
        <v>101.234746086008</v>
      </c>
      <c r="V87" s="288">
        <f t="shared" si="61"/>
        <v>105.10753852555321</v>
      </c>
      <c r="W87" s="288">
        <f t="shared" si="61"/>
        <v>104.8973727860119</v>
      </c>
      <c r="X87" s="288">
        <f t="shared" si="61"/>
        <v>106.00502410246636</v>
      </c>
      <c r="Y87" s="288">
        <f t="shared" si="61"/>
        <v>103.7099201117105</v>
      </c>
      <c r="Z87" s="288">
        <f t="shared" si="61"/>
        <v>110.07753074132174</v>
      </c>
      <c r="AA87" s="288">
        <f t="shared" si="61"/>
        <v>111.01260429540545</v>
      </c>
      <c r="AB87" s="288">
        <f t="shared" si="61"/>
        <v>109.2946356570916</v>
      </c>
      <c r="AC87" s="288">
        <f t="shared" si="61"/>
        <v>116.39034707026961</v>
      </c>
      <c r="AD87" s="288">
        <f t="shared" si="61"/>
        <v>118.06152571878543</v>
      </c>
      <c r="AE87" s="289" t="s">
        <v>192</v>
      </c>
    </row>
    <row r="88" spans="1:31" s="52" customFormat="1" ht="15" customHeight="1">
      <c r="A88" s="379">
        <v>80</v>
      </c>
      <c r="B88" s="249"/>
      <c r="C88" s="363" t="s">
        <v>145</v>
      </c>
      <c r="D88" s="51" t="s">
        <v>228</v>
      </c>
      <c r="E88" s="384" t="s">
        <v>193</v>
      </c>
      <c r="F88" s="384" t="s">
        <v>193</v>
      </c>
      <c r="G88" s="288">
        <f>IF(AND(ISNUMBER(G11),($F11)&gt;0),(#REF!/G11)/(#REF!/$F11)*100,0)</f>
        <v>0</v>
      </c>
      <c r="H88" s="288">
        <f>IF(AND(ISNUMBER(H11),($F11)&gt;0),(#REF!/H11)/(#REF!/$F11)*100,0)</f>
        <v>0</v>
      </c>
      <c r="I88" s="288">
        <f>IF(AND(ISNUMBER(I11),($F11)&gt;0),(#REF!/I11)/(#REF!/$F11)*100,0)</f>
        <v>0</v>
      </c>
      <c r="J88" s="381">
        <f>IF(AND(ISNUMBER(J11),($J11)&gt;0),(J33/J11)/($J$33/$J11)*100,0)</f>
        <v>100</v>
      </c>
      <c r="K88" s="288">
        <f t="shared" ref="K88:AD88" si="62">IF(AND(ISNUMBER(K11),($J11)&gt;0),(K33/K11)/($J$33/$J11)*100,0)</f>
        <v>98.781294578655647</v>
      </c>
      <c r="L88" s="288">
        <f t="shared" si="62"/>
        <v>105.42509307426246</v>
      </c>
      <c r="M88" s="288">
        <f t="shared" si="62"/>
        <v>137.12685052748108</v>
      </c>
      <c r="N88" s="288">
        <f t="shared" si="62"/>
        <v>150.78306492214372</v>
      </c>
      <c r="O88" s="288">
        <f t="shared" si="62"/>
        <v>155.47336132935985</v>
      </c>
      <c r="P88" s="288">
        <f t="shared" si="62"/>
        <v>152.71488202314546</v>
      </c>
      <c r="Q88" s="288">
        <f t="shared" si="62"/>
        <v>155.47259424734358</v>
      </c>
      <c r="R88" s="288">
        <f t="shared" si="62"/>
        <v>155.68300331594963</v>
      </c>
      <c r="S88" s="288">
        <f t="shared" si="62"/>
        <v>149.56353025569794</v>
      </c>
      <c r="T88" s="288">
        <f t="shared" si="62"/>
        <v>157.6265407719965</v>
      </c>
      <c r="U88" s="288">
        <f t="shared" si="62"/>
        <v>164.49226158161864</v>
      </c>
      <c r="V88" s="288">
        <f t="shared" si="62"/>
        <v>162.24535389015114</v>
      </c>
      <c r="W88" s="288">
        <f t="shared" si="62"/>
        <v>162.04767934249776</v>
      </c>
      <c r="X88" s="288">
        <f t="shared" si="62"/>
        <v>155.87750671824062</v>
      </c>
      <c r="Y88" s="288">
        <f t="shared" si="62"/>
        <v>196.92540099539784</v>
      </c>
      <c r="Z88" s="288">
        <f t="shared" si="62"/>
        <v>197.0316574931737</v>
      </c>
      <c r="AA88" s="288">
        <f t="shared" si="62"/>
        <v>202.05464638297292</v>
      </c>
      <c r="AB88" s="288">
        <f t="shared" si="62"/>
        <v>200.01266559601959</v>
      </c>
      <c r="AC88" s="288">
        <f t="shared" si="62"/>
        <v>200.55950728495725</v>
      </c>
      <c r="AD88" s="288">
        <f t="shared" si="62"/>
        <v>201.37143905861348</v>
      </c>
      <c r="AE88" s="289" t="s">
        <v>192</v>
      </c>
    </row>
    <row r="89" spans="1:31" s="52" customFormat="1" ht="15" customHeight="1">
      <c r="A89" s="380">
        <v>81</v>
      </c>
      <c r="B89" s="249"/>
      <c r="C89" s="363"/>
      <c r="D89" s="51" t="s">
        <v>315</v>
      </c>
      <c r="E89" s="384" t="s">
        <v>193</v>
      </c>
      <c r="F89" s="384" t="s">
        <v>193</v>
      </c>
      <c r="G89" s="288">
        <f>IF(AND(ISNUMBER(G12),($F12)&gt;0),(#REF!/G12)/(#REF!/$F12)*100,0)</f>
        <v>0</v>
      </c>
      <c r="H89" s="288">
        <f>IF(AND(ISNUMBER(H12),($F12)&gt;0),(#REF!/H12)/(#REF!/$F12)*100,0)</f>
        <v>0</v>
      </c>
      <c r="I89" s="288">
        <f>IF(AND(ISNUMBER(I12),($F12)&gt;0),(#REF!/I12)/(#REF!/$F12)*100,0)</f>
        <v>0</v>
      </c>
      <c r="J89" s="287">
        <f>IF(AND(ISNUMBER(J11),($T11)&gt;0),(J33/J11)/($T$33/$T11)*100,0)</f>
        <v>63.441092794549057</v>
      </c>
      <c r="K89" s="287">
        <f t="shared" ref="K89:AD89" si="63">IF(AND(ISNUMBER(K11),($T11)&gt;0),(K33/K11)/($T$33/$T11)*100,0)</f>
        <v>62.667932757301784</v>
      </c>
      <c r="L89" s="287">
        <f t="shared" si="63"/>
        <v>66.882831125982563</v>
      </c>
      <c r="M89" s="287">
        <f t="shared" si="63"/>
        <v>86.994772489381859</v>
      </c>
      <c r="N89" s="287">
        <f t="shared" si="63"/>
        <v>95.658424135722342</v>
      </c>
      <c r="O89" s="287">
        <f t="shared" si="63"/>
        <v>98.633999431763726</v>
      </c>
      <c r="P89" s="287">
        <f t="shared" si="63"/>
        <v>96.883990015389827</v>
      </c>
      <c r="Q89" s="287">
        <f t="shared" si="63"/>
        <v>98.633512786549971</v>
      </c>
      <c r="R89" s="287">
        <f t="shared" si="63"/>
        <v>98.766998599012496</v>
      </c>
      <c r="S89" s="287">
        <f t="shared" si="63"/>
        <v>94.884738016320796</v>
      </c>
      <c r="T89" s="381">
        <f t="shared" si="63"/>
        <v>100</v>
      </c>
      <c r="U89" s="287">
        <f t="shared" si="63"/>
        <v>104.35568830984705</v>
      </c>
      <c r="V89" s="287">
        <f t="shared" si="63"/>
        <v>102.93022551629529</v>
      </c>
      <c r="W89" s="287">
        <f t="shared" si="63"/>
        <v>102.8048186230873</v>
      </c>
      <c r="X89" s="287">
        <f t="shared" si="63"/>
        <v>98.890393682948471</v>
      </c>
      <c r="Y89" s="287">
        <f t="shared" si="63"/>
        <v>124.93162638152818</v>
      </c>
      <c r="Z89" s="287">
        <f t="shared" si="63"/>
        <v>124.9990366648824</v>
      </c>
      <c r="AA89" s="287">
        <f t="shared" si="63"/>
        <v>128.18567570751981</v>
      </c>
      <c r="AB89" s="287">
        <f t="shared" si="63"/>
        <v>126.89022078162186</v>
      </c>
      <c r="AC89" s="287">
        <f t="shared" si="63"/>
        <v>127.2371431249401</v>
      </c>
      <c r="AD89" s="287">
        <f t="shared" si="63"/>
        <v>127.75224151489377</v>
      </c>
      <c r="AE89" s="289" t="s">
        <v>192</v>
      </c>
    </row>
    <row r="90" spans="1:31" s="52" customFormat="1" ht="15" customHeight="1">
      <c r="A90" s="379">
        <v>82</v>
      </c>
      <c r="B90" s="249"/>
      <c r="C90" s="363" t="s">
        <v>139</v>
      </c>
      <c r="D90" s="51" t="s">
        <v>228</v>
      </c>
      <c r="E90" s="384" t="s">
        <v>193</v>
      </c>
      <c r="F90" s="384" t="s">
        <v>193</v>
      </c>
      <c r="G90" s="288">
        <f>IF(AND(ISNUMBER(G13),($F13)&gt;0),(#REF!/G13)/(#REF!/$F13)*100,0)</f>
        <v>0</v>
      </c>
      <c r="H90" s="288">
        <f>IF(AND(ISNUMBER(H13),($F13)&gt;0),(#REF!/H13)/(#REF!/$F13)*100,0)</f>
        <v>0</v>
      </c>
      <c r="I90" s="288">
        <f>IF(AND(ISNUMBER(I13),($F13)&gt;0),(#REF!/I13)/(#REF!/$F13)*100,0)</f>
        <v>0</v>
      </c>
      <c r="J90" s="381">
        <f>IF(AND(ISNUMBER(J12),($J12)&gt;0),(J33/J12)/($J$33/$J12)*100,0)</f>
        <v>100</v>
      </c>
      <c r="K90" s="288">
        <f t="shared" ref="K90:AD90" si="64">IF(AND(ISNUMBER(K12),($J12)&gt;0),(K33/K12)/($J$33/$J12)*100,0)</f>
        <v>103.41498603903612</v>
      </c>
      <c r="L90" s="288">
        <f t="shared" si="64"/>
        <v>110.0072064110722</v>
      </c>
      <c r="M90" s="288">
        <f t="shared" si="64"/>
        <v>118.57270201547449</v>
      </c>
      <c r="N90" s="288">
        <f t="shared" si="64"/>
        <v>121.76478061421227</v>
      </c>
      <c r="O90" s="288">
        <f t="shared" si="64"/>
        <v>131.54992984183224</v>
      </c>
      <c r="P90" s="288">
        <f t="shared" si="64"/>
        <v>139.56472052520516</v>
      </c>
      <c r="Q90" s="288">
        <f t="shared" si="64"/>
        <v>146.4493600860124</v>
      </c>
      <c r="R90" s="288">
        <f t="shared" si="64"/>
        <v>151.76743746525267</v>
      </c>
      <c r="S90" s="288">
        <f t="shared" si="64"/>
        <v>164.31849160881549</v>
      </c>
      <c r="T90" s="288">
        <f t="shared" si="64"/>
        <v>173.34668888126259</v>
      </c>
      <c r="U90" s="288">
        <f t="shared" si="64"/>
        <v>190.62465152621999</v>
      </c>
      <c r="V90" s="288">
        <f t="shared" si="64"/>
        <v>204.10200882505066</v>
      </c>
      <c r="W90" s="288">
        <f t="shared" si="64"/>
        <v>209.47661498624973</v>
      </c>
      <c r="X90" s="288">
        <f t="shared" si="64"/>
        <v>205.18000757863922</v>
      </c>
      <c r="Y90" s="288">
        <f t="shared" si="64"/>
        <v>216.63364129142883</v>
      </c>
      <c r="Z90" s="288">
        <f t="shared" si="64"/>
        <v>228.98451141538763</v>
      </c>
      <c r="AA90" s="288">
        <f t="shared" si="64"/>
        <v>227.5519393507131</v>
      </c>
      <c r="AB90" s="288">
        <f t="shared" si="64"/>
        <v>231.10264011319396</v>
      </c>
      <c r="AC90" s="288">
        <f t="shared" si="64"/>
        <v>240.45575929491517</v>
      </c>
      <c r="AD90" s="288">
        <f t="shared" si="64"/>
        <v>246.35956428250842</v>
      </c>
      <c r="AE90" s="289" t="s">
        <v>192</v>
      </c>
    </row>
    <row r="91" spans="1:31" s="52" customFormat="1" ht="15" customHeight="1">
      <c r="A91" s="380">
        <v>83</v>
      </c>
      <c r="B91" s="249"/>
      <c r="C91" s="363"/>
      <c r="D91" s="51" t="s">
        <v>315</v>
      </c>
      <c r="E91" s="384" t="s">
        <v>193</v>
      </c>
      <c r="F91" s="384" t="s">
        <v>193</v>
      </c>
      <c r="G91" s="288">
        <f>IF(AND(ISNUMBER(G14),($F14)&gt;0),(#REF!/G14)/(#REF!/$F14)*100,0)</f>
        <v>0</v>
      </c>
      <c r="H91" s="288">
        <f>IF(AND(ISNUMBER(H14),($F14)&gt;0),(#REF!/H14)/(#REF!/$F14)*100,0)</f>
        <v>0</v>
      </c>
      <c r="I91" s="288">
        <f>IF(AND(ISNUMBER(I14),($F14)&gt;0),(#REF!/I14)/(#REF!/$F14)*100,0)</f>
        <v>0</v>
      </c>
      <c r="J91" s="287">
        <f>IF(AND(ISNUMBER(J12),($T12)&gt;0),(J33/J12)/($T$33/$T12)*100,0)</f>
        <v>57.68786277106053</v>
      </c>
      <c r="K91" s="287">
        <f t="shared" ref="K91:AD91" si="65">IF(AND(ISNUMBER(K12),($T12)&gt;0),(K33/K12)/($T$33/$T12)*100,0)</f>
        <v>59.657895230910555</v>
      </c>
      <c r="L91" s="287">
        <f t="shared" si="65"/>
        <v>63.460806272696622</v>
      </c>
      <c r="M91" s="287">
        <f t="shared" si="65"/>
        <v>68.402057622625435</v>
      </c>
      <c r="N91" s="287">
        <f t="shared" si="65"/>
        <v>70.243499544209683</v>
      </c>
      <c r="O91" s="287">
        <f t="shared" si="65"/>
        <v>75.888343002582573</v>
      </c>
      <c r="P91" s="287">
        <f t="shared" si="65"/>
        <v>80.511904453394493</v>
      </c>
      <c r="Q91" s="287">
        <f t="shared" si="65"/>
        <v>84.483505875515107</v>
      </c>
      <c r="R91" s="287">
        <f t="shared" si="65"/>
        <v>87.551391056110063</v>
      </c>
      <c r="S91" s="287">
        <f t="shared" si="65"/>
        <v>94.791825946770075</v>
      </c>
      <c r="T91" s="381">
        <f t="shared" si="65"/>
        <v>100</v>
      </c>
      <c r="U91" s="287">
        <f t="shared" si="65"/>
        <v>109.96728738025811</v>
      </c>
      <c r="V91" s="287">
        <f t="shared" si="65"/>
        <v>117.74208676397305</v>
      </c>
      <c r="W91" s="287">
        <f t="shared" si="65"/>
        <v>120.84258219073057</v>
      </c>
      <c r="X91" s="287">
        <f t="shared" si="65"/>
        <v>118.36396120561699</v>
      </c>
      <c r="Y91" s="287">
        <f t="shared" si="65"/>
        <v>124.97131770415098</v>
      </c>
      <c r="Z91" s="287">
        <f t="shared" si="65"/>
        <v>132.09627071229224</v>
      </c>
      <c r="AA91" s="287">
        <f t="shared" si="65"/>
        <v>131.26985050552625</v>
      </c>
      <c r="AB91" s="287">
        <f t="shared" si="65"/>
        <v>133.31817388879722</v>
      </c>
      <c r="AC91" s="287">
        <f t="shared" si="65"/>
        <v>138.71378844716227</v>
      </c>
      <c r="AD91" s="287">
        <f t="shared" si="65"/>
        <v>142.11956736667611</v>
      </c>
      <c r="AE91" s="289" t="s">
        <v>192</v>
      </c>
    </row>
    <row r="92" spans="1:31" s="52" customFormat="1" ht="15" customHeight="1">
      <c r="A92" s="379">
        <v>84</v>
      </c>
      <c r="B92" s="249"/>
      <c r="C92" s="363" t="s">
        <v>30</v>
      </c>
      <c r="D92" s="51" t="s">
        <v>228</v>
      </c>
      <c r="E92" s="384" t="s">
        <v>193</v>
      </c>
      <c r="F92" s="384" t="s">
        <v>193</v>
      </c>
      <c r="G92" s="288">
        <f>IF(AND(ISNUMBER(G15),($F15)&gt;0),(#REF!/G15)/(#REF!/$F15)*100,0)</f>
        <v>0</v>
      </c>
      <c r="H92" s="288">
        <f>IF(AND(ISNUMBER(H15),($F15)&gt;0),(#REF!/H15)/(#REF!/$F15)*100,0)</f>
        <v>0</v>
      </c>
      <c r="I92" s="288">
        <f>IF(AND(ISNUMBER(I15),($F15)&gt;0),(#REF!/I15)/(#REF!/$F15)*100,0)</f>
        <v>0</v>
      </c>
      <c r="J92" s="381">
        <f>IF(AND(ISNUMBER(J13),($J13)&gt;0),(J33/J13)/($J$33/$J13)*100,0)</f>
        <v>100</v>
      </c>
      <c r="K92" s="288">
        <f t="shared" ref="K92:AD92" si="66">IF(AND(ISNUMBER(K13),($J13)&gt;0),(K33/K13)/($J$33/$J13)*100,0)</f>
        <v>110.04647985697349</v>
      </c>
      <c r="L92" s="288">
        <f t="shared" si="66"/>
        <v>103.77132639453632</v>
      </c>
      <c r="M92" s="288">
        <f t="shared" si="66"/>
        <v>98.795025917453856</v>
      </c>
      <c r="N92" s="288">
        <f t="shared" si="66"/>
        <v>99.346294256780226</v>
      </c>
      <c r="O92" s="288">
        <f t="shared" si="66"/>
        <v>115.7492875581585</v>
      </c>
      <c r="P92" s="288">
        <f t="shared" si="66"/>
        <v>100.66326945109647</v>
      </c>
      <c r="Q92" s="288">
        <f t="shared" si="66"/>
        <v>92.803742110324734</v>
      </c>
      <c r="R92" s="288">
        <f t="shared" si="66"/>
        <v>97.907996015759053</v>
      </c>
      <c r="S92" s="288">
        <f t="shared" si="66"/>
        <v>95.973873712564668</v>
      </c>
      <c r="T92" s="288">
        <f t="shared" si="66"/>
        <v>93.517088485480599</v>
      </c>
      <c r="U92" s="288">
        <f t="shared" si="66"/>
        <v>94.86199826467724</v>
      </c>
      <c r="V92" s="288">
        <f t="shared" si="66"/>
        <v>95.270975024890276</v>
      </c>
      <c r="W92" s="288">
        <f t="shared" si="66"/>
        <v>95.023051694061422</v>
      </c>
      <c r="X92" s="288">
        <f t="shared" si="66"/>
        <v>85.014006935093803</v>
      </c>
      <c r="Y92" s="288">
        <f t="shared" si="66"/>
        <v>91.918329142058269</v>
      </c>
      <c r="Z92" s="288">
        <f t="shared" si="66"/>
        <v>93.541797485412403</v>
      </c>
      <c r="AA92" s="288">
        <f t="shared" si="66"/>
        <v>92.422172024652809</v>
      </c>
      <c r="AB92" s="288">
        <f t="shared" si="66"/>
        <v>93.244147420553119</v>
      </c>
      <c r="AC92" s="288">
        <f t="shared" si="66"/>
        <v>94.305980504141715</v>
      </c>
      <c r="AD92" s="288">
        <f t="shared" si="66"/>
        <v>94.491404449345438</v>
      </c>
      <c r="AE92" s="289" t="s">
        <v>192</v>
      </c>
    </row>
    <row r="93" spans="1:31" s="52" customFormat="1" ht="15" customHeight="1">
      <c r="A93" s="380">
        <v>85</v>
      </c>
      <c r="B93" s="249"/>
      <c r="C93" s="363"/>
      <c r="D93" s="51" t="s">
        <v>315</v>
      </c>
      <c r="E93" s="384" t="s">
        <v>193</v>
      </c>
      <c r="F93" s="384" t="s">
        <v>193</v>
      </c>
      <c r="G93" s="288">
        <f>IF(AND(ISNUMBER(G17),($F17)&gt;0),(#REF!/G17)/(#REF!/$F17)*100,0)</f>
        <v>0</v>
      </c>
      <c r="H93" s="288">
        <f>IF(AND(ISNUMBER(H17),($F17)&gt;0),(#REF!/H17)/(#REF!/$F17)*100,0)</f>
        <v>0</v>
      </c>
      <c r="I93" s="288">
        <f>IF(AND(ISNUMBER(I17),($F17)&gt;0),(#REF!/I17)/(#REF!/$F17)*100,0)</f>
        <v>0</v>
      </c>
      <c r="J93" s="287">
        <f>IF(AND(ISNUMBER(J13),($T13)&gt;0),(J33/J13)/($T$33/$T13)*100,0)</f>
        <v>106.93232821884307</v>
      </c>
      <c r="K93" s="287">
        <f t="shared" ref="K93:AD93" si="67">IF(AND(ISNUMBER(K13),($T13)&gt;0),(K33/K13)/($T$33/$T13)*100,0)</f>
        <v>117.67526303394192</v>
      </c>
      <c r="L93" s="287">
        <f t="shared" si="67"/>
        <v>110.96509533725249</v>
      </c>
      <c r="M93" s="287">
        <f t="shared" si="67"/>
        <v>105.64382137794281</v>
      </c>
      <c r="N93" s="287">
        <f t="shared" si="67"/>
        <v>106.23330544791789</v>
      </c>
      <c r="O93" s="287">
        <f t="shared" si="67"/>
        <v>123.77340808266251</v>
      </c>
      <c r="P93" s="287">
        <f t="shared" si="67"/>
        <v>107.64157768526488</v>
      </c>
      <c r="Q93" s="287">
        <f t="shared" si="67"/>
        <v>99.237202112781134</v>
      </c>
      <c r="R93" s="287">
        <f t="shared" si="67"/>
        <v>104.69529965206328</v>
      </c>
      <c r="S93" s="287">
        <f t="shared" si="67"/>
        <v>102.62709764265759</v>
      </c>
      <c r="T93" s="381">
        <f t="shared" si="67"/>
        <v>100</v>
      </c>
      <c r="U93" s="287">
        <f t="shared" si="67"/>
        <v>101.43814333933787</v>
      </c>
      <c r="V93" s="287">
        <f t="shared" si="67"/>
        <v>101.87547171090769</v>
      </c>
      <c r="W93" s="287">
        <f t="shared" si="67"/>
        <v>101.61036152105467</v>
      </c>
      <c r="X93" s="287">
        <f t="shared" si="67"/>
        <v>90.907456927824512</v>
      </c>
      <c r="Y93" s="287">
        <f t="shared" si="67"/>
        <v>98.290409411462221</v>
      </c>
      <c r="Z93" s="287">
        <f t="shared" si="67"/>
        <v>100.02642190890667</v>
      </c>
      <c r="AA93" s="287">
        <f t="shared" si="67"/>
        <v>98.829180336385519</v>
      </c>
      <c r="AB93" s="287">
        <f t="shared" si="67"/>
        <v>99.708137764607756</v>
      </c>
      <c r="AC93" s="287">
        <f t="shared" si="67"/>
        <v>100.84358060268698</v>
      </c>
      <c r="AD93" s="287">
        <f t="shared" si="67"/>
        <v>101.04185874436855</v>
      </c>
      <c r="AE93" s="289" t="s">
        <v>192</v>
      </c>
    </row>
    <row r="94" spans="1:31" s="52" customFormat="1" ht="15" customHeight="1">
      <c r="A94" s="379">
        <v>86</v>
      </c>
      <c r="B94" s="249"/>
      <c r="C94" s="363" t="s">
        <v>31</v>
      </c>
      <c r="D94" s="51" t="s">
        <v>228</v>
      </c>
      <c r="E94" s="384" t="s">
        <v>193</v>
      </c>
      <c r="F94" s="384" t="s">
        <v>193</v>
      </c>
      <c r="G94" s="288">
        <f>IF(AND(ISNUMBER(G18),($F18)&gt;0),(#REF!/G18)/(#REF!/$F18)*100,0)</f>
        <v>0</v>
      </c>
      <c r="H94" s="288">
        <f>IF(AND(ISNUMBER(H18),($F18)&gt;0),(#REF!/H18)/(#REF!/$F18)*100,0)</f>
        <v>0</v>
      </c>
      <c r="I94" s="288">
        <f>IF(AND(ISNUMBER(I18),($F18)&gt;0),(#REF!/I18)/(#REF!/$F18)*100,0)</f>
        <v>0</v>
      </c>
      <c r="J94" s="381">
        <f>IF(AND(ISNUMBER(J14),($J14)&gt;0),(J33/J14)/($J$33/$J14)*100,0)</f>
        <v>100</v>
      </c>
      <c r="K94" s="288">
        <f t="shared" ref="K94:AD94" si="68">IF(AND(ISNUMBER(K14),($J14)&gt;0),(K33/K14)/($J$33/$J14)*100,0)</f>
        <v>102.99728534153525</v>
      </c>
      <c r="L94" s="288">
        <f t="shared" si="68"/>
        <v>129.46693959123641</v>
      </c>
      <c r="M94" s="288">
        <f t="shared" si="68"/>
        <v>122.52574915819233</v>
      </c>
      <c r="N94" s="288">
        <f t="shared" si="68"/>
        <v>149.90694507816394</v>
      </c>
      <c r="O94" s="288">
        <f t="shared" si="68"/>
        <v>239.41491790706797</v>
      </c>
      <c r="P94" s="288">
        <f t="shared" si="68"/>
        <v>267.65850764737917</v>
      </c>
      <c r="Q94" s="288">
        <f t="shared" si="68"/>
        <v>246.20596505745968</v>
      </c>
      <c r="R94" s="288">
        <f t="shared" si="68"/>
        <v>227.68936892764521</v>
      </c>
      <c r="S94" s="288">
        <f t="shared" si="68"/>
        <v>239.33332187577605</v>
      </c>
      <c r="T94" s="288">
        <f t="shared" si="68"/>
        <v>281.29038718173615</v>
      </c>
      <c r="U94" s="288">
        <f t="shared" si="68"/>
        <v>365.03268870160389</v>
      </c>
      <c r="V94" s="288">
        <f t="shared" si="68"/>
        <v>429.04439447136139</v>
      </c>
      <c r="W94" s="288">
        <f t="shared" si="68"/>
        <v>450.25025748288306</v>
      </c>
      <c r="X94" s="288">
        <f t="shared" si="68"/>
        <v>592.38524614360358</v>
      </c>
      <c r="Y94" s="288">
        <f t="shared" si="68"/>
        <v>725.85886945711366</v>
      </c>
      <c r="Z94" s="288">
        <f t="shared" si="68"/>
        <v>932.97456106040443</v>
      </c>
      <c r="AA94" s="288">
        <f t="shared" si="68"/>
        <v>1078.1498544219389</v>
      </c>
      <c r="AB94" s="288">
        <f t="shared" si="68"/>
        <v>1021.5508362900765</v>
      </c>
      <c r="AC94" s="288">
        <f t="shared" si="68"/>
        <v>1141.8626343110441</v>
      </c>
      <c r="AD94" s="288">
        <f t="shared" si="68"/>
        <v>1074.4606422190784</v>
      </c>
      <c r="AE94" s="289" t="s">
        <v>192</v>
      </c>
    </row>
    <row r="95" spans="1:31" s="52" customFormat="1" ht="15" customHeight="1">
      <c r="A95" s="380">
        <v>87</v>
      </c>
      <c r="B95" s="249"/>
      <c r="C95" s="363"/>
      <c r="D95" s="51" t="s">
        <v>315</v>
      </c>
      <c r="E95" s="384" t="s">
        <v>193</v>
      </c>
      <c r="F95" s="384" t="s">
        <v>193</v>
      </c>
      <c r="G95" s="288">
        <f>IF(AND(ISNUMBER(G19),($F19)&gt;0),(#REF!/G19)/(#REF!/$F19)*100,0)</f>
        <v>0</v>
      </c>
      <c r="H95" s="288">
        <f>IF(AND(ISNUMBER(H19),($F19)&gt;0),(#REF!/H19)/(#REF!/$F19)*100,0)</f>
        <v>0</v>
      </c>
      <c r="I95" s="288">
        <f>IF(AND(ISNUMBER(I19),($F19)&gt;0),(#REF!/I19)/(#REF!/$F19)*100,0)</f>
        <v>0</v>
      </c>
      <c r="J95" s="287">
        <f>IF(AND(ISNUMBER(J14),($T14)&gt;0),(J33/J14)/($T$33/$T14)*100,0)</f>
        <v>35.550450551085483</v>
      </c>
      <c r="K95" s="287">
        <f t="shared" ref="K95:AD95" si="69">IF(AND(ISNUMBER(K14),($T14)&gt;0),(K33/K14)/($T$33/$T14)*100,0)</f>
        <v>36.615998994302906</v>
      </c>
      <c r="L95" s="287">
        <f t="shared" si="69"/>
        <v>46.026080339386212</v>
      </c>
      <c r="M95" s="287">
        <f t="shared" si="69"/>
        <v>43.558455866830194</v>
      </c>
      <c r="N95" s="287">
        <f t="shared" si="69"/>
        <v>53.292594382655544</v>
      </c>
      <c r="O95" s="287">
        <f t="shared" si="69"/>
        <v>85.113082002474101</v>
      </c>
      <c r="P95" s="287">
        <f t="shared" si="69"/>
        <v>95.153805406954874</v>
      </c>
      <c r="Q95" s="287">
        <f t="shared" si="69"/>
        <v>87.527329861574998</v>
      </c>
      <c r="R95" s="287">
        <f t="shared" si="69"/>
        <v>80.944596510701103</v>
      </c>
      <c r="S95" s="287">
        <f t="shared" si="69"/>
        <v>85.084074245718028</v>
      </c>
      <c r="T95" s="381">
        <f t="shared" si="69"/>
        <v>100</v>
      </c>
      <c r="U95" s="287">
        <f t="shared" si="69"/>
        <v>129.7707654921615</v>
      </c>
      <c r="V95" s="287">
        <f t="shared" si="69"/>
        <v>152.52721529874546</v>
      </c>
      <c r="W95" s="287">
        <f t="shared" si="69"/>
        <v>160.06599514258738</v>
      </c>
      <c r="X95" s="287">
        <f t="shared" si="69"/>
        <v>210.59562400220781</v>
      </c>
      <c r="Y95" s="287">
        <f t="shared" si="69"/>
        <v>258.04609845701935</v>
      </c>
      <c r="Z95" s="287">
        <f t="shared" si="69"/>
        <v>331.67665998398593</v>
      </c>
      <c r="AA95" s="287">
        <f t="shared" si="69"/>
        <v>383.28713086287144</v>
      </c>
      <c r="AB95" s="287">
        <f t="shared" si="69"/>
        <v>363.16592490950381</v>
      </c>
      <c r="AC95" s="287">
        <f t="shared" si="69"/>
        <v>405.93731117206977</v>
      </c>
      <c r="AD95" s="287">
        <f t="shared" si="69"/>
        <v>381.97559930296899</v>
      </c>
      <c r="AE95" s="289" t="s">
        <v>192</v>
      </c>
    </row>
    <row r="96" spans="1:31" s="52" customFormat="1" ht="15" customHeight="1">
      <c r="A96" s="379">
        <v>88</v>
      </c>
      <c r="B96" s="249"/>
      <c r="C96" s="363" t="s">
        <v>140</v>
      </c>
      <c r="D96" s="51" t="s">
        <v>228</v>
      </c>
      <c r="E96" s="384" t="s">
        <v>193</v>
      </c>
      <c r="F96" s="384" t="s">
        <v>193</v>
      </c>
      <c r="G96" s="288">
        <f>IF(AND(ISNUMBER(G20),($F20)&gt;0),(#REF!/G20)/(#REF!/$F20)*100,0)</f>
        <v>0</v>
      </c>
      <c r="H96" s="288">
        <f>IF(AND(ISNUMBER(H20),($F20)&gt;0),(#REF!/H20)/(#REF!/$F20)*100,0)</f>
        <v>0</v>
      </c>
      <c r="I96" s="288">
        <f>IF(AND(ISNUMBER(I20),($F20)&gt;0),(#REF!/I20)/(#REF!/$F20)*100,0)</f>
        <v>0</v>
      </c>
      <c r="J96" s="381">
        <f>IF(AND(ISNUMBER(J15),($J15)&gt;0),(J33/J15)/($J$33/$J15)*100,0)</f>
        <v>100</v>
      </c>
      <c r="K96" s="288">
        <f t="shared" ref="K96:AD96" si="70">IF(AND(ISNUMBER(K15),($J15)&gt;0),(K33/K15)/($J$33/$J15)*100,0)</f>
        <v>105.80206243937064</v>
      </c>
      <c r="L96" s="288">
        <f t="shared" si="70"/>
        <v>108.70489984432923</v>
      </c>
      <c r="M96" s="288">
        <f t="shared" si="70"/>
        <v>114.99693593855812</v>
      </c>
      <c r="N96" s="288">
        <f t="shared" si="70"/>
        <v>161.00328363416597</v>
      </c>
      <c r="O96" s="288">
        <f t="shared" si="70"/>
        <v>174.61568112729188</v>
      </c>
      <c r="P96" s="288">
        <f t="shared" si="70"/>
        <v>192.75626450663634</v>
      </c>
      <c r="Q96" s="288">
        <f t="shared" si="70"/>
        <v>234.26284687572894</v>
      </c>
      <c r="R96" s="288">
        <f t="shared" si="70"/>
        <v>236.65380158776946</v>
      </c>
      <c r="S96" s="288">
        <f t="shared" si="70"/>
        <v>223.96620625457322</v>
      </c>
      <c r="T96" s="288">
        <f t="shared" si="70"/>
        <v>220.36420442160954</v>
      </c>
      <c r="U96" s="288">
        <f t="shared" si="70"/>
        <v>234.04262738581477</v>
      </c>
      <c r="V96" s="288">
        <f t="shared" si="70"/>
        <v>246.30166071194489</v>
      </c>
      <c r="W96" s="288">
        <f t="shared" si="70"/>
        <v>266.51208061818721</v>
      </c>
      <c r="X96" s="288">
        <f t="shared" si="70"/>
        <v>255.60045108546925</v>
      </c>
      <c r="Y96" s="288">
        <f t="shared" si="70"/>
        <v>250.92052590711037</v>
      </c>
      <c r="Z96" s="288">
        <f t="shared" si="70"/>
        <v>254.92646977378709</v>
      </c>
      <c r="AA96" s="288">
        <f t="shared" si="70"/>
        <v>256.83906546814222</v>
      </c>
      <c r="AB96" s="288">
        <f t="shared" si="70"/>
        <v>249.6872582215417</v>
      </c>
      <c r="AC96" s="288">
        <f t="shared" si="70"/>
        <v>244.38674614874313</v>
      </c>
      <c r="AD96" s="288">
        <f t="shared" si="70"/>
        <v>237.09314329174481</v>
      </c>
      <c r="AE96" s="289" t="s">
        <v>192</v>
      </c>
    </row>
    <row r="97" spans="1:31" s="52" customFormat="1" ht="15" customHeight="1">
      <c r="A97" s="380">
        <v>89</v>
      </c>
      <c r="B97" s="249"/>
      <c r="C97" s="363"/>
      <c r="D97" s="51" t="s">
        <v>315</v>
      </c>
      <c r="E97" s="384" t="s">
        <v>193</v>
      </c>
      <c r="F97" s="384" t="s">
        <v>193</v>
      </c>
      <c r="G97" s="288">
        <f>IF(AND(ISNUMBER(G21),($F21)&gt;0),(#REF!/G21)/(#REF!/$F21)*100,0)</f>
        <v>0</v>
      </c>
      <c r="H97" s="288">
        <f>IF(AND(ISNUMBER(H21),($F21)&gt;0),(#REF!/H21)/(#REF!/$F21)*100,0)</f>
        <v>0</v>
      </c>
      <c r="I97" s="288">
        <f>IF(AND(ISNUMBER(I21),($F21)&gt;0),(#REF!/I21)/(#REF!/$F21)*100,0)</f>
        <v>0</v>
      </c>
      <c r="J97" s="287">
        <f>IF(AND(ISNUMBER(J15),($T15)&gt;0),(J33/J15)/($T$33/$T15)*100,0)</f>
        <v>45.379420973778494</v>
      </c>
      <c r="K97" s="287">
        <f t="shared" ref="K97:AD97" si="71">IF(AND(ISNUMBER(K15),($T15)&gt;0),(K33/K15)/($T$33/$T15)*100,0)</f>
        <v>48.012363313301989</v>
      </c>
      <c r="L97" s="287">
        <f t="shared" si="71"/>
        <v>49.329654119482448</v>
      </c>
      <c r="M97" s="287">
        <f t="shared" si="71"/>
        <v>52.184943666504665</v>
      </c>
      <c r="N97" s="287">
        <f t="shared" si="71"/>
        <v>73.06235786195478</v>
      </c>
      <c r="O97" s="287">
        <f t="shared" si="71"/>
        <v>79.239585024984478</v>
      </c>
      <c r="P97" s="287">
        <f t="shared" si="71"/>
        <v>87.471676723796492</v>
      </c>
      <c r="Q97" s="287">
        <f t="shared" si="71"/>
        <v>106.30712346889514</v>
      </c>
      <c r="R97" s="287">
        <f t="shared" si="71"/>
        <v>107.39212487296439</v>
      </c>
      <c r="S97" s="287">
        <f t="shared" si="71"/>
        <v>101.63456757526382</v>
      </c>
      <c r="T97" s="381">
        <f t="shared" si="71"/>
        <v>100</v>
      </c>
      <c r="U97" s="287">
        <f t="shared" si="71"/>
        <v>106.20718913950067</v>
      </c>
      <c r="V97" s="287">
        <f t="shared" si="71"/>
        <v>111.77026747988108</v>
      </c>
      <c r="W97" s="287">
        <f t="shared" si="71"/>
        <v>120.9416390097031</v>
      </c>
      <c r="X97" s="287">
        <f t="shared" si="71"/>
        <v>115.99000470895187</v>
      </c>
      <c r="Y97" s="287">
        <f t="shared" si="71"/>
        <v>113.86628176100655</v>
      </c>
      <c r="Z97" s="287">
        <f t="shared" si="71"/>
        <v>115.68415589223903</v>
      </c>
      <c r="AA97" s="287">
        <f t="shared" si="71"/>
        <v>116.55208074390681</v>
      </c>
      <c r="AB97" s="287">
        <f t="shared" si="71"/>
        <v>113.30663202623876</v>
      </c>
      <c r="AC97" s="287">
        <f t="shared" si="71"/>
        <v>110.90129033895755</v>
      </c>
      <c r="AD97" s="287">
        <f t="shared" si="71"/>
        <v>107.59149559432475</v>
      </c>
      <c r="AE97" s="289" t="s">
        <v>192</v>
      </c>
    </row>
    <row r="98" spans="1:31" s="52" customFormat="1" ht="15" customHeight="1">
      <c r="A98" s="379">
        <v>90</v>
      </c>
      <c r="B98" s="249"/>
      <c r="C98" s="363" t="s">
        <v>451</v>
      </c>
      <c r="D98" s="51" t="s">
        <v>228</v>
      </c>
      <c r="E98" s="384" t="s">
        <v>193</v>
      </c>
      <c r="F98" s="384" t="s">
        <v>193</v>
      </c>
      <c r="G98" s="288" t="s">
        <v>193</v>
      </c>
      <c r="H98" s="288" t="s">
        <v>193</v>
      </c>
      <c r="I98" s="288" t="s">
        <v>193</v>
      </c>
      <c r="J98" s="381">
        <f>IF(AND(ISNUMBER(J16),($J16)&gt;0),(J33/J16)/($J$33/$J16)*100,0)</f>
        <v>100</v>
      </c>
      <c r="K98" s="287">
        <f t="shared" ref="K98:AD98" si="72">IF(AND(ISNUMBER(K16),($J16)&gt;0),(K33/K16)/($J$33/$J16)*100,0)</f>
        <v>73.852411969938643</v>
      </c>
      <c r="L98" s="287">
        <f t="shared" si="72"/>
        <v>69.176477454305157</v>
      </c>
      <c r="M98" s="287">
        <f t="shared" si="72"/>
        <v>73.039213994120672</v>
      </c>
      <c r="N98" s="287">
        <f t="shared" si="72"/>
        <v>84.504668775159914</v>
      </c>
      <c r="O98" s="287">
        <f t="shared" si="72"/>
        <v>65.236569069936962</v>
      </c>
      <c r="P98" s="287">
        <f t="shared" si="72"/>
        <v>75.638630843572372</v>
      </c>
      <c r="Q98" s="287">
        <f t="shared" si="72"/>
        <v>48.408723752662823</v>
      </c>
      <c r="R98" s="287">
        <f t="shared" si="72"/>
        <v>30.30954192920484</v>
      </c>
      <c r="S98" s="287">
        <f t="shared" si="72"/>
        <v>26.044399531656566</v>
      </c>
      <c r="T98" s="287">
        <f t="shared" si="72"/>
        <v>17.34982297250987</v>
      </c>
      <c r="U98" s="287">
        <f t="shared" si="72"/>
        <v>22.289105101081521</v>
      </c>
      <c r="V98" s="287">
        <f t="shared" si="72"/>
        <v>53.295355583012679</v>
      </c>
      <c r="W98" s="287">
        <f t="shared" si="72"/>
        <v>21.884623887385956</v>
      </c>
      <c r="X98" s="287">
        <f t="shared" si="72"/>
        <v>21.020404587795337</v>
      </c>
      <c r="Y98" s="287">
        <f t="shared" si="72"/>
        <v>10.356570214294273</v>
      </c>
      <c r="Z98" s="287">
        <f t="shared" si="72"/>
        <v>10.775436376619538</v>
      </c>
      <c r="AA98" s="287">
        <f t="shared" si="72"/>
        <v>18.825045503414984</v>
      </c>
      <c r="AB98" s="287">
        <f t="shared" si="72"/>
        <v>41.547198558458206</v>
      </c>
      <c r="AC98" s="287">
        <f t="shared" si="72"/>
        <v>33.476847832926595</v>
      </c>
      <c r="AD98" s="287">
        <f t="shared" si="72"/>
        <v>58.114663999384518</v>
      </c>
      <c r="AE98" s="289" t="s">
        <v>192</v>
      </c>
    </row>
    <row r="99" spans="1:31" s="52" customFormat="1" ht="15" customHeight="1">
      <c r="A99" s="380">
        <v>91</v>
      </c>
      <c r="B99" s="249"/>
      <c r="C99" s="250"/>
      <c r="D99" s="51" t="s">
        <v>315</v>
      </c>
      <c r="E99" s="384" t="s">
        <v>193</v>
      </c>
      <c r="F99" s="384" t="s">
        <v>193</v>
      </c>
      <c r="G99" s="288" t="s">
        <v>193</v>
      </c>
      <c r="H99" s="288" t="s">
        <v>193</v>
      </c>
      <c r="I99" s="288" t="s">
        <v>193</v>
      </c>
      <c r="J99" s="287">
        <f>IF(AND(ISNUMBER(J16),($T16)&gt;0),(J33/J16)/($T$33/$T16)*100,0)</f>
        <v>576.37475701306096</v>
      </c>
      <c r="K99" s="287">
        <f t="shared" ref="K99:AD99" si="73">IF(AND(ISNUMBER(K16),($T16)&gt;0),(K33/K16)/($T$33/$T16)*100,0)</f>
        <v>425.66666004001866</v>
      </c>
      <c r="L99" s="287">
        <f t="shared" si="73"/>
        <v>398.71575383744636</v>
      </c>
      <c r="M99" s="287">
        <f t="shared" si="73"/>
        <v>420.97959218286275</v>
      </c>
      <c r="N99" s="287">
        <f t="shared" si="73"/>
        <v>487.06357931752001</v>
      </c>
      <c r="O99" s="287">
        <f t="shared" si="73"/>
        <v>376.00711646050689</v>
      </c>
      <c r="P99" s="287">
        <f t="shared" si="73"/>
        <v>435.96197473264652</v>
      </c>
      <c r="Q99" s="287">
        <f t="shared" si="73"/>
        <v>279.0156639025343</v>
      </c>
      <c r="R99" s="287">
        <f t="shared" si="73"/>
        <v>174.69654864622626</v>
      </c>
      <c r="S99" s="287">
        <f t="shared" si="73"/>
        <v>150.1133445160963</v>
      </c>
      <c r="T99" s="381">
        <f t="shared" si="73"/>
        <v>100</v>
      </c>
      <c r="U99" s="287">
        <f t="shared" si="73"/>
        <v>128.46877536674438</v>
      </c>
      <c r="V99" s="287">
        <f t="shared" si="73"/>
        <v>307.18097624083617</v>
      </c>
      <c r="W99" s="287">
        <f t="shared" si="73"/>
        <v>126.13744775414311</v>
      </c>
      <c r="X99" s="287">
        <f t="shared" si="73"/>
        <v>121.1563058660677</v>
      </c>
      <c r="Y99" s="287">
        <f t="shared" si="73"/>
        <v>59.692656407525668</v>
      </c>
      <c r="Z99" s="287">
        <f t="shared" si="73"/>
        <v>62.106895232837843</v>
      </c>
      <c r="AA99" s="287">
        <f t="shared" si="73"/>
        <v>108.50281027790626</v>
      </c>
      <c r="AB99" s="287">
        <f t="shared" si="73"/>
        <v>239.4675647370475</v>
      </c>
      <c r="AC99" s="287">
        <f t="shared" si="73"/>
        <v>192.95210035266282</v>
      </c>
      <c r="AD99" s="287">
        <f t="shared" si="73"/>
        <v>334.95825341540933</v>
      </c>
      <c r="AE99" s="289" t="s">
        <v>192</v>
      </c>
    </row>
    <row r="100" spans="1:31" s="52" customFormat="1" ht="15" customHeight="1">
      <c r="A100" s="379">
        <v>92</v>
      </c>
      <c r="B100" s="249"/>
      <c r="C100" s="362" t="s">
        <v>204</v>
      </c>
      <c r="D100" s="51" t="s">
        <v>228</v>
      </c>
      <c r="E100" s="384" t="s">
        <v>193</v>
      </c>
      <c r="F100" s="384" t="s">
        <v>193</v>
      </c>
      <c r="G100" s="288">
        <f>IF(AND(ISNUMBER(SUM(G18:G21)),(SUM($F18:$F21))&gt;0),(#REF!/SUM(G18:G21))/(#REF!/SUM($F18:$F21))*100,0)</f>
        <v>0</v>
      </c>
      <c r="H100" s="288">
        <f>IF(AND(ISNUMBER(SUM(H18:H21)),(SUM($F18:$F21))&gt;0),(#REF!/SUM(H18:H21))/(#REF!/SUM($F18:$F21))*100,0)</f>
        <v>0</v>
      </c>
      <c r="I100" s="288">
        <f>IF(AND(ISNUMBER(SUM(I18:I21)),(SUM($F18:$F21))&gt;0),(#REF!/SUM(I18:I21))/(#REF!/SUM($F18:$F21))*100,0)</f>
        <v>0</v>
      </c>
      <c r="J100" s="381">
        <f>IF(AND(ISNUMBER(SUM(J18:J21)),(SUM($J18:$J21))&gt;0),(J33/SUM(J18:J21))/($J$33/SUM($J18:$J21))*100,0)</f>
        <v>100</v>
      </c>
      <c r="K100" s="288">
        <f t="shared" ref="K100:AA100" si="74">IF(AND(ISNUMBER(SUM(K18:K21)),(SUM($J18:$J21))&gt;0),(K33/SUM(K18:K21))/($J$33/SUM($J18:$J21))*100,0)</f>
        <v>107.35093750108101</v>
      </c>
      <c r="L100" s="288">
        <f t="shared" si="74"/>
        <v>114.62809652731687</v>
      </c>
      <c r="M100" s="288">
        <f t="shared" si="74"/>
        <v>123.21961132379056</v>
      </c>
      <c r="N100" s="288">
        <f t="shared" si="74"/>
        <v>132.36433465828571</v>
      </c>
      <c r="O100" s="288">
        <f t="shared" si="74"/>
        <v>153.72402168850104</v>
      </c>
      <c r="P100" s="288">
        <f t="shared" si="74"/>
        <v>152.50992813122514</v>
      </c>
      <c r="Q100" s="288">
        <f t="shared" si="74"/>
        <v>156.89600362199729</v>
      </c>
      <c r="R100" s="288">
        <f t="shared" si="74"/>
        <v>161.11520595222788</v>
      </c>
      <c r="S100" s="288">
        <f t="shared" si="74"/>
        <v>154.17271024796466</v>
      </c>
      <c r="T100" s="288">
        <f t="shared" si="74"/>
        <v>165.40605995377723</v>
      </c>
      <c r="U100" s="288">
        <f t="shared" si="74"/>
        <v>177.29850588179684</v>
      </c>
      <c r="V100" s="288">
        <f t="shared" si="74"/>
        <v>179.63491829169266</v>
      </c>
      <c r="W100" s="288">
        <f t="shared" si="74"/>
        <v>182.78218735210061</v>
      </c>
      <c r="X100" s="288">
        <f t="shared" si="74"/>
        <v>188.18409968025861</v>
      </c>
      <c r="Y100" s="288">
        <f t="shared" si="74"/>
        <v>192.63864399174813</v>
      </c>
      <c r="Z100" s="288">
        <f t="shared" si="74"/>
        <v>208.14271099801473</v>
      </c>
      <c r="AA100" s="288">
        <f t="shared" si="74"/>
        <v>209.30583248512244</v>
      </c>
      <c r="AB100" s="288">
        <f t="shared" ref="AB100:AD100" si="75">IF(AND(ISNUMBER(SUM(AB18:AB21)),(SUM($J18:$J21))&gt;0),(AB33/SUM(AB18:AB21))/($J$33/SUM($J18:$J21))*100,0)</f>
        <v>209.27201973624764</v>
      </c>
      <c r="AC100" s="288">
        <f t="shared" si="75"/>
        <v>222.40231543339104</v>
      </c>
      <c r="AD100" s="288">
        <f t="shared" si="75"/>
        <v>225.21032037838552</v>
      </c>
      <c r="AE100" s="289" t="s">
        <v>192</v>
      </c>
    </row>
    <row r="101" spans="1:31" s="52" customFormat="1" ht="15" customHeight="1">
      <c r="A101" s="380">
        <v>93</v>
      </c>
      <c r="B101" s="249"/>
      <c r="C101" s="250"/>
      <c r="D101" s="51" t="s">
        <v>315</v>
      </c>
      <c r="E101" s="384" t="s">
        <v>193</v>
      </c>
      <c r="F101" s="384" t="s">
        <v>193</v>
      </c>
      <c r="G101" s="290" t="s">
        <v>48</v>
      </c>
      <c r="H101" s="290" t="s">
        <v>48</v>
      </c>
      <c r="I101" s="290" t="s">
        <v>48</v>
      </c>
      <c r="J101" s="287">
        <f>IF(AND(ISNUMBER(SUM(J18:J21)),(SUM($T18:$T21))&gt;0),(J33/SUM(J18:J21))/($T$33/SUM($T18:$T21))*100,0)</f>
        <v>60.457277096102182</v>
      </c>
      <c r="K101" s="287">
        <f t="shared" ref="K101:AA101" si="76">IF(AND(ISNUMBER(SUM(K18:K21)),(SUM($T18:$T21))&gt;0),(K33/SUM(K18:K21))/($T$33/SUM($T18:$T21))*100,0)</f>
        <v>64.901453750292021</v>
      </c>
      <c r="L101" s="287">
        <f t="shared" si="76"/>
        <v>69.301025947507441</v>
      </c>
      <c r="M101" s="287">
        <f t="shared" si="76"/>
        <v>74.495221854764154</v>
      </c>
      <c r="N101" s="287">
        <f t="shared" si="76"/>
        <v>80.023872580771808</v>
      </c>
      <c r="O101" s="287">
        <f t="shared" si="76"/>
        <v>92.937357755489288</v>
      </c>
      <c r="P101" s="287">
        <f t="shared" si="76"/>
        <v>92.203349849361075</v>
      </c>
      <c r="Q101" s="287">
        <f t="shared" si="76"/>
        <v>94.85505166246142</v>
      </c>
      <c r="R101" s="287">
        <f t="shared" si="76"/>
        <v>97.405866506494135</v>
      </c>
      <c r="S101" s="287">
        <f t="shared" si="76"/>
        <v>93.208622641182728</v>
      </c>
      <c r="T101" s="381">
        <f t="shared" si="76"/>
        <v>100</v>
      </c>
      <c r="U101" s="287">
        <f t="shared" si="76"/>
        <v>107.18984898820696</v>
      </c>
      <c r="V101" s="287">
        <f t="shared" si="76"/>
        <v>108.60238031296538</v>
      </c>
      <c r="W101" s="287">
        <f t="shared" si="76"/>
        <v>110.50513348977611</v>
      </c>
      <c r="X101" s="287">
        <f t="shared" si="76"/>
        <v>113.77098259449907</v>
      </c>
      <c r="Y101" s="287">
        <f t="shared" si="76"/>
        <v>116.46407879226497</v>
      </c>
      <c r="Z101" s="287">
        <f t="shared" si="76"/>
        <v>125.83741554340892</v>
      </c>
      <c r="AA101" s="287">
        <f t="shared" si="76"/>
        <v>126.54060712383391</v>
      </c>
      <c r="AB101" s="287">
        <f t="shared" ref="AB101:AD101" si="77">IF(AND(ISNUMBER(SUM(AB18:AB21)),(SUM($T18:$T21))&gt;0),(AB33/SUM(AB18:AB21))/($T$33/SUM($T18:$T21))*100,0)</f>
        <v>126.52016485655288</v>
      </c>
      <c r="AC101" s="287">
        <f t="shared" si="77"/>
        <v>134.45838410971245</v>
      </c>
      <c r="AD101" s="287">
        <f t="shared" si="77"/>
        <v>136.15602744018</v>
      </c>
      <c r="AE101" s="289" t="s">
        <v>192</v>
      </c>
    </row>
    <row r="102" spans="1:31" s="52" customFormat="1" ht="15" customHeight="1">
      <c r="A102" s="379">
        <v>94</v>
      </c>
      <c r="B102" s="249"/>
      <c r="C102" s="363" t="s">
        <v>141</v>
      </c>
      <c r="D102" s="51" t="s">
        <v>228</v>
      </c>
      <c r="E102" s="384" t="s">
        <v>193</v>
      </c>
      <c r="F102" s="384" t="s">
        <v>193</v>
      </c>
      <c r="G102" s="288">
        <f>IF(AND(ISNUMBER(G18),($F18)&gt;0),(#REF!/G18)/(#REF!/$F18)*100,0)</f>
        <v>0</v>
      </c>
      <c r="H102" s="288">
        <f>IF(AND(ISNUMBER(H18),($F18)&gt;0),(#REF!/H18)/(#REF!/$F18)*100,0)</f>
        <v>0</v>
      </c>
      <c r="I102" s="288">
        <f>IF(AND(ISNUMBER(I18),($F18)&gt;0),(#REF!/I18)/(#REF!/$F18)*100,0)</f>
        <v>0</v>
      </c>
      <c r="J102" s="381">
        <f>IF(AND(ISNUMBER(J18),($J18)&gt;0),(J33/J18)/($J$33/$J18)*100,0)</f>
        <v>100</v>
      </c>
      <c r="K102" s="288">
        <f t="shared" ref="K102:AD102" si="78">IF(AND(ISNUMBER(K18),($J18)&gt;0),(K33/K18)/($J$33/$J18)*100,0)</f>
        <v>118.53515678597626</v>
      </c>
      <c r="L102" s="288">
        <f t="shared" si="78"/>
        <v>140.48570890868569</v>
      </c>
      <c r="M102" s="288">
        <f t="shared" si="78"/>
        <v>173.97067217931047</v>
      </c>
      <c r="N102" s="288">
        <f t="shared" si="78"/>
        <v>207.40849971872572</v>
      </c>
      <c r="O102" s="288">
        <f t="shared" si="78"/>
        <v>305.03460336784434</v>
      </c>
      <c r="P102" s="288">
        <f t="shared" si="78"/>
        <v>269.12723547599785</v>
      </c>
      <c r="Q102" s="288">
        <f t="shared" si="78"/>
        <v>278.68841949825332</v>
      </c>
      <c r="R102" s="288">
        <f t="shared" si="78"/>
        <v>292.8782133251766</v>
      </c>
      <c r="S102" s="288">
        <f t="shared" si="78"/>
        <v>248.70133924276848</v>
      </c>
      <c r="T102" s="288">
        <f t="shared" si="78"/>
        <v>284.43536698838506</v>
      </c>
      <c r="U102" s="288">
        <f t="shared" si="78"/>
        <v>359.82384803390994</v>
      </c>
      <c r="V102" s="288">
        <f t="shared" si="78"/>
        <v>338.88302829095596</v>
      </c>
      <c r="W102" s="288">
        <f t="shared" si="78"/>
        <v>329.37747632557239</v>
      </c>
      <c r="X102" s="288">
        <f t="shared" si="78"/>
        <v>365.20960070391885</v>
      </c>
      <c r="Y102" s="288">
        <f t="shared" si="78"/>
        <v>416.04849085592514</v>
      </c>
      <c r="Z102" s="288">
        <f t="shared" si="78"/>
        <v>460.5384987054893</v>
      </c>
      <c r="AA102" s="288">
        <f t="shared" si="78"/>
        <v>456.08481101416317</v>
      </c>
      <c r="AB102" s="288">
        <f t="shared" si="78"/>
        <v>462.9083382507871</v>
      </c>
      <c r="AC102" s="288">
        <f t="shared" si="78"/>
        <v>496.6334285492531</v>
      </c>
      <c r="AD102" s="288">
        <f t="shared" si="78"/>
        <v>508.04809303783253</v>
      </c>
      <c r="AE102" s="289" t="s">
        <v>192</v>
      </c>
    </row>
    <row r="103" spans="1:31" s="52" customFormat="1" ht="15" customHeight="1">
      <c r="A103" s="380">
        <v>95</v>
      </c>
      <c r="B103" s="249"/>
      <c r="C103" s="363"/>
      <c r="D103" s="51" t="s">
        <v>315</v>
      </c>
      <c r="E103" s="384" t="s">
        <v>193</v>
      </c>
      <c r="F103" s="384" t="s">
        <v>193</v>
      </c>
      <c r="G103" s="288">
        <f>IF(AND(ISNUMBER(G18),($O18)&gt;0),(#REF!/G18)/(#REF!/$O18)*100,0)</f>
        <v>0</v>
      </c>
      <c r="H103" s="288">
        <f>IF(AND(ISNUMBER(H18),($O18)&gt;0),(#REF!/H18)/(#REF!/$O18)*100,0)</f>
        <v>0</v>
      </c>
      <c r="I103" s="288">
        <f>IF(AND(ISNUMBER(I18),($O18)&gt;0),(#REF!/I18)/(#REF!/$O18)*100,0)</f>
        <v>0</v>
      </c>
      <c r="J103" s="288">
        <f>IF(AND(ISNUMBER(J18),($T18)&gt;0),(J33/J18)/($T$33/$T18)*100,0)</f>
        <v>35.157371974802096</v>
      </c>
      <c r="K103" s="288">
        <f t="shared" ref="K103:AD103" si="79">IF(AND(ISNUMBER(K18),($T18)&gt;0),(K33/K18)/($T$33/$T18)*100,0)</f>
        <v>41.673845992160544</v>
      </c>
      <c r="L103" s="288">
        <f t="shared" si="79"/>
        <v>49.39108325246432</v>
      </c>
      <c r="M103" s="288">
        <f t="shared" si="79"/>
        <v>61.163516345143734</v>
      </c>
      <c r="N103" s="288">
        <f t="shared" si="79"/>
        <v>72.91937775346878</v>
      </c>
      <c r="O103" s="288">
        <f t="shared" si="79"/>
        <v>107.24215015789524</v>
      </c>
      <c r="P103" s="288">
        <f t="shared" si="79"/>
        <v>94.618063261798127</v>
      </c>
      <c r="Q103" s="288">
        <f t="shared" si="79"/>
        <v>97.979524293697835</v>
      </c>
      <c r="R103" s="288">
        <f t="shared" si="79"/>
        <v>102.96828289188676</v>
      </c>
      <c r="S103" s="288">
        <f t="shared" si="79"/>
        <v>87.436854943894573</v>
      </c>
      <c r="T103" s="381">
        <f t="shared" si="79"/>
        <v>100</v>
      </c>
      <c r="U103" s="288">
        <f t="shared" si="79"/>
        <v>126.50460870732836</v>
      </c>
      <c r="V103" s="288">
        <f t="shared" si="79"/>
        <v>119.14236681572523</v>
      </c>
      <c r="W103" s="288">
        <f t="shared" si="79"/>
        <v>115.80046455299721</v>
      </c>
      <c r="X103" s="288">
        <f t="shared" si="79"/>
        <v>128.39809780716621</v>
      </c>
      <c r="Y103" s="288">
        <f t="shared" si="79"/>
        <v>146.27171552576809</v>
      </c>
      <c r="Z103" s="288">
        <f t="shared" si="79"/>
        <v>161.91323307705804</v>
      </c>
      <c r="AA103" s="288">
        <f t="shared" si="79"/>
        <v>160.34743352882253</v>
      </c>
      <c r="AB103" s="288">
        <f t="shared" si="79"/>
        <v>162.74640638120434</v>
      </c>
      <c r="AC103" s="288">
        <f t="shared" si="79"/>
        <v>174.60326182627392</v>
      </c>
      <c r="AD103" s="288">
        <f t="shared" si="79"/>
        <v>178.61635788019944</v>
      </c>
      <c r="AE103" s="289" t="s">
        <v>192</v>
      </c>
    </row>
    <row r="104" spans="1:31" s="52" customFormat="1" ht="15" customHeight="1">
      <c r="A104" s="379">
        <v>96</v>
      </c>
      <c r="B104" s="249"/>
      <c r="C104" s="363" t="s">
        <v>142</v>
      </c>
      <c r="D104" s="51" t="s">
        <v>228</v>
      </c>
      <c r="E104" s="384" t="s">
        <v>193</v>
      </c>
      <c r="F104" s="384" t="s">
        <v>193</v>
      </c>
      <c r="G104" s="288">
        <f>IF(AND(ISNUMBER(G19),($F19)&gt;0),(#REF!/G19)/(#REF!/$F19)*100,0)</f>
        <v>0</v>
      </c>
      <c r="H104" s="288">
        <f>IF(AND(ISNUMBER(H19),($F19)&gt;0),(#REF!/H19)/(#REF!/$F19)*100,0)</f>
        <v>0</v>
      </c>
      <c r="I104" s="288">
        <f>IF(AND(ISNUMBER(I19),($F19)&gt;0),(#REF!/I19)/(#REF!/$F19)*100,0)</f>
        <v>0</v>
      </c>
      <c r="J104" s="381">
        <f>IF(AND(ISNUMBER(J19),($J19)&gt;0),(J33/J19)/($J$33/$J19)*100,0)</f>
        <v>100</v>
      </c>
      <c r="K104" s="288">
        <f t="shared" ref="K104:AD104" si="80">IF(AND(ISNUMBER(K19),($J19)&gt;0),(K33/K19)/($J$33/$J19)*100,0)</f>
        <v>104.16836459145904</v>
      </c>
      <c r="L104" s="288">
        <f t="shared" si="80"/>
        <v>108.25138430194004</v>
      </c>
      <c r="M104" s="288">
        <f t="shared" si="80"/>
        <v>112.34329850249551</v>
      </c>
      <c r="N104" s="288">
        <f t="shared" si="80"/>
        <v>114.59902569347578</v>
      </c>
      <c r="O104" s="288">
        <f t="shared" si="80"/>
        <v>128.90851239820421</v>
      </c>
      <c r="P104" s="288">
        <f t="shared" si="80"/>
        <v>125.30346628127189</v>
      </c>
      <c r="Q104" s="288">
        <f t="shared" si="80"/>
        <v>127.69907625896515</v>
      </c>
      <c r="R104" s="288">
        <f t="shared" si="80"/>
        <v>130.1518116067445</v>
      </c>
      <c r="S104" s="288">
        <f t="shared" si="80"/>
        <v>124.59602081476382</v>
      </c>
      <c r="T104" s="288">
        <f t="shared" si="80"/>
        <v>134.24792304408294</v>
      </c>
      <c r="U104" s="288">
        <f t="shared" si="80"/>
        <v>141.13047133709796</v>
      </c>
      <c r="V104" s="288">
        <f t="shared" si="80"/>
        <v>140.26171537981611</v>
      </c>
      <c r="W104" s="288">
        <f t="shared" si="80"/>
        <v>143.0767711721613</v>
      </c>
      <c r="X104" s="288">
        <f t="shared" si="80"/>
        <v>149.37533550544239</v>
      </c>
      <c r="Y104" s="288">
        <f t="shared" si="80"/>
        <v>152.38951276154069</v>
      </c>
      <c r="Z104" s="288">
        <f t="shared" si="80"/>
        <v>166.03275795974955</v>
      </c>
      <c r="AA104" s="288">
        <f t="shared" si="80"/>
        <v>164.45371479002102</v>
      </c>
      <c r="AB104" s="288">
        <f t="shared" si="80"/>
        <v>163.94041469526059</v>
      </c>
      <c r="AC104" s="288">
        <f t="shared" si="80"/>
        <v>174.29923315160428</v>
      </c>
      <c r="AD104" s="288">
        <f t="shared" si="80"/>
        <v>178.05988863249155</v>
      </c>
      <c r="AE104" s="289" t="s">
        <v>192</v>
      </c>
    </row>
    <row r="105" spans="1:31" s="52" customFormat="1" ht="15" customHeight="1">
      <c r="A105" s="380">
        <v>97</v>
      </c>
      <c r="B105" s="249"/>
      <c r="C105" s="363"/>
      <c r="D105" s="51" t="s">
        <v>315</v>
      </c>
      <c r="E105" s="384" t="s">
        <v>193</v>
      </c>
      <c r="F105" s="384" t="s">
        <v>193</v>
      </c>
      <c r="G105" s="288">
        <f>IF(AND(ISNUMBER(G21),($F21)&gt;0),(#REF!/G21)/(#REF!/$F21)*100,0)</f>
        <v>0</v>
      </c>
      <c r="H105" s="288">
        <f>IF(AND(ISNUMBER(H21),($F21)&gt;0),(#REF!/H21)/(#REF!/$F21)*100,0)</f>
        <v>0</v>
      </c>
      <c r="I105" s="288">
        <f>IF(AND(ISNUMBER(I21),($F21)&gt;0),(#REF!/I21)/(#REF!/$F21)*100,0)</f>
        <v>0</v>
      </c>
      <c r="J105" s="287">
        <f>IF(AND(ISNUMBER(J19),($T19)&gt;0),(J33/J19)/($T$33/$T19)*100,0)</f>
        <v>74.48904812267601</v>
      </c>
      <c r="K105" s="287">
        <f t="shared" ref="K105:AD105" si="81">IF(AND(ISNUMBER(K19),($T19)&gt;0),(K33/K19)/($T$33/$T19)*100,0)</f>
        <v>77.594023229136511</v>
      </c>
      <c r="L105" s="287">
        <f t="shared" si="81"/>
        <v>80.635425746135041</v>
      </c>
      <c r="M105" s="287">
        <f t="shared" si="81"/>
        <v>83.683453684125439</v>
      </c>
      <c r="N105" s="287">
        <f t="shared" si="81"/>
        <v>85.363723396931007</v>
      </c>
      <c r="O105" s="287">
        <f t="shared" si="81"/>
        <v>96.022723834524086</v>
      </c>
      <c r="P105" s="287">
        <f t="shared" si="81"/>
        <v>93.337359297637718</v>
      </c>
      <c r="Q105" s="287">
        <f t="shared" si="81"/>
        <v>95.121826366753268</v>
      </c>
      <c r="R105" s="287">
        <f t="shared" si="81"/>
        <v>96.948845580282523</v>
      </c>
      <c r="S105" s="287">
        <f t="shared" si="81"/>
        <v>92.810389903648826</v>
      </c>
      <c r="T105" s="381">
        <f t="shared" si="81"/>
        <v>100</v>
      </c>
      <c r="U105" s="287">
        <f t="shared" si="81"/>
        <v>105.12674471005035</v>
      </c>
      <c r="V105" s="287">
        <f t="shared" si="81"/>
        <v>104.47961666696206</v>
      </c>
      <c r="W105" s="287">
        <f t="shared" si="81"/>
        <v>106.57652493080228</v>
      </c>
      <c r="X105" s="287">
        <f t="shared" si="81"/>
        <v>111.26826554805773</v>
      </c>
      <c r="Y105" s="287">
        <f t="shared" si="81"/>
        <v>113.51349749485553</v>
      </c>
      <c r="Z105" s="287">
        <f t="shared" si="81"/>
        <v>123.67622097604401</v>
      </c>
      <c r="AA105" s="287">
        <f t="shared" si="81"/>
        <v>122.5000067494671</v>
      </c>
      <c r="AB105" s="287">
        <f t="shared" si="81"/>
        <v>122.11765439486726</v>
      </c>
      <c r="AC105" s="287">
        <f t="shared" si="81"/>
        <v>129.83383965975375</v>
      </c>
      <c r="AD105" s="287">
        <f t="shared" si="81"/>
        <v>132.63511613063994</v>
      </c>
      <c r="AE105" s="289" t="s">
        <v>192</v>
      </c>
    </row>
    <row r="106" spans="1:31" s="52" customFormat="1" ht="15" customHeight="1">
      <c r="A106" s="379">
        <v>98</v>
      </c>
      <c r="B106" s="249"/>
      <c r="C106" s="363" t="s">
        <v>33</v>
      </c>
      <c r="D106" s="51" t="s">
        <v>228</v>
      </c>
      <c r="E106" s="384" t="s">
        <v>193</v>
      </c>
      <c r="F106" s="384" t="s">
        <v>193</v>
      </c>
      <c r="G106" s="288">
        <f>IF(AND(ISNUMBER(G21),($O21)&gt;0),(#REF!/G21)/(#REF!/$O21)*100,0)</f>
        <v>0</v>
      </c>
      <c r="H106" s="288">
        <f>IF(AND(ISNUMBER(H21),($O21)&gt;0),(#REF!/H21)/(#REF!/$O21)*100,0)</f>
        <v>0</v>
      </c>
      <c r="I106" s="288">
        <f>IF(AND(ISNUMBER(I21),($O21)&gt;0),(#REF!/I21)/(#REF!/$O21)*100,0)</f>
        <v>0</v>
      </c>
      <c r="J106" s="381">
        <f>IF(AND(ISNUMBER(J20),($J20)&gt;0),(J33/J20)/($J$33/$J20)*100,0)</f>
        <v>100</v>
      </c>
      <c r="K106" s="288">
        <f t="shared" ref="K106:AD106" si="82">IF(AND(ISNUMBER(K20),($J20)&gt;0),(K33/K20)/($J$33/$J20)*100,0)</f>
        <v>104.45489711310678</v>
      </c>
      <c r="L106" s="288">
        <f t="shared" si="82"/>
        <v>107.70434603965991</v>
      </c>
      <c r="M106" s="288">
        <f t="shared" si="82"/>
        <v>112.34210878073353</v>
      </c>
      <c r="N106" s="288">
        <f t="shared" si="82"/>
        <v>123.762603026352</v>
      </c>
      <c r="O106" s="288">
        <f t="shared" si="82"/>
        <v>140.28234912194068</v>
      </c>
      <c r="P106" s="288">
        <f t="shared" si="82"/>
        <v>150.39877816957909</v>
      </c>
      <c r="Q106" s="288">
        <f t="shared" si="82"/>
        <v>156.87297351634268</v>
      </c>
      <c r="R106" s="288">
        <f t="shared" si="82"/>
        <v>163.51305501915638</v>
      </c>
      <c r="S106" s="288">
        <f t="shared" si="82"/>
        <v>161.90280971325208</v>
      </c>
      <c r="T106" s="288">
        <f t="shared" si="82"/>
        <v>170.90143018980012</v>
      </c>
      <c r="U106" s="288">
        <f t="shared" si="82"/>
        <v>176.74816822634435</v>
      </c>
      <c r="V106" s="288">
        <f t="shared" si="82"/>
        <v>189.33233095123012</v>
      </c>
      <c r="W106" s="288">
        <f t="shared" si="82"/>
        <v>198.83717460635421</v>
      </c>
      <c r="X106" s="288">
        <f t="shared" si="82"/>
        <v>205.14969617033861</v>
      </c>
      <c r="Y106" s="288">
        <f t="shared" si="82"/>
        <v>193.97589605378801</v>
      </c>
      <c r="Z106" s="288">
        <f t="shared" si="82"/>
        <v>216.92420978678263</v>
      </c>
      <c r="AA106" s="288">
        <f t="shared" si="82"/>
        <v>221.44789455376136</v>
      </c>
      <c r="AB106" s="288">
        <f t="shared" si="82"/>
        <v>224.93855647559116</v>
      </c>
      <c r="AC106" s="288">
        <f t="shared" si="82"/>
        <v>246.19229017496295</v>
      </c>
      <c r="AD106" s="288">
        <f t="shared" si="82"/>
        <v>248.80641549220493</v>
      </c>
      <c r="AE106" s="289" t="s">
        <v>192</v>
      </c>
    </row>
    <row r="107" spans="1:31" s="52" customFormat="1" ht="15" customHeight="1">
      <c r="A107" s="380">
        <v>99</v>
      </c>
      <c r="B107" s="249"/>
      <c r="C107" s="363"/>
      <c r="D107" s="51" t="s">
        <v>315</v>
      </c>
      <c r="E107" s="384" t="s">
        <v>193</v>
      </c>
      <c r="F107" s="384" t="s">
        <v>193</v>
      </c>
      <c r="G107" s="290" t="s">
        <v>48</v>
      </c>
      <c r="H107" s="290" t="s">
        <v>48</v>
      </c>
      <c r="I107" s="290" t="s">
        <v>48</v>
      </c>
      <c r="J107" s="287">
        <f>IF(AND(ISNUMBER(J20),($T20)&gt;0),(J33/J20)/($T$33/$T20)*100,0)</f>
        <v>58.513261058694333</v>
      </c>
      <c r="K107" s="287">
        <f t="shared" ref="K107:AD107" si="83">IF(AND(ISNUMBER(K20),($T20)&gt;0),(K33/K20)/($T$33/$T20)*100,0)</f>
        <v>61.119966636382742</v>
      </c>
      <c r="L107" s="287">
        <f t="shared" si="83"/>
        <v>63.021325169745715</v>
      </c>
      <c r="M107" s="287">
        <f t="shared" si="83"/>
        <v>65.735031389712972</v>
      </c>
      <c r="N107" s="287">
        <f t="shared" si="83"/>
        <v>72.417535001844882</v>
      </c>
      <c r="O107" s="287">
        <f t="shared" si="83"/>
        <v>82.083777160990152</v>
      </c>
      <c r="P107" s="287">
        <f t="shared" si="83"/>
        <v>88.00322969945239</v>
      </c>
      <c r="Q107" s="287">
        <f t="shared" si="83"/>
        <v>91.791492524154023</v>
      </c>
      <c r="R107" s="287">
        <f t="shared" si="83"/>
        <v>95.676820748405461</v>
      </c>
      <c r="S107" s="287">
        <f t="shared" si="83"/>
        <v>94.73461370887631</v>
      </c>
      <c r="T107" s="381">
        <f t="shared" si="83"/>
        <v>100</v>
      </c>
      <c r="U107" s="287">
        <f t="shared" si="83"/>
        <v>103.42111709074109</v>
      </c>
      <c r="V107" s="287">
        <f t="shared" si="83"/>
        <v>110.7845210780044</v>
      </c>
      <c r="W107" s="287">
        <f t="shared" si="83"/>
        <v>116.34611505914792</v>
      </c>
      <c r="X107" s="287">
        <f t="shared" si="83"/>
        <v>120.03977728126847</v>
      </c>
      <c r="Y107" s="287">
        <f t="shared" si="83"/>
        <v>113.50162244889452</v>
      </c>
      <c r="Z107" s="287">
        <f t="shared" si="83"/>
        <v>126.92942917204988</v>
      </c>
      <c r="AA107" s="287">
        <f t="shared" si="83"/>
        <v>129.57638464922451</v>
      </c>
      <c r="AB107" s="287">
        <f t="shared" si="83"/>
        <v>131.61888477222121</v>
      </c>
      <c r="AC107" s="287">
        <f t="shared" si="83"/>
        <v>144.05513745645436</v>
      </c>
      <c r="AD107" s="287">
        <f t="shared" si="83"/>
        <v>145.58474742773356</v>
      </c>
      <c r="AE107" s="289" t="s">
        <v>192</v>
      </c>
    </row>
    <row r="108" spans="1:31" s="52" customFormat="1" ht="15" customHeight="1">
      <c r="A108" s="379">
        <v>100</v>
      </c>
      <c r="B108" s="249"/>
      <c r="C108" s="363" t="s">
        <v>143</v>
      </c>
      <c r="D108" s="51" t="s">
        <v>228</v>
      </c>
      <c r="E108" s="384" t="s">
        <v>193</v>
      </c>
      <c r="F108" s="384" t="s">
        <v>193</v>
      </c>
      <c r="G108" s="290" t="s">
        <v>48</v>
      </c>
      <c r="H108" s="290" t="s">
        <v>48</v>
      </c>
      <c r="I108" s="290" t="s">
        <v>48</v>
      </c>
      <c r="J108" s="381">
        <f>IF(AND(ISNUMBER(J21),($J21)&gt;0),(J33/J21)/($J$33/$J21)*100,0)</f>
        <v>100</v>
      </c>
      <c r="K108" s="288">
        <f t="shared" ref="K108:AD108" si="84">IF(AND(ISNUMBER(K21),($J21)&gt;0),(K33/K21)/($J$33/$J21)*100,0)</f>
        <v>99.746945564378393</v>
      </c>
      <c r="L108" s="288">
        <f t="shared" si="84"/>
        <v>102.32684456834305</v>
      </c>
      <c r="M108" s="288">
        <f t="shared" si="84"/>
        <v>103.22939978311985</v>
      </c>
      <c r="N108" s="288">
        <f t="shared" si="84"/>
        <v>104.25509523712041</v>
      </c>
      <c r="O108" s="288">
        <f t="shared" si="84"/>
        <v>106.8175229828211</v>
      </c>
      <c r="P108" s="288">
        <f t="shared" si="84"/>
        <v>107.31381646943954</v>
      </c>
      <c r="Q108" s="288">
        <f t="shared" si="84"/>
        <v>109.48922394729152</v>
      </c>
      <c r="R108" s="288">
        <f t="shared" si="84"/>
        <v>108.73608447036118</v>
      </c>
      <c r="S108" s="288">
        <f t="shared" si="84"/>
        <v>111.31122525944026</v>
      </c>
      <c r="T108" s="288">
        <f t="shared" si="84"/>
        <v>112.83598405452247</v>
      </c>
      <c r="U108" s="288">
        <f t="shared" si="84"/>
        <v>116.18480245762694</v>
      </c>
      <c r="V108" s="288">
        <f t="shared" si="84"/>
        <v>119.93963863010238</v>
      </c>
      <c r="W108" s="288">
        <f t="shared" si="84"/>
        <v>119.63270995868542</v>
      </c>
      <c r="X108" s="288">
        <f t="shared" si="84"/>
        <v>110.07208561327531</v>
      </c>
      <c r="Y108" s="288">
        <f t="shared" si="84"/>
        <v>119.4147406726795</v>
      </c>
      <c r="Z108" s="288">
        <f t="shared" si="84"/>
        <v>116.67778561704627</v>
      </c>
      <c r="AA108" s="288">
        <f t="shared" si="84"/>
        <v>120.30725225307948</v>
      </c>
      <c r="AB108" s="288">
        <f t="shared" si="84"/>
        <v>116.85991110787003</v>
      </c>
      <c r="AC108" s="288">
        <f t="shared" si="84"/>
        <v>117.87821721259209</v>
      </c>
      <c r="AD108" s="288">
        <f t="shared" si="84"/>
        <v>116.4552428401832</v>
      </c>
      <c r="AE108" s="289" t="s">
        <v>192</v>
      </c>
    </row>
    <row r="109" spans="1:31" s="52" customFormat="1" ht="15" customHeight="1">
      <c r="A109" s="380">
        <v>101</v>
      </c>
      <c r="B109" s="249"/>
      <c r="C109" s="250"/>
      <c r="D109" s="51" t="s">
        <v>315</v>
      </c>
      <c r="E109" s="384" t="s">
        <v>193</v>
      </c>
      <c r="F109" s="384" t="s">
        <v>193</v>
      </c>
      <c r="G109" s="290" t="s">
        <v>48</v>
      </c>
      <c r="H109" s="288">
        <f>IF(AND(ISNUMBER(H25),($F25)&gt;0),(#REF!/H25)/(#REF!/$F25)*100,0)</f>
        <v>0</v>
      </c>
      <c r="I109" s="288">
        <f>IF(AND(ISNUMBER(I25),($F25)&gt;0),(#REF!/I25)/(#REF!/$F25)*100,0)</f>
        <v>0</v>
      </c>
      <c r="J109" s="287">
        <f>IF(AND(ISNUMBER(J21),($T21)&gt;0),(J33/J21)/($T$33/$T21)*100,0)</f>
        <v>88.624210474984551</v>
      </c>
      <c r="K109" s="287">
        <f t="shared" ref="K109:AD109" si="85">IF(AND(ISNUMBER(K21),($T21)&gt;0),(K33/K21)/($T$33/$T21)*100,0)</f>
        <v>88.399942979342981</v>
      </c>
      <c r="L109" s="287">
        <f t="shared" si="85"/>
        <v>90.686358102658644</v>
      </c>
      <c r="M109" s="287">
        <f t="shared" si="85"/>
        <v>91.486240535855373</v>
      </c>
      <c r="N109" s="287">
        <f t="shared" si="85"/>
        <v>92.395255033841195</v>
      </c>
      <c r="O109" s="287">
        <f t="shared" si="85"/>
        <v>94.666186392460375</v>
      </c>
      <c r="P109" s="287">
        <f t="shared" si="85"/>
        <v>95.106022576614734</v>
      </c>
      <c r="Q109" s="287">
        <f t="shared" si="85"/>
        <v>97.033960278474837</v>
      </c>
      <c r="R109" s="287">
        <f t="shared" si="85"/>
        <v>96.366496363269889</v>
      </c>
      <c r="S109" s="287">
        <f t="shared" si="85"/>
        <v>98.648694556210515</v>
      </c>
      <c r="T109" s="381">
        <f t="shared" si="85"/>
        <v>100</v>
      </c>
      <c r="U109" s="287">
        <f t="shared" si="85"/>
        <v>102.96786386999233</v>
      </c>
      <c r="V109" s="287">
        <f t="shared" si="85"/>
        <v>106.29555778247781</v>
      </c>
      <c r="W109" s="287">
        <f t="shared" si="85"/>
        <v>106.02354467071318</v>
      </c>
      <c r="X109" s="287">
        <f t="shared" si="85"/>
        <v>97.550516828114297</v>
      </c>
      <c r="Y109" s="287">
        <f t="shared" si="85"/>
        <v>105.83037111191247</v>
      </c>
      <c r="Z109" s="287">
        <f t="shared" si="85"/>
        <v>103.40476630280233</v>
      </c>
      <c r="AA109" s="287">
        <f t="shared" si="85"/>
        <v>106.62135245343975</v>
      </c>
      <c r="AB109" s="287">
        <f t="shared" si="85"/>
        <v>103.56617358111859</v>
      </c>
      <c r="AC109" s="287">
        <f t="shared" si="85"/>
        <v>104.46863932664708</v>
      </c>
      <c r="AD109" s="287">
        <f t="shared" si="85"/>
        <v>103.20753952383835</v>
      </c>
      <c r="AE109" s="289" t="s">
        <v>192</v>
      </c>
    </row>
    <row r="110" spans="1:31" s="52" customFormat="1" ht="15" customHeight="1">
      <c r="A110" s="379">
        <v>102</v>
      </c>
      <c r="B110" s="249"/>
      <c r="C110" s="362" t="s">
        <v>696</v>
      </c>
      <c r="D110" s="51" t="s">
        <v>0</v>
      </c>
      <c r="E110" s="384" t="s">
        <v>193</v>
      </c>
      <c r="F110" s="288">
        <f>IF(AND(ISNUMBER(F22),($F22)&gt;0),(F33/F22)/($F$33/$F22)*100,0)</f>
        <v>100</v>
      </c>
      <c r="G110" s="288">
        <f t="shared" ref="G110:Y110" si="86">IF(AND(ISNUMBER(G22),($F22)&gt;0),(G33/G22)/($F$33/$F22)*100,0)</f>
        <v>104.55726679701709</v>
      </c>
      <c r="H110" s="288">
        <f t="shared" si="86"/>
        <v>104.39188631747042</v>
      </c>
      <c r="I110" s="288">
        <f t="shared" si="86"/>
        <v>107.72114217721452</v>
      </c>
      <c r="J110" s="288">
        <f t="shared" si="86"/>
        <v>110.41552919934743</v>
      </c>
      <c r="K110" s="288">
        <f t="shared" si="86"/>
        <v>113.78219652376211</v>
      </c>
      <c r="L110" s="288">
        <f t="shared" si="86"/>
        <v>116.81499516363503</v>
      </c>
      <c r="M110" s="288">
        <f t="shared" si="86"/>
        <v>123.24110009396139</v>
      </c>
      <c r="N110" s="288">
        <f t="shared" si="86"/>
        <v>126.91673991473415</v>
      </c>
      <c r="O110" s="288">
        <f t="shared" si="86"/>
        <v>131.92598953431587</v>
      </c>
      <c r="P110" s="288">
        <f t="shared" si="86"/>
        <v>137.34953248772746</v>
      </c>
      <c r="Q110" s="288">
        <f t="shared" si="86"/>
        <v>0</v>
      </c>
      <c r="R110" s="288">
        <f t="shared" si="86"/>
        <v>0</v>
      </c>
      <c r="S110" s="288">
        <f t="shared" si="86"/>
        <v>149.37882488574928</v>
      </c>
      <c r="T110" s="291" t="s">
        <v>677</v>
      </c>
      <c r="U110" s="291" t="s">
        <v>677</v>
      </c>
      <c r="V110" s="288">
        <f t="shared" si="86"/>
        <v>172.91173361489669</v>
      </c>
      <c r="W110" s="291" t="s">
        <v>677</v>
      </c>
      <c r="X110" s="291" t="s">
        <v>677</v>
      </c>
      <c r="Y110" s="288">
        <f t="shared" si="86"/>
        <v>170.07272266157233</v>
      </c>
      <c r="Z110" s="291" t="s">
        <v>677</v>
      </c>
      <c r="AA110" s="291" t="s">
        <v>677</v>
      </c>
      <c r="AB110" s="288">
        <f t="shared" ref="AB110" si="87">IF(AND(ISNUMBER(AB22),($F22)&gt;0),(AB33/AB22)/($F$33/$F22)*100,0)</f>
        <v>228.60060260853342</v>
      </c>
      <c r="AC110" s="291" t="s">
        <v>677</v>
      </c>
      <c r="AD110" s="291" t="s">
        <v>677</v>
      </c>
      <c r="AE110" s="289" t="s">
        <v>192</v>
      </c>
    </row>
    <row r="111" spans="1:31" s="52" customFormat="1" ht="15" customHeight="1">
      <c r="A111" s="380">
        <v>103</v>
      </c>
      <c r="B111" s="249"/>
      <c r="C111" s="250"/>
      <c r="D111" s="51" t="s">
        <v>225</v>
      </c>
      <c r="E111" s="384" t="s">
        <v>193</v>
      </c>
      <c r="F111" s="288">
        <f>IF(AND(ISNUMBER(F22),($O22)&gt;0),(F33/F22)/($O$33/$O22)*100,0)</f>
        <v>75.800075749281035</v>
      </c>
      <c r="G111" s="288">
        <f t="shared" ref="G111:Y111" si="88">IF(AND(ISNUMBER(G22),($O22)&gt;0),(G33/G22)/($O$33/$O22)*100,0)</f>
        <v>79.254487433516829</v>
      </c>
      <c r="H111" s="288">
        <f t="shared" si="88"/>
        <v>79.129128904745926</v>
      </c>
      <c r="I111" s="288">
        <f t="shared" si="88"/>
        <v>81.652707368319327</v>
      </c>
      <c r="J111" s="288">
        <f t="shared" si="88"/>
        <v>83.695054772074869</v>
      </c>
      <c r="K111" s="288">
        <f t="shared" si="88"/>
        <v>86.246991154207493</v>
      </c>
      <c r="L111" s="288">
        <f t="shared" si="88"/>
        <v>88.545854820554339</v>
      </c>
      <c r="M111" s="288">
        <f t="shared" si="88"/>
        <v>93.416847225470008</v>
      </c>
      <c r="N111" s="288">
        <f t="shared" si="88"/>
        <v>96.202984993886488</v>
      </c>
      <c r="O111" s="381">
        <f t="shared" si="88"/>
        <v>100</v>
      </c>
      <c r="P111" s="288">
        <f t="shared" si="88"/>
        <v>104.11104966698078</v>
      </c>
      <c r="Q111" s="288">
        <f t="shared" si="88"/>
        <v>0</v>
      </c>
      <c r="R111" s="288">
        <f t="shared" si="88"/>
        <v>0</v>
      </c>
      <c r="S111" s="288">
        <f t="shared" si="88"/>
        <v>113.22926241678384</v>
      </c>
      <c r="T111" s="291" t="s">
        <v>677</v>
      </c>
      <c r="U111" s="291" t="s">
        <v>677</v>
      </c>
      <c r="V111" s="288">
        <f t="shared" si="88"/>
        <v>131.06722505948673</v>
      </c>
      <c r="W111" s="291" t="s">
        <v>677</v>
      </c>
      <c r="X111" s="291" t="s">
        <v>677</v>
      </c>
      <c r="Y111" s="288">
        <f t="shared" si="88"/>
        <v>128.91525260633648</v>
      </c>
      <c r="Z111" s="291" t="s">
        <v>677</v>
      </c>
      <c r="AA111" s="291" t="s">
        <v>677</v>
      </c>
      <c r="AB111" s="288">
        <f t="shared" ref="AB111" si="89">IF(AND(ISNUMBER(AB22),($O22)&gt;0),(AB33/AB22)/($O$33/$O22)*100,0)</f>
        <v>173.27942994058125</v>
      </c>
      <c r="AC111" s="291" t="s">
        <v>677</v>
      </c>
      <c r="AD111" s="291" t="s">
        <v>677</v>
      </c>
      <c r="AE111" s="289" t="s">
        <v>192</v>
      </c>
    </row>
    <row r="112" spans="1:31" s="52" customFormat="1" ht="15" customHeight="1">
      <c r="A112" s="379">
        <v>104</v>
      </c>
      <c r="B112" s="249"/>
      <c r="C112" s="363" t="s">
        <v>34</v>
      </c>
      <c r="D112" s="51" t="s">
        <v>0</v>
      </c>
      <c r="E112" s="384" t="s">
        <v>193</v>
      </c>
      <c r="F112" s="288">
        <f>IF(AND(ISNUMBER(F23),($F23)&gt;0),(F33/F23)/($F$33/$F23)*100,0)</f>
        <v>100</v>
      </c>
      <c r="G112" s="288">
        <f t="shared" ref="G112:Y112" si="90">IF(AND(ISNUMBER(G23),($F23)&gt;0),(G33/G23)/($F$33/$F23)*100,0)</f>
        <v>105.72804801492511</v>
      </c>
      <c r="H112" s="288">
        <f t="shared" si="90"/>
        <v>106.10344455419747</v>
      </c>
      <c r="I112" s="288">
        <f t="shared" si="90"/>
        <v>110.08185145670153</v>
      </c>
      <c r="J112" s="288">
        <f t="shared" si="90"/>
        <v>113.50541010453026</v>
      </c>
      <c r="K112" s="288">
        <f t="shared" si="90"/>
        <v>116.83866983782131</v>
      </c>
      <c r="L112" s="288">
        <f t="shared" si="90"/>
        <v>119.46692145544017</v>
      </c>
      <c r="M112" s="288">
        <f t="shared" si="90"/>
        <v>125.22074118087743</v>
      </c>
      <c r="N112" s="288">
        <f t="shared" si="90"/>
        <v>130.86206360285243</v>
      </c>
      <c r="O112" s="288">
        <f t="shared" si="90"/>
        <v>136.16930446007646</v>
      </c>
      <c r="P112" s="288">
        <f t="shared" si="90"/>
        <v>142.51960550264465</v>
      </c>
      <c r="Q112" s="288">
        <f t="shared" si="90"/>
        <v>0</v>
      </c>
      <c r="R112" s="288">
        <f t="shared" si="90"/>
        <v>0</v>
      </c>
      <c r="S112" s="288">
        <f t="shared" si="90"/>
        <v>152.86859963976593</v>
      </c>
      <c r="T112" s="291" t="s">
        <v>677</v>
      </c>
      <c r="U112" s="291" t="s">
        <v>677</v>
      </c>
      <c r="V112" s="288">
        <f t="shared" si="90"/>
        <v>183.88621705587218</v>
      </c>
      <c r="W112" s="291" t="s">
        <v>677</v>
      </c>
      <c r="X112" s="291" t="s">
        <v>677</v>
      </c>
      <c r="Y112" s="288">
        <f t="shared" si="90"/>
        <v>181.00067431877594</v>
      </c>
      <c r="Z112" s="291" t="s">
        <v>677</v>
      </c>
      <c r="AA112" s="291" t="s">
        <v>677</v>
      </c>
      <c r="AB112" s="288">
        <f t="shared" ref="AB112" si="91">IF(AND(ISNUMBER(AB23),($F23)&gt;0),(AB33/AB23)/($F$33/$F23)*100,0)</f>
        <v>251.67184300149668</v>
      </c>
      <c r="AC112" s="291" t="s">
        <v>677</v>
      </c>
      <c r="AD112" s="291" t="s">
        <v>677</v>
      </c>
      <c r="AE112" s="289" t="s">
        <v>192</v>
      </c>
    </row>
    <row r="113" spans="1:31" s="52" customFormat="1" ht="15" customHeight="1">
      <c r="A113" s="380">
        <v>105</v>
      </c>
      <c r="B113" s="249"/>
      <c r="C113" s="250"/>
      <c r="D113" s="51" t="s">
        <v>225</v>
      </c>
      <c r="E113" s="384" t="s">
        <v>193</v>
      </c>
      <c r="F113" s="288">
        <f>IF(AND(ISNUMBER(F23),($O23)&gt;0),(F33/F23)/($O$33/$O23)*100,0)</f>
        <v>73.43798985866087</v>
      </c>
      <c r="G113" s="288">
        <f t="shared" ref="G113:Y113" si="92">IF(AND(ISNUMBER(G23),($O23)&gt;0),(G33/G23)/($O$33/$O23)*100,0)</f>
        <v>77.644553178960791</v>
      </c>
      <c r="H113" s="288">
        <f t="shared" si="92"/>
        <v>77.920236851401398</v>
      </c>
      <c r="I113" s="288">
        <f t="shared" si="92"/>
        <v>80.841898908998601</v>
      </c>
      <c r="J113" s="288">
        <f t="shared" si="92"/>
        <v>83.356091561596358</v>
      </c>
      <c r="K113" s="288">
        <f t="shared" si="92"/>
        <v>85.803970506493471</v>
      </c>
      <c r="L113" s="288">
        <f t="shared" si="92"/>
        <v>87.734105662900504</v>
      </c>
      <c r="M113" s="288">
        <f t="shared" si="92"/>
        <v>91.959595209352742</v>
      </c>
      <c r="N113" s="288">
        <f t="shared" si="92"/>
        <v>96.102468997497112</v>
      </c>
      <c r="O113" s="381">
        <f t="shared" si="92"/>
        <v>100</v>
      </c>
      <c r="P113" s="288">
        <f t="shared" si="92"/>
        <v>104.66353343563566</v>
      </c>
      <c r="Q113" s="288">
        <f t="shared" si="92"/>
        <v>0</v>
      </c>
      <c r="R113" s="288">
        <f t="shared" si="92"/>
        <v>0</v>
      </c>
      <c r="S113" s="288">
        <f t="shared" si="92"/>
        <v>112.26362670052819</v>
      </c>
      <c r="T113" s="291" t="s">
        <v>677</v>
      </c>
      <c r="U113" s="291" t="s">
        <v>677</v>
      </c>
      <c r="V113" s="288">
        <f t="shared" si="92"/>
        <v>135.04234143296651</v>
      </c>
      <c r="W113" s="291" t="s">
        <v>677</v>
      </c>
      <c r="X113" s="291" t="s">
        <v>677</v>
      </c>
      <c r="Y113" s="288">
        <f t="shared" si="92"/>
        <v>132.92325685033046</v>
      </c>
      <c r="Z113" s="291" t="s">
        <v>677</v>
      </c>
      <c r="AA113" s="291" t="s">
        <v>677</v>
      </c>
      <c r="AB113" s="288">
        <f t="shared" ref="AB113" si="93">IF(AND(ISNUMBER(AB23),($O23)&gt;0),(AB33/AB23)/($O$33/$O23)*100,0)</f>
        <v>184.82274254054403</v>
      </c>
      <c r="AC113" s="291" t="s">
        <v>677</v>
      </c>
      <c r="AD113" s="291" t="s">
        <v>677</v>
      </c>
      <c r="AE113" s="289" t="s">
        <v>192</v>
      </c>
    </row>
    <row r="114" spans="1:31" s="52" customFormat="1" ht="15" customHeight="1">
      <c r="A114" s="379">
        <v>106</v>
      </c>
      <c r="B114" s="249"/>
      <c r="C114" s="362" t="s">
        <v>697</v>
      </c>
      <c r="D114" s="51" t="s">
        <v>44</v>
      </c>
      <c r="E114" s="384" t="s">
        <v>193</v>
      </c>
      <c r="F114" s="384" t="s">
        <v>193</v>
      </c>
      <c r="G114" s="383">
        <f>IF(AND(ISNUMBER($E24),($F24)&gt;0),(#REF!/G24)/(#REF!/$F24)*100,0)</f>
        <v>0</v>
      </c>
      <c r="H114" s="383">
        <f>IF(AND(ISNUMBER($E24),($F24)&gt;0),(#REF!/H24)/(#REF!/$F24)*100,0)</f>
        <v>0</v>
      </c>
      <c r="I114" s="383">
        <f>IF(AND(ISNUMBER($E24),($F24)&gt;0),(#REF!/I24)/(#REF!/$F24)*100,0)</f>
        <v>0</v>
      </c>
      <c r="J114" s="384">
        <f>IF(AND(ISNUMBER($E24),($F24)&gt;0),(#REF!/J24)/(#REF!/$F24)*100,0)</f>
        <v>0</v>
      </c>
      <c r="K114" s="287">
        <f>IF(AND(ISNUMBER(K24),($K24)&gt;0),(K33/K24)/($K$33/$K24)*100,0)</f>
        <v>100</v>
      </c>
      <c r="L114" s="287">
        <f t="shared" ref="L114:AD114" si="94">IF(AND(ISNUMBER(L24),($K24)&gt;0),(L33/L24)/($K$33/$K24)*100,0)</f>
        <v>99.492337023478839</v>
      </c>
      <c r="M114" s="287">
        <f t="shared" si="94"/>
        <v>101.04304592441002</v>
      </c>
      <c r="N114" s="287">
        <f t="shared" si="94"/>
        <v>100.76584423513447</v>
      </c>
      <c r="O114" s="287">
        <f t="shared" si="94"/>
        <v>103.34230109082954</v>
      </c>
      <c r="P114" s="287">
        <f t="shared" si="94"/>
        <v>108.13676636507627</v>
      </c>
      <c r="Q114" s="287">
        <f t="shared" si="94"/>
        <v>112.09599022413228</v>
      </c>
      <c r="R114" s="287">
        <f t="shared" si="94"/>
        <v>115.81111415045062</v>
      </c>
      <c r="S114" s="287">
        <f t="shared" si="94"/>
        <v>126.50282894110194</v>
      </c>
      <c r="T114" s="287">
        <f t="shared" si="94"/>
        <v>130.27305442266638</v>
      </c>
      <c r="U114" s="287">
        <f t="shared" si="94"/>
        <v>120.22925495326437</v>
      </c>
      <c r="V114" s="287">
        <f t="shared" si="94"/>
        <v>119.64471986552434</v>
      </c>
      <c r="W114" s="287">
        <f t="shared" si="94"/>
        <v>122.24376878812694</v>
      </c>
      <c r="X114" s="287">
        <f t="shared" si="94"/>
        <v>122.8971845406501</v>
      </c>
      <c r="Y114" s="287">
        <f t="shared" si="94"/>
        <v>123.23942505372844</v>
      </c>
      <c r="Z114" s="287">
        <f t="shared" si="94"/>
        <v>123.23088463073084</v>
      </c>
      <c r="AA114" s="287">
        <f t="shared" si="94"/>
        <v>125.82663134267207</v>
      </c>
      <c r="AB114" s="287">
        <f t="shared" si="94"/>
        <v>124.75349616409504</v>
      </c>
      <c r="AC114" s="287">
        <f t="shared" si="94"/>
        <v>122.33261374198543</v>
      </c>
      <c r="AD114" s="287">
        <f t="shared" si="94"/>
        <v>124.07027881036525</v>
      </c>
      <c r="AE114" s="289" t="s">
        <v>192</v>
      </c>
    </row>
    <row r="115" spans="1:31" s="52" customFormat="1" ht="15" customHeight="1">
      <c r="A115" s="380">
        <v>107</v>
      </c>
      <c r="B115" s="249"/>
      <c r="C115" s="362"/>
      <c r="D115" s="51" t="s">
        <v>315</v>
      </c>
      <c r="E115" s="384" t="s">
        <v>193</v>
      </c>
      <c r="F115" s="384" t="s">
        <v>193</v>
      </c>
      <c r="G115" s="385" t="s">
        <v>193</v>
      </c>
      <c r="H115" s="385" t="s">
        <v>193</v>
      </c>
      <c r="I115" s="385" t="s">
        <v>193</v>
      </c>
      <c r="J115" s="384" t="s">
        <v>193</v>
      </c>
      <c r="K115" s="383">
        <f>IF(AND(ISNUMBER(K24),($T24)&gt;0),(K33/K24)/($T$33/$T24)*100,0)</f>
        <v>76.761844913494926</v>
      </c>
      <c r="L115" s="383">
        <f t="shared" ref="L115:AD115" si="95">IF(AND(ISNUMBER(L24),($T24)&gt;0),(L33/L24)/($T$33/$T24)*100,0)</f>
        <v>76.372153446774519</v>
      </c>
      <c r="M115" s="383">
        <f t="shared" si="95"/>
        <v>77.562506208367068</v>
      </c>
      <c r="N115" s="383">
        <f t="shared" si="95"/>
        <v>77.34972107754777</v>
      </c>
      <c r="O115" s="383">
        <f t="shared" si="95"/>
        <v>79.327456893379534</v>
      </c>
      <c r="P115" s="383">
        <f t="shared" si="95"/>
        <v>83.007776891628197</v>
      </c>
      <c r="Q115" s="383">
        <f t="shared" si="95"/>
        <v>86.046950170094846</v>
      </c>
      <c r="R115" s="383">
        <f t="shared" si="95"/>
        <v>88.898747836759469</v>
      </c>
      <c r="S115" s="383">
        <f t="shared" si="95"/>
        <v>97.105905362952441</v>
      </c>
      <c r="T115" s="381">
        <f t="shared" si="95"/>
        <v>100</v>
      </c>
      <c r="U115" s="383">
        <f t="shared" si="95"/>
        <v>92.290194227875205</v>
      </c>
      <c r="V115" s="383">
        <f t="shared" si="95"/>
        <v>91.841494310359238</v>
      </c>
      <c r="W115" s="383">
        <f t="shared" si="95"/>
        <v>93.836572213553325</v>
      </c>
      <c r="X115" s="383">
        <f t="shared" si="95"/>
        <v>94.338146200145488</v>
      </c>
      <c r="Y115" s="383">
        <f t="shared" si="95"/>
        <v>94.600856332025842</v>
      </c>
      <c r="Z115" s="383">
        <f t="shared" si="95"/>
        <v>94.594300545769457</v>
      </c>
      <c r="AA115" s="383">
        <f t="shared" si="95"/>
        <v>96.586843611136928</v>
      </c>
      <c r="AB115" s="383">
        <f t="shared" si="95"/>
        <v>95.763085249645471</v>
      </c>
      <c r="AC115" s="383">
        <f t="shared" si="95"/>
        <v>93.904771239247637</v>
      </c>
      <c r="AD115" s="383">
        <f t="shared" si="95"/>
        <v>95.238635004153323</v>
      </c>
      <c r="AE115" s="289" t="s">
        <v>192</v>
      </c>
    </row>
    <row r="116" spans="1:31" s="52" customFormat="1" ht="15" customHeight="1">
      <c r="A116" s="379">
        <v>108</v>
      </c>
      <c r="B116" s="249"/>
      <c r="C116" s="362" t="s">
        <v>702</v>
      </c>
      <c r="D116" s="51" t="s">
        <v>186</v>
      </c>
      <c r="E116" s="384" t="s">
        <v>193</v>
      </c>
      <c r="F116" s="384" t="s">
        <v>193</v>
      </c>
      <c r="G116" s="383">
        <f>IF(AND(ISNUMBER(G25),($G25)&gt;0),(G33/G25)/($G$33/$G25)*100,0)</f>
        <v>100</v>
      </c>
      <c r="H116" s="383">
        <f t="shared" ref="H116:AD116" si="96">IF(AND(ISNUMBER(H25),($G25)&gt;0),(H33/H25)/($G$33/$G25)*100,0)</f>
        <v>0</v>
      </c>
      <c r="I116" s="383">
        <f t="shared" si="96"/>
        <v>0</v>
      </c>
      <c r="J116" s="384">
        <f t="shared" si="96"/>
        <v>0</v>
      </c>
      <c r="K116" s="383">
        <f t="shared" si="96"/>
        <v>99.761329243793156</v>
      </c>
      <c r="L116" s="385" t="s">
        <v>48</v>
      </c>
      <c r="M116" s="385" t="s">
        <v>48</v>
      </c>
      <c r="N116" s="385" t="s">
        <v>48</v>
      </c>
      <c r="O116" s="383">
        <f t="shared" si="96"/>
        <v>104.13393378157581</v>
      </c>
      <c r="P116" s="383">
        <f t="shared" si="96"/>
        <v>104.84481887227182</v>
      </c>
      <c r="Q116" s="383">
        <f t="shared" si="96"/>
        <v>103.91062765453989</v>
      </c>
      <c r="R116" s="383">
        <f t="shared" si="96"/>
        <v>102.34786831387072</v>
      </c>
      <c r="S116" s="383">
        <f t="shared" si="96"/>
        <v>102.45585954189811</v>
      </c>
      <c r="T116" s="383">
        <f t="shared" si="96"/>
        <v>102.21870903311165</v>
      </c>
      <c r="U116" s="383">
        <f t="shared" si="96"/>
        <v>105.11982956782451</v>
      </c>
      <c r="V116" s="383">
        <f t="shared" si="96"/>
        <v>107.72836263585842</v>
      </c>
      <c r="W116" s="383">
        <f t="shared" si="96"/>
        <v>108.09038548662355</v>
      </c>
      <c r="X116" s="383">
        <f t="shared" si="96"/>
        <v>101.4038290869822</v>
      </c>
      <c r="Y116" s="383">
        <f t="shared" si="96"/>
        <v>104.92153563810356</v>
      </c>
      <c r="Z116" s="383">
        <f t="shared" si="96"/>
        <v>107.78777322446011</v>
      </c>
      <c r="AA116" s="383">
        <f t="shared" si="96"/>
        <v>107.79180906358097</v>
      </c>
      <c r="AB116" s="383">
        <f t="shared" si="96"/>
        <v>107.80911482111301</v>
      </c>
      <c r="AC116" s="383">
        <f t="shared" si="96"/>
        <v>109.18625819342478</v>
      </c>
      <c r="AD116" s="383">
        <f t="shared" si="96"/>
        <v>110.73640150349266</v>
      </c>
      <c r="AE116" s="289" t="s">
        <v>192</v>
      </c>
    </row>
    <row r="117" spans="1:31" s="52" customFormat="1" ht="15" customHeight="1">
      <c r="A117" s="380">
        <v>109</v>
      </c>
      <c r="B117" s="249"/>
      <c r="C117" s="362"/>
      <c r="D117" s="51" t="s">
        <v>315</v>
      </c>
      <c r="E117" s="384" t="s">
        <v>193</v>
      </c>
      <c r="F117" s="384" t="s">
        <v>193</v>
      </c>
      <c r="G117" s="288">
        <f>IF(AND(ISNUMBER(G25),($T25)&gt;0),(G33/G25)/($T$33/$T25)*100,0)</f>
        <v>97.829449174130204</v>
      </c>
      <c r="H117" s="288">
        <f t="shared" ref="H117:K117" si="97">IF(AND(ISNUMBER(H25),($T25)&gt;0),(H33/H25)/($T$33/$T25)*100,0)</f>
        <v>0</v>
      </c>
      <c r="I117" s="288">
        <f t="shared" si="97"/>
        <v>0</v>
      </c>
      <c r="J117" s="384">
        <f t="shared" si="97"/>
        <v>0</v>
      </c>
      <c r="K117" s="288">
        <f t="shared" si="97"/>
        <v>97.595958887993305</v>
      </c>
      <c r="L117" s="385" t="s">
        <v>48</v>
      </c>
      <c r="M117" s="385" t="s">
        <v>48</v>
      </c>
      <c r="N117" s="385" t="s">
        <v>48</v>
      </c>
      <c r="O117" s="288">
        <f t="shared" ref="O117:AD117" si="98">IF(AND(ISNUMBER(O25),($T25)&gt;0),(O33/O25)/($T$33/$T25)*100,0)</f>
        <v>101.8736538218691</v>
      </c>
      <c r="P117" s="288">
        <f t="shared" si="98"/>
        <v>102.56910879035803</v>
      </c>
      <c r="Q117" s="288">
        <f t="shared" si="98"/>
        <v>101.65519466781778</v>
      </c>
      <c r="R117" s="288">
        <f t="shared" si="98"/>
        <v>100.12635581292386</v>
      </c>
      <c r="S117" s="288">
        <f t="shared" si="98"/>
        <v>100.23200303645943</v>
      </c>
      <c r="T117" s="381">
        <f t="shared" si="98"/>
        <v>100</v>
      </c>
      <c r="U117" s="288">
        <f t="shared" si="98"/>
        <v>102.83815023898717</v>
      </c>
      <c r="V117" s="288">
        <f t="shared" si="98"/>
        <v>105.39006377096976</v>
      </c>
      <c r="W117" s="288">
        <f t="shared" si="98"/>
        <v>105.7442287317578</v>
      </c>
      <c r="X117" s="288">
        <f t="shared" si="98"/>
        <v>99.202807437271119</v>
      </c>
      <c r="Y117" s="288">
        <f t="shared" si="98"/>
        <v>102.64416037979542</v>
      </c>
      <c r="Z117" s="288">
        <f t="shared" si="98"/>
        <v>105.44818482254993</v>
      </c>
      <c r="AA117" s="288">
        <f t="shared" si="98"/>
        <v>105.45213306173142</v>
      </c>
      <c r="AB117" s="288">
        <f t="shared" si="98"/>
        <v>105.46906318900042</v>
      </c>
      <c r="AC117" s="288">
        <f t="shared" si="98"/>
        <v>106.81631496447106</v>
      </c>
      <c r="AD117" s="288">
        <f t="shared" si="98"/>
        <v>108.33281162612009</v>
      </c>
      <c r="AE117" s="289" t="s">
        <v>192</v>
      </c>
    </row>
    <row r="118" spans="1:31" s="52" customFormat="1" ht="15" customHeight="1">
      <c r="A118" s="379">
        <v>110</v>
      </c>
      <c r="B118" s="254"/>
      <c r="C118" s="362" t="s">
        <v>36</v>
      </c>
      <c r="D118" s="51" t="s">
        <v>0</v>
      </c>
      <c r="E118" s="384" t="s">
        <v>193</v>
      </c>
      <c r="F118" s="288">
        <f>IF(AND(ISNUMBER(F26),($F26)&gt;0),(F33/F26)/($F$33/$F26)*100,0)</f>
        <v>100</v>
      </c>
      <c r="G118" s="288">
        <f t="shared" ref="G118:AE118" si="99">IF(AND(ISNUMBER(G26),($F26)&gt;0),(G33/G26)/($F$33/$F26)*100,0)</f>
        <v>102.53464893389068</v>
      </c>
      <c r="H118" s="288">
        <f t="shared" si="99"/>
        <v>104.43437887201763</v>
      </c>
      <c r="I118" s="288">
        <f t="shared" si="99"/>
        <v>107.26773858335818</v>
      </c>
      <c r="J118" s="288">
        <f t="shared" si="99"/>
        <v>109.33111746038051</v>
      </c>
      <c r="K118" s="288">
        <f t="shared" si="99"/>
        <v>111.46880918559251</v>
      </c>
      <c r="L118" s="288">
        <f t="shared" si="99"/>
        <v>114.41787104612476</v>
      </c>
      <c r="M118" s="288">
        <f t="shared" si="99"/>
        <v>115.75333386386258</v>
      </c>
      <c r="N118" s="288">
        <f t="shared" si="99"/>
        <v>117.33352109652677</v>
      </c>
      <c r="O118" s="288">
        <f t="shared" si="99"/>
        <v>120.30041143205135</v>
      </c>
      <c r="P118" s="288">
        <f t="shared" si="99"/>
        <v>123.5314801103015</v>
      </c>
      <c r="Q118" s="288">
        <f t="shared" si="99"/>
        <v>125.04771166231225</v>
      </c>
      <c r="R118" s="288">
        <f t="shared" si="99"/>
        <v>126.06073820647796</v>
      </c>
      <c r="S118" s="288">
        <f t="shared" si="99"/>
        <v>127.31676846631809</v>
      </c>
      <c r="T118" s="288">
        <f t="shared" si="99"/>
        <v>129.24688629903162</v>
      </c>
      <c r="U118" s="288">
        <f t="shared" si="99"/>
        <v>131.73397048054926</v>
      </c>
      <c r="V118" s="288">
        <f t="shared" si="99"/>
        <v>133.73193246402292</v>
      </c>
      <c r="W118" s="288">
        <f t="shared" si="99"/>
        <v>133.98266446324166</v>
      </c>
      <c r="X118" s="288">
        <f t="shared" si="99"/>
        <v>130.54763645546811</v>
      </c>
      <c r="Y118" s="288">
        <f t="shared" si="99"/>
        <v>133.77666916908063</v>
      </c>
      <c r="Z118" s="288">
        <f t="shared" si="99"/>
        <v>136.52727171072755</v>
      </c>
      <c r="AA118" s="288">
        <f t="shared" si="99"/>
        <v>137.37452277370343</v>
      </c>
      <c r="AB118" s="288">
        <f t="shared" si="99"/>
        <v>138.44685565196912</v>
      </c>
      <c r="AC118" s="288">
        <f t="shared" si="99"/>
        <v>139.50251745701382</v>
      </c>
      <c r="AD118" s="288">
        <f t="shared" si="99"/>
        <v>140.52036098338547</v>
      </c>
      <c r="AE118" s="288">
        <f t="shared" si="99"/>
        <v>142.37444127068835</v>
      </c>
    </row>
    <row r="119" spans="1:31" s="52" customFormat="1" ht="15" customHeight="1">
      <c r="A119" s="380">
        <v>111</v>
      </c>
      <c r="B119" s="254"/>
      <c r="C119" s="362"/>
      <c r="D119" s="51" t="s">
        <v>315</v>
      </c>
      <c r="E119" s="384" t="s">
        <v>193</v>
      </c>
      <c r="F119" s="288">
        <f>IF(AND(ISNUMBER(F26),($T26)&gt;0),(F33/F26)/($T$33/$T26)*100,0)</f>
        <v>77.371302987242061</v>
      </c>
      <c r="G119" s="288">
        <f t="shared" ref="G119:AE119" si="100">IF(AND(ISNUMBER(G26),($T26)&gt;0),(G33/G26)/($T$33/$T26)*100,0)</f>
        <v>79.332393893545529</v>
      </c>
      <c r="H119" s="288">
        <f t="shared" si="100"/>
        <v>80.802239699913073</v>
      </c>
      <c r="I119" s="288">
        <f t="shared" si="100"/>
        <v>82.994447026892828</v>
      </c>
      <c r="J119" s="288">
        <f t="shared" si="100"/>
        <v>84.590910149608519</v>
      </c>
      <c r="K119" s="288">
        <f t="shared" si="100"/>
        <v>86.244870091255493</v>
      </c>
      <c r="L119" s="288">
        <f t="shared" si="100"/>
        <v>88.526597678649097</v>
      </c>
      <c r="M119" s="288">
        <f t="shared" si="100"/>
        <v>89.559862661642981</v>
      </c>
      <c r="N119" s="288">
        <f t="shared" si="100"/>
        <v>90.782474113193317</v>
      </c>
      <c r="O119" s="288">
        <f t="shared" si="100"/>
        <v>93.077995823991245</v>
      </c>
      <c r="P119" s="288">
        <f t="shared" si="100"/>
        <v>95.577915760766047</v>
      </c>
      <c r="Q119" s="288">
        <f t="shared" si="100"/>
        <v>96.751043868860449</v>
      </c>
      <c r="R119" s="288">
        <f t="shared" si="100"/>
        <v>97.534835705688096</v>
      </c>
      <c r="S119" s="288">
        <f t="shared" si="100"/>
        <v>98.50664268364045</v>
      </c>
      <c r="T119" s="381">
        <f t="shared" si="100"/>
        <v>100</v>
      </c>
      <c r="U119" s="288">
        <f t="shared" si="100"/>
        <v>101.9242894376298</v>
      </c>
      <c r="V119" s="288">
        <f t="shared" si="100"/>
        <v>103.47013865743313</v>
      </c>
      <c r="W119" s="288">
        <f t="shared" si="100"/>
        <v>103.66413327223461</v>
      </c>
      <c r="X119" s="288">
        <f t="shared" si="100"/>
        <v>101.00640734464351</v>
      </c>
      <c r="Y119" s="288">
        <f t="shared" si="100"/>
        <v>103.50475202904983</v>
      </c>
      <c r="Z119" s="288">
        <f t="shared" si="100"/>
        <v>105.63292905552221</v>
      </c>
      <c r="AA119" s="288">
        <f t="shared" si="100"/>
        <v>106.28845824251994</v>
      </c>
      <c r="AB119" s="288">
        <f t="shared" si="100"/>
        <v>107.11813616279471</v>
      </c>
      <c r="AC119" s="288">
        <f t="shared" si="100"/>
        <v>107.93491545649643</v>
      </c>
      <c r="AD119" s="288">
        <f t="shared" si="100"/>
        <v>108.72243425522146</v>
      </c>
      <c r="AE119" s="288">
        <f t="shared" si="100"/>
        <v>110.1569603319373</v>
      </c>
    </row>
    <row r="120" spans="1:31" s="52" customFormat="1" ht="15" customHeight="1">
      <c r="A120" s="379">
        <v>112</v>
      </c>
      <c r="B120" s="249"/>
      <c r="C120" s="362" t="s">
        <v>220</v>
      </c>
      <c r="D120" s="51" t="s">
        <v>0</v>
      </c>
      <c r="E120" s="384" t="s">
        <v>193</v>
      </c>
      <c r="F120" s="288">
        <f>IF(AND(ISNUMBER(F28),($F28)&gt;0),(F33/F28)/($F$33/$F28)*100,0)</f>
        <v>100</v>
      </c>
      <c r="G120" s="288">
        <f t="shared" ref="G120:AE120" si="101">IF(AND(ISNUMBER(G28),($F28)&gt;0),(G33/G28)/($F$33/$F28)*100,0)</f>
        <v>97.038150007637498</v>
      </c>
      <c r="H120" s="288">
        <f t="shared" si="101"/>
        <v>92.395263448230835</v>
      </c>
      <c r="I120" s="288">
        <f t="shared" si="101"/>
        <v>91.73178780713323</v>
      </c>
      <c r="J120" s="288">
        <f t="shared" si="101"/>
        <v>90.623556080017522</v>
      </c>
      <c r="K120" s="288">
        <f t="shared" si="101"/>
        <v>88.89236187917065</v>
      </c>
      <c r="L120" s="288">
        <f t="shared" si="101"/>
        <v>88.15073222111333</v>
      </c>
      <c r="M120" s="288">
        <f t="shared" si="101"/>
        <v>87.312161223487109</v>
      </c>
      <c r="N120" s="288">
        <f t="shared" si="101"/>
        <v>86.163739771738761</v>
      </c>
      <c r="O120" s="288">
        <f t="shared" si="101"/>
        <v>85.606922735386377</v>
      </c>
      <c r="P120" s="288">
        <f t="shared" si="101"/>
        <v>84.09081618068933</v>
      </c>
      <c r="Q120" s="288">
        <f t="shared" si="101"/>
        <v>81.871779892906687</v>
      </c>
      <c r="R120" s="288">
        <f t="shared" si="101"/>
        <v>79.746726124669109</v>
      </c>
      <c r="S120" s="288">
        <f t="shared" si="101"/>
        <v>79.440446969358021</v>
      </c>
      <c r="T120" s="288">
        <f t="shared" si="101"/>
        <v>78.765670376387249</v>
      </c>
      <c r="U120" s="288">
        <f t="shared" si="101"/>
        <v>80.194872816435861</v>
      </c>
      <c r="V120" s="288">
        <f t="shared" si="101"/>
        <v>80.937315442232077</v>
      </c>
      <c r="W120" s="288">
        <f t="shared" si="101"/>
        <v>79.889380727080933</v>
      </c>
      <c r="X120" s="288">
        <f t="shared" si="101"/>
        <v>74.226662510230113</v>
      </c>
      <c r="Y120" s="288">
        <f t="shared" si="101"/>
        <v>76.420706239716509</v>
      </c>
      <c r="Z120" s="288">
        <f t="shared" si="101"/>
        <v>78.08546484779707</v>
      </c>
      <c r="AA120" s="288">
        <f t="shared" si="101"/>
        <v>77.251285482690619</v>
      </c>
      <c r="AB120" s="288">
        <f t="shared" si="101"/>
        <v>76.640348047265036</v>
      </c>
      <c r="AC120" s="288">
        <f t="shared" si="101"/>
        <v>77.121813636411147</v>
      </c>
      <c r="AD120" s="288">
        <f t="shared" si="101"/>
        <v>77.289285162880788</v>
      </c>
      <c r="AE120" s="288">
        <f t="shared" si="101"/>
        <v>77.463633994773986</v>
      </c>
    </row>
    <row r="121" spans="1:31" s="52" customFormat="1" ht="15" customHeight="1">
      <c r="A121" s="380">
        <v>113</v>
      </c>
      <c r="B121" s="249"/>
      <c r="C121" s="250"/>
      <c r="D121" s="51" t="s">
        <v>315</v>
      </c>
      <c r="E121" s="384" t="s">
        <v>193</v>
      </c>
      <c r="F121" s="288">
        <f>IF(AND(ISNUMBER(F28),($T28)&gt;0),(F33/F28)/($T$33/$T28)*100,0)</f>
        <v>126.95886357869239</v>
      </c>
      <c r="G121" s="288">
        <f t="shared" ref="G121:AE121" si="102">IF(AND(ISNUMBER(G28),($T28)&gt;0),(G33/G28)/($T$33/$T28)*100,0)</f>
        <v>123.19853248748336</v>
      </c>
      <c r="H121" s="288">
        <f t="shared" si="102"/>
        <v>117.30397647441282</v>
      </c>
      <c r="I121" s="288">
        <f t="shared" si="102"/>
        <v>116.46163534035385</v>
      </c>
      <c r="J121" s="288">
        <f t="shared" si="102"/>
        <v>115.05463693378924</v>
      </c>
      <c r="K121" s="288">
        <f t="shared" si="102"/>
        <v>112.85673245005381</v>
      </c>
      <c r="L121" s="288">
        <f t="shared" si="102"/>
        <v>111.91516786422171</v>
      </c>
      <c r="M121" s="288">
        <f t="shared" si="102"/>
        <v>110.85052765533494</v>
      </c>
      <c r="N121" s="288">
        <f t="shared" si="102"/>
        <v>109.39250483110135</v>
      </c>
      <c r="O121" s="288">
        <f t="shared" si="102"/>
        <v>108.68557624953579</v>
      </c>
      <c r="P121" s="288">
        <f t="shared" si="102"/>
        <v>106.76074459705036</v>
      </c>
      <c r="Q121" s="288">
        <f t="shared" si="102"/>
        <v>103.94348134368272</v>
      </c>
      <c r="R121" s="288">
        <f t="shared" si="102"/>
        <v>101.24553722909209</v>
      </c>
      <c r="S121" s="288">
        <f t="shared" si="102"/>
        <v>100.85668869413071</v>
      </c>
      <c r="T121" s="381">
        <f t="shared" si="102"/>
        <v>100</v>
      </c>
      <c r="U121" s="288">
        <f t="shared" si="102"/>
        <v>101.81449917612466</v>
      </c>
      <c r="V121" s="288">
        <f t="shared" si="102"/>
        <v>102.75709589655935</v>
      </c>
      <c r="W121" s="288">
        <f t="shared" si="102"/>
        <v>101.42664989115684</v>
      </c>
      <c r="X121" s="288">
        <f t="shared" si="102"/>
        <v>94.23732719537945</v>
      </c>
      <c r="Y121" s="288">
        <f t="shared" si="102"/>
        <v>97.022860180754947</v>
      </c>
      <c r="Z121" s="288">
        <f t="shared" si="102"/>
        <v>99.136418790902482</v>
      </c>
      <c r="AA121" s="288">
        <f t="shared" si="102"/>
        <v>98.077354148755376</v>
      </c>
      <c r="AB121" s="288">
        <f t="shared" si="102"/>
        <v>97.301714923562258</v>
      </c>
      <c r="AC121" s="288">
        <f t="shared" si="102"/>
        <v>97.912978164064612</v>
      </c>
      <c r="AD121" s="288">
        <f t="shared" si="102"/>
        <v>98.125598110888347</v>
      </c>
      <c r="AE121" s="288">
        <f t="shared" si="102"/>
        <v>98.346949406522683</v>
      </c>
    </row>
    <row r="122" spans="1:31" ht="15" customHeight="1">
      <c r="A122" s="28" t="s">
        <v>47</v>
      </c>
      <c r="B122" s="24"/>
      <c r="C122" s="24"/>
      <c r="D122" s="55"/>
      <c r="E122" s="22"/>
      <c r="F122" s="22"/>
      <c r="G122" s="22"/>
      <c r="J122" s="22"/>
      <c r="K122" s="22"/>
      <c r="L122" s="22"/>
      <c r="M122" s="25"/>
      <c r="N122" s="386"/>
      <c r="O122" s="386"/>
      <c r="P122" s="225"/>
      <c r="Q122" s="225"/>
      <c r="R122" s="225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</row>
    <row r="123" spans="1:31" ht="15" customHeight="1">
      <c r="A123" s="29" t="s">
        <v>703</v>
      </c>
      <c r="B123" s="24"/>
      <c r="C123" s="24"/>
      <c r="D123" s="22"/>
      <c r="E123" s="22"/>
      <c r="F123" s="22"/>
      <c r="G123" s="22"/>
      <c r="J123" s="22"/>
      <c r="K123" s="22"/>
      <c r="L123" s="22"/>
      <c r="M123" s="25"/>
      <c r="N123" s="386"/>
      <c r="O123" s="386"/>
      <c r="P123" s="225"/>
      <c r="Q123" s="225"/>
      <c r="R123" s="225"/>
    </row>
    <row r="124" spans="1:31" ht="15" customHeight="1">
      <c r="A124" s="25" t="s">
        <v>704</v>
      </c>
      <c r="B124" s="24"/>
      <c r="C124" s="24"/>
      <c r="D124" s="30"/>
      <c r="E124" s="30"/>
      <c r="F124" s="30"/>
      <c r="G124" s="30"/>
      <c r="J124" s="30"/>
      <c r="K124" s="30"/>
      <c r="L124" s="21"/>
      <c r="M124" s="25"/>
      <c r="N124" s="386"/>
      <c r="O124" s="386"/>
      <c r="P124" s="225"/>
      <c r="Q124" s="225"/>
      <c r="R124" s="225"/>
    </row>
    <row r="125" spans="1:31" ht="15" customHeight="1">
      <c r="A125" s="25" t="s">
        <v>705</v>
      </c>
      <c r="B125" s="24"/>
      <c r="C125" s="24"/>
      <c r="D125" s="30"/>
      <c r="E125" s="30"/>
      <c r="F125" s="30"/>
      <c r="G125" s="30"/>
      <c r="J125" s="30"/>
      <c r="K125" s="30"/>
      <c r="L125" s="30"/>
      <c r="M125" s="25"/>
      <c r="N125" s="386"/>
      <c r="O125" s="386"/>
      <c r="P125" s="225"/>
      <c r="Q125" s="225"/>
      <c r="R125" s="225"/>
    </row>
    <row r="126" spans="1:31" ht="15" customHeight="1">
      <c r="A126" s="25" t="s">
        <v>706</v>
      </c>
      <c r="B126" s="25"/>
      <c r="C126" s="25"/>
      <c r="D126" s="25"/>
      <c r="E126" s="25"/>
      <c r="F126" s="25"/>
      <c r="G126" s="25"/>
      <c r="J126" s="25"/>
      <c r="K126" s="25"/>
      <c r="L126" s="25"/>
      <c r="M126" s="31"/>
      <c r="N126" s="386"/>
      <c r="O126" s="386"/>
      <c r="P126" s="225"/>
      <c r="Q126" s="225"/>
      <c r="R126" s="225"/>
    </row>
    <row r="127" spans="1:31" ht="15" customHeight="1">
      <c r="A127" s="25" t="s">
        <v>707</v>
      </c>
      <c r="B127" s="25"/>
      <c r="C127" s="25"/>
      <c r="D127" s="25"/>
      <c r="E127" s="25"/>
      <c r="F127" s="25"/>
      <c r="G127" s="25"/>
      <c r="J127" s="25"/>
      <c r="K127" s="25"/>
      <c r="L127" s="25"/>
      <c r="M127" s="31"/>
      <c r="N127" s="386"/>
      <c r="O127" s="386"/>
      <c r="P127" s="225"/>
      <c r="Q127" s="225"/>
      <c r="R127" s="225"/>
    </row>
    <row r="128" spans="1:31" ht="15" customHeight="1">
      <c r="A128" s="279" t="s">
        <v>676</v>
      </c>
      <c r="B128" s="25"/>
      <c r="C128" s="25"/>
      <c r="D128" s="25"/>
      <c r="E128" s="25"/>
      <c r="F128" s="25"/>
      <c r="G128" s="25"/>
      <c r="J128" s="25"/>
      <c r="K128" s="25"/>
      <c r="L128" s="25"/>
      <c r="M128" s="31"/>
      <c r="N128" s="386"/>
      <c r="O128" s="386"/>
      <c r="P128" s="225"/>
      <c r="Q128" s="225"/>
      <c r="R128" s="225"/>
    </row>
    <row r="129" spans="1:18" ht="15" customHeight="1">
      <c r="A129" s="386" t="s">
        <v>708</v>
      </c>
      <c r="B129" s="25"/>
      <c r="C129" s="25"/>
      <c r="D129" s="25"/>
      <c r="E129" s="25"/>
      <c r="F129" s="25"/>
      <c r="G129" s="25"/>
      <c r="J129" s="25"/>
      <c r="K129" s="25"/>
      <c r="L129" s="25"/>
      <c r="M129" s="31"/>
      <c r="N129" s="386"/>
      <c r="O129" s="386"/>
      <c r="P129" s="225"/>
      <c r="Q129" s="225"/>
      <c r="R129" s="225"/>
    </row>
    <row r="130" spans="1:18" ht="15" customHeight="1"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</row>
    <row r="131" spans="1:18"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</row>
    <row r="132" spans="1:18"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</row>
    <row r="133" spans="1:18"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</row>
    <row r="134" spans="1:18"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</row>
    <row r="136" spans="1:18">
      <c r="C136" s="14"/>
    </row>
    <row r="137" spans="1:18">
      <c r="C137" s="14"/>
    </row>
  </sheetData>
  <mergeCells count="2">
    <mergeCell ref="K5:T5"/>
    <mergeCell ref="J34:U34"/>
  </mergeCells>
  <printOptions horizontalCentered="1"/>
  <pageMargins left="0.39370078740157483" right="0.39370078740157483" top="0.59055118110236227" bottom="0.59055118110236227" header="0.11811023622047245" footer="0.11811023622047245"/>
  <pageSetup paperSize="9" scale="65" firstPageNumber="4" fitToWidth="2" fitToHeight="2" pageOrder="overThenDown" orientation="portrait" useFirstPageNumber="1" r:id="rId1"/>
  <headerFooter alignWithMargins="0">
    <oddFooter>&amp;L&amp;"MetaNormalLF-Roman,Standard"Statistisches Bundesamt,  Tabellen zu den UGR, Teil 1, 2017</oddFooter>
  </headerFooter>
  <rowBreaks count="1" manualBreakCount="1">
    <brk id="7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D353"/>
  <sheetViews>
    <sheetView workbookViewId="0"/>
  </sheetViews>
  <sheetFormatPr baseColWidth="10" defaultRowHeight="12.75"/>
  <cols>
    <col min="1" max="1" width="5.7109375" style="26" customWidth="1"/>
    <col min="2" max="2" width="64.140625" style="26" customWidth="1"/>
    <col min="3" max="3" width="20.42578125" style="26" customWidth="1"/>
    <col min="4" max="4" width="10.7109375" style="26" customWidth="1"/>
    <col min="5" max="5" width="12.7109375" style="26" customWidth="1"/>
    <col min="6" max="8" width="12.7109375" style="26" hidden="1" customWidth="1"/>
    <col min="9" max="9" width="12.7109375" style="26" customWidth="1"/>
    <col min="10" max="13" width="12.7109375" style="26" hidden="1" customWidth="1"/>
    <col min="14" max="14" width="12.7109375" style="26" customWidth="1"/>
    <col min="15" max="18" width="12.7109375" style="26" hidden="1" customWidth="1"/>
    <col min="19" max="19" width="12.7109375" style="26" customWidth="1"/>
    <col min="20" max="23" width="12.7109375" style="26" hidden="1" customWidth="1"/>
    <col min="24" max="30" width="12.7109375" style="26" customWidth="1"/>
    <col min="31" max="31" width="11.42578125" style="69"/>
    <col min="32" max="16384" width="11.42578125" style="26"/>
  </cols>
  <sheetData>
    <row r="1" spans="1:31" ht="20.100000000000001" customHeight="1">
      <c r="A1" s="131" t="s">
        <v>218</v>
      </c>
      <c r="B1" s="131"/>
      <c r="C1" s="131"/>
      <c r="D1" s="131"/>
      <c r="E1" s="131"/>
      <c r="F1" s="131"/>
      <c r="G1" s="131"/>
      <c r="J1" s="131"/>
      <c r="K1" s="131"/>
      <c r="L1" s="131"/>
      <c r="M1" s="131"/>
      <c r="N1" s="131"/>
      <c r="T1" s="131"/>
    </row>
    <row r="2" spans="1:31" ht="16.5" customHeight="1">
      <c r="A2" s="168"/>
      <c r="B2" s="135"/>
      <c r="C2" s="133"/>
      <c r="D2" s="133"/>
      <c r="E2" s="134"/>
      <c r="F2" s="134"/>
      <c r="G2" s="134"/>
      <c r="H2" s="150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5"/>
      <c r="Y2" s="135"/>
      <c r="Z2" s="135"/>
      <c r="AA2" s="135"/>
      <c r="AB2" s="135"/>
      <c r="AC2" s="135"/>
      <c r="AD2" s="135"/>
    </row>
    <row r="3" spans="1:31" ht="12" customHeight="1">
      <c r="H3" s="111"/>
      <c r="I3" s="111"/>
      <c r="AD3" s="180"/>
    </row>
    <row r="4" spans="1:31" ht="27" customHeight="1">
      <c r="A4" s="63" t="s">
        <v>77</v>
      </c>
      <c r="B4" s="64" t="s">
        <v>20</v>
      </c>
      <c r="C4" s="64" t="s">
        <v>21</v>
      </c>
      <c r="D4" s="64">
        <v>1990</v>
      </c>
      <c r="E4" s="64">
        <v>1991</v>
      </c>
      <c r="F4" s="64">
        <v>1992</v>
      </c>
      <c r="G4" s="64">
        <v>1993</v>
      </c>
      <c r="H4" s="64">
        <v>1994</v>
      </c>
      <c r="I4" s="64">
        <v>1995</v>
      </c>
      <c r="J4" s="181">
        <v>1996</v>
      </c>
      <c r="K4" s="64">
        <v>1997</v>
      </c>
      <c r="L4" s="64">
        <v>1998</v>
      </c>
      <c r="M4" s="64">
        <v>1999</v>
      </c>
      <c r="N4" s="65">
        <v>2000</v>
      </c>
      <c r="O4" s="65">
        <v>2001</v>
      </c>
      <c r="P4" s="65">
        <v>2002</v>
      </c>
      <c r="Q4" s="65">
        <v>2003</v>
      </c>
      <c r="R4" s="65">
        <v>2004</v>
      </c>
      <c r="S4" s="64">
        <v>2005</v>
      </c>
      <c r="T4" s="181">
        <v>2006</v>
      </c>
      <c r="U4" s="64">
        <v>2007</v>
      </c>
      <c r="V4" s="65">
        <v>2008</v>
      </c>
      <c r="W4" s="65">
        <v>2009</v>
      </c>
      <c r="X4" s="65">
        <v>2010</v>
      </c>
      <c r="Y4" s="65">
        <v>2011</v>
      </c>
      <c r="Z4" s="65">
        <v>2012</v>
      </c>
      <c r="AA4" s="65">
        <v>2013</v>
      </c>
      <c r="AB4" s="65">
        <v>2014</v>
      </c>
      <c r="AC4" s="65">
        <v>2015</v>
      </c>
      <c r="AD4" s="65">
        <v>2016</v>
      </c>
    </row>
    <row r="5" spans="1:31" s="2" customFormat="1" ht="23.25" customHeight="1">
      <c r="A5" s="175"/>
      <c r="B5" s="38"/>
      <c r="C5" s="112"/>
      <c r="D5" s="295" t="s">
        <v>206</v>
      </c>
      <c r="E5" s="262"/>
      <c r="F5" s="262"/>
      <c r="G5" s="262"/>
      <c r="H5" s="262"/>
      <c r="I5" s="262"/>
      <c r="J5" s="261"/>
      <c r="K5" s="261"/>
      <c r="L5" s="261"/>
      <c r="M5" s="261"/>
      <c r="N5" s="261"/>
      <c r="O5" s="261"/>
      <c r="P5" s="261"/>
      <c r="Q5" s="261"/>
      <c r="R5" s="261"/>
      <c r="S5" s="264"/>
      <c r="T5" s="266"/>
      <c r="U5" s="261"/>
      <c r="V5" s="261"/>
      <c r="W5" s="261"/>
      <c r="X5" s="261"/>
      <c r="Y5" s="261"/>
      <c r="Z5" s="261"/>
      <c r="AA5" s="261"/>
      <c r="AB5" s="261"/>
      <c r="AC5" s="261"/>
      <c r="AD5" s="261"/>
      <c r="AE5" s="23"/>
    </row>
    <row r="6" spans="1:31" s="33" customFormat="1" ht="15" customHeight="1">
      <c r="A6" s="82">
        <v>1</v>
      </c>
      <c r="B6" s="87" t="s">
        <v>709</v>
      </c>
      <c r="C6" s="82" t="s">
        <v>56</v>
      </c>
      <c r="D6" s="296" t="s">
        <v>193</v>
      </c>
      <c r="E6" s="297">
        <v>80274.563999999998</v>
      </c>
      <c r="F6" s="297">
        <v>80974.631999999998</v>
      </c>
      <c r="G6" s="297">
        <v>81338.092999999993</v>
      </c>
      <c r="H6" s="297">
        <v>81538.603000000003</v>
      </c>
      <c r="I6" s="297">
        <v>81817.498999999996</v>
      </c>
      <c r="J6" s="297">
        <v>82012.161999999997</v>
      </c>
      <c r="K6" s="297">
        <v>82057.379000000001</v>
      </c>
      <c r="L6" s="297">
        <v>82037.010999999999</v>
      </c>
      <c r="M6" s="297">
        <v>82163.475000000006</v>
      </c>
      <c r="N6" s="297">
        <v>82259.53</v>
      </c>
      <c r="O6" s="297">
        <v>82440.3</v>
      </c>
      <c r="P6" s="297">
        <v>82536.679999999993</v>
      </c>
      <c r="Q6" s="297">
        <v>82531.671000000002</v>
      </c>
      <c r="R6" s="297">
        <v>82500.849000000002</v>
      </c>
      <c r="S6" s="297">
        <v>82437.994999999995</v>
      </c>
      <c r="T6" s="297">
        <v>82314.906000000003</v>
      </c>
      <c r="U6" s="297">
        <v>82217.837</v>
      </c>
      <c r="V6" s="297">
        <v>82002.356</v>
      </c>
      <c r="W6" s="297">
        <v>81802.3</v>
      </c>
      <c r="X6" s="298">
        <v>81751.601999999999</v>
      </c>
      <c r="Y6" s="298">
        <v>80327.899999999994</v>
      </c>
      <c r="Z6" s="298">
        <v>80523.7</v>
      </c>
      <c r="AA6" s="298">
        <v>80767.5</v>
      </c>
      <c r="AB6" s="298">
        <v>81197.5</v>
      </c>
      <c r="AC6" s="298">
        <v>82175.7</v>
      </c>
      <c r="AD6" s="298">
        <v>82457</v>
      </c>
      <c r="AE6" s="116"/>
    </row>
    <row r="7" spans="1:31" s="33" customFormat="1" ht="15" customHeight="1">
      <c r="A7" s="82">
        <v>2</v>
      </c>
      <c r="B7" s="87" t="s">
        <v>710</v>
      </c>
      <c r="C7" s="82" t="s">
        <v>56</v>
      </c>
      <c r="D7" s="296" t="s">
        <v>193</v>
      </c>
      <c r="E7" s="299">
        <v>35367</v>
      </c>
      <c r="F7" s="299">
        <v>35832.5</v>
      </c>
      <c r="G7" s="299">
        <v>36346.25</v>
      </c>
      <c r="H7" s="299">
        <v>36755.75</v>
      </c>
      <c r="I7" s="299">
        <v>37023.75</v>
      </c>
      <c r="J7" s="299">
        <v>37325</v>
      </c>
      <c r="K7" s="299">
        <v>37475.75</v>
      </c>
      <c r="L7" s="299">
        <v>37597.75</v>
      </c>
      <c r="M7" s="299">
        <v>37877.25</v>
      </c>
      <c r="N7" s="299">
        <v>38207</v>
      </c>
      <c r="O7" s="299">
        <v>38521.5</v>
      </c>
      <c r="P7" s="299">
        <v>38774.5</v>
      </c>
      <c r="Q7" s="299">
        <v>38988.5</v>
      </c>
      <c r="R7" s="299">
        <v>39136</v>
      </c>
      <c r="S7" s="299">
        <v>39178</v>
      </c>
      <c r="T7" s="299">
        <v>39767</v>
      </c>
      <c r="U7" s="299">
        <v>39722</v>
      </c>
      <c r="V7" s="299">
        <v>40076</v>
      </c>
      <c r="W7" s="299">
        <v>40189</v>
      </c>
      <c r="X7" s="299">
        <v>40301</v>
      </c>
      <c r="Y7" s="299">
        <v>39510</v>
      </c>
      <c r="Z7" s="299">
        <v>39707</v>
      </c>
      <c r="AA7" s="299">
        <v>39933</v>
      </c>
      <c r="AB7" s="299">
        <v>40222</v>
      </c>
      <c r="AC7" s="299">
        <v>40773</v>
      </c>
      <c r="AD7" s="299">
        <v>40959</v>
      </c>
      <c r="AE7" s="116"/>
    </row>
    <row r="8" spans="1:31" s="33" customFormat="1" ht="15" customHeight="1">
      <c r="A8" s="82">
        <v>3</v>
      </c>
      <c r="B8" s="87" t="s">
        <v>194</v>
      </c>
      <c r="C8" s="82" t="s">
        <v>148</v>
      </c>
      <c r="D8" s="296" t="s">
        <v>193</v>
      </c>
      <c r="E8" s="291" t="s">
        <v>677</v>
      </c>
      <c r="F8" s="297">
        <v>12022.071482582796</v>
      </c>
      <c r="G8" s="291" t="s">
        <v>677</v>
      </c>
      <c r="H8" s="291" t="s">
        <v>677</v>
      </c>
      <c r="I8" s="291" t="s">
        <v>677</v>
      </c>
      <c r="J8" s="297">
        <v>12659.229584985438</v>
      </c>
      <c r="K8" s="291" t="s">
        <v>677</v>
      </c>
      <c r="L8" s="291" t="s">
        <v>677</v>
      </c>
      <c r="M8" s="291" t="s">
        <v>677</v>
      </c>
      <c r="N8" s="297">
        <v>13457.414166486064</v>
      </c>
      <c r="O8" s="291" t="s">
        <v>677</v>
      </c>
      <c r="P8" s="291" t="s">
        <v>677</v>
      </c>
      <c r="Q8" s="291" t="s">
        <v>677</v>
      </c>
      <c r="R8" s="297">
        <v>14677.561360457683</v>
      </c>
      <c r="S8" s="291" t="s">
        <v>677</v>
      </c>
      <c r="T8" s="291" t="s">
        <v>677</v>
      </c>
      <c r="U8" s="291" t="s">
        <v>677</v>
      </c>
      <c r="V8" s="297">
        <v>15430.305715313327</v>
      </c>
      <c r="W8" s="291" t="s">
        <v>677</v>
      </c>
      <c r="X8" s="291" t="s">
        <v>677</v>
      </c>
      <c r="Y8" s="291" t="s">
        <v>677</v>
      </c>
      <c r="Z8" s="291" t="s">
        <v>677</v>
      </c>
      <c r="AA8" s="291" t="s">
        <v>677</v>
      </c>
      <c r="AB8" s="291" t="s">
        <v>677</v>
      </c>
      <c r="AC8" s="291" t="s">
        <v>677</v>
      </c>
      <c r="AD8" s="291" t="s">
        <v>677</v>
      </c>
      <c r="AE8" s="116"/>
    </row>
    <row r="9" spans="1:31" s="33" customFormat="1" ht="15" customHeight="1">
      <c r="A9" s="82">
        <v>4</v>
      </c>
      <c r="B9" s="87" t="s">
        <v>57</v>
      </c>
      <c r="C9" s="82" t="s">
        <v>136</v>
      </c>
      <c r="D9" s="296" t="s">
        <v>193</v>
      </c>
      <c r="E9" s="291" t="s">
        <v>677</v>
      </c>
      <c r="F9" s="297">
        <v>8350.7081383966633</v>
      </c>
      <c r="G9" s="291" t="s">
        <v>677</v>
      </c>
      <c r="H9" s="291" t="s">
        <v>677</v>
      </c>
      <c r="I9" s="291" t="s">
        <v>677</v>
      </c>
      <c r="J9" s="297">
        <v>8747.8618074355036</v>
      </c>
      <c r="K9" s="291" t="s">
        <v>677</v>
      </c>
      <c r="L9" s="291" t="s">
        <v>677</v>
      </c>
      <c r="M9" s="291" t="s">
        <v>677</v>
      </c>
      <c r="N9" s="297">
        <v>9309.4044949630406</v>
      </c>
      <c r="O9" s="291" t="s">
        <v>677</v>
      </c>
      <c r="P9" s="291" t="s">
        <v>677</v>
      </c>
      <c r="Q9" s="291" t="s">
        <v>677</v>
      </c>
      <c r="R9" s="297">
        <v>10004.167646590515</v>
      </c>
      <c r="S9" s="291" t="s">
        <v>677</v>
      </c>
      <c r="T9" s="291" t="s">
        <v>677</v>
      </c>
      <c r="U9" s="291" t="s">
        <v>677</v>
      </c>
      <c r="V9" s="297">
        <v>10200.835219682167</v>
      </c>
      <c r="W9" s="291" t="s">
        <v>677</v>
      </c>
      <c r="X9" s="291" t="s">
        <v>677</v>
      </c>
      <c r="Y9" s="291" t="s">
        <v>677</v>
      </c>
      <c r="Z9" s="291" t="s">
        <v>677</v>
      </c>
      <c r="AA9" s="291" t="s">
        <v>677</v>
      </c>
      <c r="AB9" s="291" t="s">
        <v>677</v>
      </c>
      <c r="AC9" s="291" t="s">
        <v>677</v>
      </c>
      <c r="AD9" s="291" t="s">
        <v>677</v>
      </c>
      <c r="AE9" s="116"/>
    </row>
    <row r="10" spans="1:31" s="33" customFormat="1" ht="15" customHeight="1">
      <c r="A10" s="82">
        <v>5</v>
      </c>
      <c r="B10" s="87" t="s">
        <v>229</v>
      </c>
      <c r="C10" s="82" t="s">
        <v>149</v>
      </c>
      <c r="D10" s="296" t="s">
        <v>193</v>
      </c>
      <c r="E10" s="297">
        <v>2771.0082033645699</v>
      </c>
      <c r="F10" s="297">
        <v>2806.0499374673473</v>
      </c>
      <c r="G10" s="297">
        <v>2845.9318675507038</v>
      </c>
      <c r="H10" s="297">
        <v>2896.5080693104492</v>
      </c>
      <c r="I10" s="297">
        <v>2955.0739743629238</v>
      </c>
      <c r="J10" s="297">
        <v>3014.0137709733481</v>
      </c>
      <c r="K10" s="297">
        <v>3072.053133865822</v>
      </c>
      <c r="L10" s="297">
        <v>3128.7926347281473</v>
      </c>
      <c r="M10" s="297">
        <v>3182.1727999435761</v>
      </c>
      <c r="N10" s="297">
        <v>3233.5541321650398</v>
      </c>
      <c r="O10" s="297">
        <v>3277.7945328035112</v>
      </c>
      <c r="P10" s="297">
        <v>3314.1525007521791</v>
      </c>
      <c r="Q10" s="297">
        <v>3348.7954958831579</v>
      </c>
      <c r="R10" s="297">
        <v>3382.8307878433898</v>
      </c>
      <c r="S10" s="297">
        <v>3415.8083220129365</v>
      </c>
      <c r="T10" s="297">
        <v>3446.0623840974849</v>
      </c>
      <c r="U10" s="297">
        <v>3472.6963527773219</v>
      </c>
      <c r="V10" s="297">
        <v>3494.4743434563693</v>
      </c>
      <c r="W10" s="297">
        <v>3512.6573530388928</v>
      </c>
      <c r="X10" s="297">
        <v>3530.4057119840918</v>
      </c>
      <c r="Y10" s="297">
        <v>3550.7321298211837</v>
      </c>
      <c r="Z10" s="297">
        <v>3570.7411433328293</v>
      </c>
      <c r="AA10" s="297">
        <v>3591.9463699307062</v>
      </c>
      <c r="AB10" s="297">
        <v>3615.0846039231401</v>
      </c>
      <c r="AC10" s="297">
        <v>3639.8077793039824</v>
      </c>
      <c r="AD10" s="297">
        <v>3665.1895352235333</v>
      </c>
      <c r="AE10" s="116"/>
    </row>
    <row r="11" spans="1:31" s="33" customFormat="1" ht="15" customHeight="1">
      <c r="A11" s="82">
        <v>6</v>
      </c>
      <c r="B11" s="87" t="s">
        <v>711</v>
      </c>
      <c r="C11" s="82">
        <v>1000</v>
      </c>
      <c r="D11" s="297">
        <v>33856</v>
      </c>
      <c r="E11" s="297">
        <v>34174</v>
      </c>
      <c r="F11" s="297">
        <v>34547</v>
      </c>
      <c r="G11" s="297">
        <v>34989</v>
      </c>
      <c r="H11" s="297">
        <v>35371</v>
      </c>
      <c r="I11" s="297">
        <v>35954.317000000003</v>
      </c>
      <c r="J11" s="297">
        <v>36492.322999999997</v>
      </c>
      <c r="K11" s="297">
        <v>37050.368999999999</v>
      </c>
      <c r="L11" s="297">
        <v>37529.144</v>
      </c>
      <c r="M11" s="297">
        <v>37984.298000000003</v>
      </c>
      <c r="N11" s="297">
        <v>38383.644999999997</v>
      </c>
      <c r="O11" s="297">
        <v>38681.800999999999</v>
      </c>
      <c r="P11" s="297">
        <v>38924.836000000003</v>
      </c>
      <c r="Q11" s="297">
        <v>39141.542999999998</v>
      </c>
      <c r="R11" s="299">
        <v>39362.266000000003</v>
      </c>
      <c r="S11" s="299">
        <v>39551.203000000001</v>
      </c>
      <c r="T11" s="299">
        <v>39753.733</v>
      </c>
      <c r="U11" s="299">
        <v>39918.192000000003</v>
      </c>
      <c r="V11" s="299">
        <v>40057.281999999999</v>
      </c>
      <c r="W11" s="299">
        <v>40183.563000000002</v>
      </c>
      <c r="X11" s="299">
        <v>41223.25</v>
      </c>
      <c r="Y11" s="299">
        <v>40630.302000000003</v>
      </c>
      <c r="Z11" s="299">
        <v>40805.805</v>
      </c>
      <c r="AA11" s="299">
        <v>40995.141000000003</v>
      </c>
      <c r="AB11" s="299">
        <v>41221.21</v>
      </c>
      <c r="AC11" s="299">
        <v>41446.269</v>
      </c>
      <c r="AD11" s="299">
        <v>41703.347000000002</v>
      </c>
      <c r="AE11" s="116"/>
    </row>
    <row r="12" spans="1:31" s="33" customFormat="1" ht="15" customHeight="1">
      <c r="A12" s="82">
        <v>7</v>
      </c>
      <c r="B12" s="87" t="s">
        <v>58</v>
      </c>
      <c r="C12" s="82" t="s">
        <v>2</v>
      </c>
      <c r="D12" s="300">
        <v>0</v>
      </c>
      <c r="E12" s="301">
        <v>857850</v>
      </c>
      <c r="F12" s="301">
        <v>918115</v>
      </c>
      <c r="G12" s="301">
        <v>955739</v>
      </c>
      <c r="H12" s="301">
        <v>990630</v>
      </c>
      <c r="I12" s="301">
        <v>1021579</v>
      </c>
      <c r="J12" s="301">
        <v>1046294.0000000001</v>
      </c>
      <c r="K12" s="301">
        <v>1066786</v>
      </c>
      <c r="L12" s="301">
        <v>1084941</v>
      </c>
      <c r="M12" s="301">
        <v>1113532</v>
      </c>
      <c r="N12" s="301">
        <v>1144713</v>
      </c>
      <c r="O12" s="301">
        <v>1184352</v>
      </c>
      <c r="P12" s="301">
        <v>1188714</v>
      </c>
      <c r="Q12" s="301">
        <v>1208458</v>
      </c>
      <c r="R12" s="301">
        <v>1232148</v>
      </c>
      <c r="S12" s="301">
        <v>1258469</v>
      </c>
      <c r="T12" s="301">
        <v>1294263</v>
      </c>
      <c r="U12" s="301">
        <v>1314268</v>
      </c>
      <c r="V12" s="301">
        <v>1343244</v>
      </c>
      <c r="W12" s="301">
        <v>1340434</v>
      </c>
      <c r="X12" s="301">
        <v>1372877</v>
      </c>
      <c r="Y12" s="301">
        <v>1418510</v>
      </c>
      <c r="Z12" s="301">
        <v>1455255</v>
      </c>
      <c r="AA12" s="301">
        <v>1472436</v>
      </c>
      <c r="AB12" s="301">
        <v>1502748</v>
      </c>
      <c r="AC12" s="301">
        <v>1539191</v>
      </c>
      <c r="AD12" s="301">
        <v>1577770</v>
      </c>
      <c r="AE12" s="116"/>
    </row>
    <row r="13" spans="1:31" s="33" customFormat="1" ht="15" customHeight="1">
      <c r="A13" s="82">
        <v>8</v>
      </c>
      <c r="B13" s="87" t="s">
        <v>160</v>
      </c>
      <c r="C13" s="82" t="s">
        <v>222</v>
      </c>
      <c r="D13" s="300">
        <v>0</v>
      </c>
      <c r="E13" s="169">
        <v>85.556814669825897</v>
      </c>
      <c r="F13" s="169">
        <v>87.720201916142997</v>
      </c>
      <c r="G13" s="169">
        <v>87.864427732564138</v>
      </c>
      <c r="H13" s="169">
        <v>89.110950860203985</v>
      </c>
      <c r="I13" s="169">
        <v>90.604718244565788</v>
      </c>
      <c r="J13" s="169">
        <v>91.964561656536532</v>
      </c>
      <c r="K13" s="169">
        <v>92.747501802822711</v>
      </c>
      <c r="L13" s="169">
        <v>93.942515710312151</v>
      </c>
      <c r="M13" s="169">
        <v>96.136808488719481</v>
      </c>
      <c r="N13" s="169">
        <v>98.104460698465033</v>
      </c>
      <c r="O13" s="169">
        <v>99.866076027608955</v>
      </c>
      <c r="P13" s="169">
        <v>98.918306376841457</v>
      </c>
      <c r="Q13" s="169">
        <v>98.640156588029257</v>
      </c>
      <c r="R13" s="169">
        <v>99.340681982074813</v>
      </c>
      <c r="S13" s="169">
        <v>100</v>
      </c>
      <c r="T13" s="169">
        <v>101.75131348511384</v>
      </c>
      <c r="U13" s="169">
        <v>101.6173895127228</v>
      </c>
      <c r="V13" s="169">
        <v>102.12217987019676</v>
      </c>
      <c r="W13" s="169">
        <v>102.41063150303904</v>
      </c>
      <c r="X13" s="169">
        <v>103.01844030081386</v>
      </c>
      <c r="Y13" s="169">
        <v>104.35768002472443</v>
      </c>
      <c r="Z13" s="169">
        <v>105.58359946430411</v>
      </c>
      <c r="AA13" s="169">
        <v>105.7587308128155</v>
      </c>
      <c r="AB13" s="169">
        <v>106.95374472030494</v>
      </c>
      <c r="AC13" s="169">
        <v>109.02441537035131</v>
      </c>
      <c r="AD13" s="169">
        <v>111.06418048830741</v>
      </c>
      <c r="AE13" s="116"/>
    </row>
    <row r="14" spans="1:31" s="33" customFormat="1" ht="15" customHeight="1">
      <c r="A14" s="82"/>
      <c r="B14" s="88" t="s">
        <v>59</v>
      </c>
      <c r="C14" s="151"/>
      <c r="D14" s="300"/>
      <c r="E14" s="152"/>
      <c r="F14" s="55"/>
      <c r="G14" s="55"/>
      <c r="H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116"/>
    </row>
    <row r="15" spans="1:31" s="33" customFormat="1" ht="15" customHeight="1">
      <c r="A15" s="82">
        <v>9</v>
      </c>
      <c r="B15" s="89" t="s">
        <v>157</v>
      </c>
      <c r="C15" s="82" t="s">
        <v>2</v>
      </c>
      <c r="D15" s="300">
        <v>0</v>
      </c>
      <c r="E15" s="297">
        <v>50112</v>
      </c>
      <c r="F15" s="297">
        <v>56730</v>
      </c>
      <c r="G15" s="297">
        <v>65869</v>
      </c>
      <c r="H15" s="297">
        <v>72426</v>
      </c>
      <c r="I15" s="297">
        <v>77454</v>
      </c>
      <c r="J15" s="297">
        <v>81299</v>
      </c>
      <c r="K15" s="297">
        <v>84932</v>
      </c>
      <c r="L15" s="297">
        <v>86774</v>
      </c>
      <c r="M15" s="297">
        <v>89440</v>
      </c>
      <c r="N15" s="297">
        <v>92166</v>
      </c>
      <c r="O15" s="297">
        <v>93806</v>
      </c>
      <c r="P15" s="297">
        <v>95484</v>
      </c>
      <c r="Q15" s="297">
        <v>96886</v>
      </c>
      <c r="R15" s="297">
        <v>98146</v>
      </c>
      <c r="S15" s="297">
        <v>99469</v>
      </c>
      <c r="T15" s="297">
        <v>100753</v>
      </c>
      <c r="U15" s="297">
        <v>102007</v>
      </c>
      <c r="V15" s="297">
        <v>103274</v>
      </c>
      <c r="W15" s="297">
        <v>104307</v>
      </c>
      <c r="X15" s="297">
        <v>105368</v>
      </c>
      <c r="Y15" s="297">
        <v>106701</v>
      </c>
      <c r="Z15" s="297">
        <v>108051</v>
      </c>
      <c r="AA15" s="297">
        <v>109584</v>
      </c>
      <c r="AB15" s="297">
        <v>111358</v>
      </c>
      <c r="AC15" s="297">
        <v>112986</v>
      </c>
      <c r="AD15" s="297">
        <v>114558</v>
      </c>
      <c r="AE15" s="116"/>
    </row>
    <row r="16" spans="1:31" s="33" customFormat="1" ht="15" customHeight="1">
      <c r="A16" s="82">
        <v>10</v>
      </c>
      <c r="B16" s="89" t="s">
        <v>158</v>
      </c>
      <c r="C16" s="82" t="s">
        <v>2</v>
      </c>
      <c r="D16" s="300">
        <v>0</v>
      </c>
      <c r="E16" s="297">
        <v>58040</v>
      </c>
      <c r="F16" s="297">
        <v>64736.999999999993</v>
      </c>
      <c r="G16" s="297">
        <v>73465</v>
      </c>
      <c r="H16" s="297">
        <v>80648</v>
      </c>
      <c r="I16" s="297">
        <v>86786</v>
      </c>
      <c r="J16" s="297">
        <v>91306</v>
      </c>
      <c r="K16" s="297">
        <v>95544</v>
      </c>
      <c r="L16" s="297">
        <v>98136</v>
      </c>
      <c r="M16" s="297">
        <v>100887</v>
      </c>
      <c r="N16" s="297">
        <v>103517</v>
      </c>
      <c r="O16" s="297">
        <v>106487</v>
      </c>
      <c r="P16" s="297">
        <v>109583</v>
      </c>
      <c r="Q16" s="297">
        <v>112284</v>
      </c>
      <c r="R16" s="297">
        <v>114816</v>
      </c>
      <c r="S16" s="297">
        <v>117483</v>
      </c>
      <c r="T16" s="297">
        <v>120160</v>
      </c>
      <c r="U16" s="297">
        <v>122870</v>
      </c>
      <c r="V16" s="297">
        <v>125575</v>
      </c>
      <c r="W16" s="297">
        <v>127977</v>
      </c>
      <c r="X16" s="297">
        <v>130518</v>
      </c>
      <c r="Y16" s="297">
        <v>133677</v>
      </c>
      <c r="Z16" s="297">
        <v>136795</v>
      </c>
      <c r="AA16" s="297">
        <v>141109</v>
      </c>
      <c r="AB16" s="297">
        <v>146178</v>
      </c>
      <c r="AC16" s="297">
        <v>150026</v>
      </c>
      <c r="AD16" s="297">
        <v>153735</v>
      </c>
      <c r="AE16" s="116"/>
    </row>
    <row r="17" spans="1:31" s="33" customFormat="1" ht="15" customHeight="1">
      <c r="A17" s="82">
        <v>11</v>
      </c>
      <c r="B17" s="89" t="s">
        <v>163</v>
      </c>
      <c r="C17" s="82" t="s">
        <v>222</v>
      </c>
      <c r="D17" s="300">
        <v>0</v>
      </c>
      <c r="E17" s="169">
        <v>75.677838919459731</v>
      </c>
      <c r="F17" s="169">
        <v>79.169584792396179</v>
      </c>
      <c r="G17" s="169">
        <v>83.821910955477748</v>
      </c>
      <c r="H17" s="169">
        <v>87.353676838419219</v>
      </c>
      <c r="I17" s="169">
        <v>89.584792396198097</v>
      </c>
      <c r="J17" s="169">
        <v>91.195597798899456</v>
      </c>
      <c r="K17" s="169">
        <v>92.976488244122066</v>
      </c>
      <c r="L17" s="169">
        <v>94.12706353176587</v>
      </c>
      <c r="M17" s="169">
        <v>96.208104052026016</v>
      </c>
      <c r="N17" s="169">
        <v>97.988994497248612</v>
      </c>
      <c r="O17" s="169">
        <v>98.679339669834903</v>
      </c>
      <c r="P17" s="169">
        <v>99.029514757378692</v>
      </c>
      <c r="Q17" s="169">
        <v>99.27963981990996</v>
      </c>
      <c r="R17" s="169">
        <v>99.619809904952476</v>
      </c>
      <c r="S17" s="169">
        <v>100</v>
      </c>
      <c r="T17" s="169">
        <v>100.15007503751876</v>
      </c>
      <c r="U17" s="169">
        <v>100.19009504752377</v>
      </c>
      <c r="V17" s="169">
        <v>100.23011505752876</v>
      </c>
      <c r="W17" s="169">
        <v>100.13006503251624</v>
      </c>
      <c r="X17" s="169">
        <v>100.05002501250627</v>
      </c>
      <c r="Y17" s="169">
        <v>100.05002501250627</v>
      </c>
      <c r="Z17" s="169">
        <v>100.05002501250627</v>
      </c>
      <c r="AA17" s="169">
        <v>100.16008004002002</v>
      </c>
      <c r="AB17" s="169">
        <v>100.05002501250627</v>
      </c>
      <c r="AC17" s="169">
        <v>100.27013506753377</v>
      </c>
      <c r="AD17" s="169">
        <v>100.45022511255628</v>
      </c>
      <c r="AE17" s="116"/>
    </row>
    <row r="18" spans="1:31" s="33" customFormat="1" ht="15" customHeight="1">
      <c r="A18" s="82">
        <v>12</v>
      </c>
      <c r="B18" s="89" t="s">
        <v>159</v>
      </c>
      <c r="C18" s="82" t="s">
        <v>222</v>
      </c>
      <c r="D18" s="300">
        <v>0</v>
      </c>
      <c r="E18" s="169">
        <v>72.495274102079392</v>
      </c>
      <c r="F18" s="169">
        <v>75.42533081285444</v>
      </c>
      <c r="G18" s="169">
        <v>79.206049149338369</v>
      </c>
      <c r="H18" s="169">
        <v>82.356647763074989</v>
      </c>
      <c r="I18" s="169">
        <v>85.066162570888466</v>
      </c>
      <c r="J18" s="169">
        <v>86.704473850031505</v>
      </c>
      <c r="K18" s="169">
        <v>88.615837009031722</v>
      </c>
      <c r="L18" s="169">
        <v>90.054610375971436</v>
      </c>
      <c r="M18" s="169">
        <v>91.671917664356243</v>
      </c>
      <c r="N18" s="169">
        <v>93.058181054400336</v>
      </c>
      <c r="O18" s="169">
        <v>94.780508296576343</v>
      </c>
      <c r="P18" s="169">
        <v>96.229783658895187</v>
      </c>
      <c r="Q18" s="169">
        <v>97.395505145977737</v>
      </c>
      <c r="R18" s="169">
        <v>98.655744591472384</v>
      </c>
      <c r="S18" s="169">
        <v>100</v>
      </c>
      <c r="T18" s="169">
        <v>101.12371350556606</v>
      </c>
      <c r="U18" s="169">
        <v>102.1424070573409</v>
      </c>
      <c r="V18" s="169">
        <v>103.18210459987398</v>
      </c>
      <c r="W18" s="169">
        <v>104.06427221172024</v>
      </c>
      <c r="X18" s="169">
        <v>105.01995379122033</v>
      </c>
      <c r="Y18" s="169">
        <v>106.26969124133585</v>
      </c>
      <c r="Z18" s="169">
        <v>107.43541272841838</v>
      </c>
      <c r="AA18" s="169">
        <v>109.46229783658896</v>
      </c>
      <c r="AB18" s="169">
        <v>111.46817895400125</v>
      </c>
      <c r="AC18" s="169">
        <v>112.98046628859484</v>
      </c>
      <c r="AD18" s="169">
        <v>114.38773366939718</v>
      </c>
      <c r="AE18" s="116"/>
    </row>
    <row r="19" spans="1:31" s="33" customFormat="1" ht="15" customHeight="1">
      <c r="A19" s="82">
        <v>13</v>
      </c>
      <c r="B19" s="87" t="s">
        <v>3</v>
      </c>
      <c r="C19" s="82" t="s">
        <v>135</v>
      </c>
      <c r="D19" s="300">
        <v>0</v>
      </c>
      <c r="E19" s="297">
        <v>3550</v>
      </c>
      <c r="F19" s="297">
        <v>3490.75</v>
      </c>
      <c r="G19" s="297">
        <v>3431.5</v>
      </c>
      <c r="H19" s="297">
        <v>3372.25</v>
      </c>
      <c r="I19" s="297">
        <v>3313</v>
      </c>
      <c r="J19" s="297">
        <v>3292</v>
      </c>
      <c r="K19" s="297">
        <v>3271</v>
      </c>
      <c r="L19" s="297">
        <v>3250</v>
      </c>
      <c r="M19" s="297">
        <v>3241.3141812861754</v>
      </c>
      <c r="N19" s="297">
        <v>3232.6283625723509</v>
      </c>
      <c r="O19" s="297">
        <v>3223.9425438585263</v>
      </c>
      <c r="P19" s="291" t="s">
        <v>677</v>
      </c>
      <c r="Q19" s="291" t="s">
        <v>677</v>
      </c>
      <c r="R19" s="297">
        <v>3209.2106467968169</v>
      </c>
      <c r="S19" s="291" t="s">
        <v>677</v>
      </c>
      <c r="T19" s="291" t="s">
        <v>677</v>
      </c>
      <c r="U19" s="297">
        <v>3103.1568004360715</v>
      </c>
      <c r="V19" s="291" t="s">
        <v>677</v>
      </c>
      <c r="W19" s="291" t="s">
        <v>677</v>
      </c>
      <c r="X19" s="299">
        <v>3004.0730878095383</v>
      </c>
      <c r="Y19" s="291" t="s">
        <v>677</v>
      </c>
      <c r="Z19" s="291" t="s">
        <v>677</v>
      </c>
      <c r="AA19" s="299">
        <v>2967.0300238538575</v>
      </c>
      <c r="AB19" s="291" t="s">
        <v>677</v>
      </c>
      <c r="AC19" s="291" t="s">
        <v>677</v>
      </c>
      <c r="AD19" s="247" t="s">
        <v>192</v>
      </c>
      <c r="AE19" s="116"/>
    </row>
    <row r="20" spans="1:31" s="33" customFormat="1" ht="15" customHeight="1">
      <c r="A20" s="82">
        <v>14</v>
      </c>
      <c r="B20" s="89" t="s">
        <v>60</v>
      </c>
      <c r="C20" s="82" t="s">
        <v>135</v>
      </c>
      <c r="D20" s="300">
        <v>0</v>
      </c>
      <c r="E20" s="297">
        <v>83</v>
      </c>
      <c r="F20" s="297">
        <v>74</v>
      </c>
      <c r="G20" s="297">
        <v>65</v>
      </c>
      <c r="H20" s="297">
        <v>56</v>
      </c>
      <c r="I20" s="297">
        <v>47</v>
      </c>
      <c r="J20" s="297">
        <v>46.666666666666664</v>
      </c>
      <c r="K20" s="297">
        <v>46.333333333333336</v>
      </c>
      <c r="L20" s="297">
        <v>46</v>
      </c>
      <c r="M20" s="297">
        <v>39.18990563776687</v>
      </c>
      <c r="N20" s="297">
        <v>32.37981127553374</v>
      </c>
      <c r="O20" s="297">
        <v>25.569716913300606</v>
      </c>
      <c r="P20" s="291" t="s">
        <v>677</v>
      </c>
      <c r="Q20" s="291" t="s">
        <v>677</v>
      </c>
      <c r="R20" s="297">
        <v>27.650965035012025</v>
      </c>
      <c r="S20" s="291" t="s">
        <v>677</v>
      </c>
      <c r="T20" s="291" t="s">
        <v>677</v>
      </c>
      <c r="U20" s="297">
        <v>28.187980244357963</v>
      </c>
      <c r="V20" s="291" t="s">
        <v>677</v>
      </c>
      <c r="W20" s="291" t="s">
        <v>677</v>
      </c>
      <c r="X20" s="299">
        <v>23.001089043916529</v>
      </c>
      <c r="Y20" s="291" t="s">
        <v>677</v>
      </c>
      <c r="Z20" s="291" t="s">
        <v>677</v>
      </c>
      <c r="AA20" s="299">
        <v>23.812025083381823</v>
      </c>
      <c r="AB20" s="291" t="s">
        <v>677</v>
      </c>
      <c r="AC20" s="291" t="s">
        <v>677</v>
      </c>
      <c r="AD20" s="247" t="s">
        <v>192</v>
      </c>
      <c r="AE20" s="116"/>
    </row>
    <row r="21" spans="1:31" s="33" customFormat="1" ht="15" customHeight="1">
      <c r="A21" s="82">
        <v>15</v>
      </c>
      <c r="B21" s="89" t="s">
        <v>61</v>
      </c>
      <c r="C21" s="82" t="s">
        <v>135</v>
      </c>
      <c r="D21" s="300">
        <v>0</v>
      </c>
      <c r="E21" s="297">
        <v>3467</v>
      </c>
      <c r="F21" s="297">
        <v>3416.75</v>
      </c>
      <c r="G21" s="297">
        <v>3366.5</v>
      </c>
      <c r="H21" s="297">
        <v>3316.25</v>
      </c>
      <c r="I21" s="297">
        <v>3266</v>
      </c>
      <c r="J21" s="297">
        <v>3245.3333333333335</v>
      </c>
      <c r="K21" s="297">
        <v>3224.6666666666665</v>
      </c>
      <c r="L21" s="297">
        <v>3204</v>
      </c>
      <c r="M21" s="297">
        <v>3202.1242756484085</v>
      </c>
      <c r="N21" s="297">
        <v>3200.2485512968169</v>
      </c>
      <c r="O21" s="297">
        <v>3198.3728269452258</v>
      </c>
      <c r="P21" s="291" t="s">
        <v>677</v>
      </c>
      <c r="Q21" s="291" t="s">
        <v>677</v>
      </c>
      <c r="R21" s="297">
        <v>3181.5596817618048</v>
      </c>
      <c r="S21" s="291" t="s">
        <v>677</v>
      </c>
      <c r="T21" s="291" t="s">
        <v>677</v>
      </c>
      <c r="U21" s="297">
        <v>3074.9688201917133</v>
      </c>
      <c r="V21" s="291" t="s">
        <v>677</v>
      </c>
      <c r="W21" s="291" t="s">
        <v>677</v>
      </c>
      <c r="X21" s="299">
        <v>2981.0719987656216</v>
      </c>
      <c r="Y21" s="291" t="s">
        <v>677</v>
      </c>
      <c r="Z21" s="291" t="s">
        <v>677</v>
      </c>
      <c r="AA21" s="299">
        <v>2943.2179987704758</v>
      </c>
      <c r="AB21" s="291" t="s">
        <v>677</v>
      </c>
      <c r="AC21" s="291" t="s">
        <v>677</v>
      </c>
      <c r="AD21" s="247" t="s">
        <v>192</v>
      </c>
      <c r="AE21" s="116"/>
    </row>
    <row r="22" spans="1:31" s="33" customFormat="1" ht="15" customHeight="1">
      <c r="A22" s="82">
        <v>16</v>
      </c>
      <c r="B22" s="87" t="s">
        <v>215</v>
      </c>
      <c r="C22" s="82" t="s">
        <v>216</v>
      </c>
      <c r="D22" s="300">
        <v>0</v>
      </c>
      <c r="E22" s="297">
        <v>43.189272258146431</v>
      </c>
      <c r="F22" s="297">
        <v>42.195313712571121</v>
      </c>
      <c r="G22" s="297">
        <v>41.388971339664927</v>
      </c>
      <c r="H22" s="297">
        <v>40.670920005828407</v>
      </c>
      <c r="I22" s="297">
        <v>39.918110916590109</v>
      </c>
      <c r="J22" s="297">
        <v>39.571366663072894</v>
      </c>
      <c r="K22" s="297">
        <v>39.297704922633059</v>
      </c>
      <c r="L22" s="297">
        <v>39.055542869547018</v>
      </c>
      <c r="M22" s="297">
        <v>38.972600363463307</v>
      </c>
      <c r="N22" s="297">
        <v>38.904289281701672</v>
      </c>
      <c r="O22" s="297">
        <v>38.796229840808749</v>
      </c>
      <c r="P22" s="291" t="s">
        <v>677</v>
      </c>
      <c r="Q22" s="291" t="s">
        <v>677</v>
      </c>
      <c r="R22" s="297">
        <v>38.563962920694365</v>
      </c>
      <c r="S22" s="291" t="s">
        <v>677</v>
      </c>
      <c r="T22" s="291" t="s">
        <v>677</v>
      </c>
      <c r="U22" s="297">
        <v>37.400264132364775</v>
      </c>
      <c r="V22" s="291" t="s">
        <v>677</v>
      </c>
      <c r="W22" s="291" t="s">
        <v>677</v>
      </c>
      <c r="X22" s="297">
        <v>36.464997942983693</v>
      </c>
      <c r="Y22" s="291" t="s">
        <v>677</v>
      </c>
      <c r="Z22" s="291" t="s">
        <v>677</v>
      </c>
      <c r="AA22" s="297">
        <v>36.44062276002694</v>
      </c>
      <c r="AB22" s="291" t="s">
        <v>677</v>
      </c>
      <c r="AC22" s="291" t="s">
        <v>677</v>
      </c>
      <c r="AD22" s="247" t="s">
        <v>192</v>
      </c>
      <c r="AE22" s="116"/>
    </row>
    <row r="23" spans="1:31" s="33" customFormat="1" ht="15" customHeight="1">
      <c r="A23" s="82">
        <v>17</v>
      </c>
      <c r="B23" s="87" t="s">
        <v>62</v>
      </c>
      <c r="C23" s="82" t="s">
        <v>25</v>
      </c>
      <c r="D23" s="300">
        <v>0</v>
      </c>
      <c r="E23" s="297">
        <v>3635.2716962464224</v>
      </c>
      <c r="F23" s="297">
        <v>3726.449507437057</v>
      </c>
      <c r="G23" s="297">
        <v>3882.6888528684349</v>
      </c>
      <c r="H23" s="297">
        <v>3835.4157979220918</v>
      </c>
      <c r="I23" s="297">
        <v>3943.7287672164325</v>
      </c>
      <c r="J23" s="297">
        <v>4058.9597891663702</v>
      </c>
      <c r="K23" s="297">
        <v>4106.4545259633642</v>
      </c>
      <c r="L23" s="297">
        <v>4101.8516569986132</v>
      </c>
      <c r="M23" s="297">
        <v>4140.8766204037838</v>
      </c>
      <c r="N23" s="297">
        <v>4147.4565983215298</v>
      </c>
      <c r="O23" s="297">
        <v>4123.9120140250561</v>
      </c>
      <c r="P23" s="297">
        <v>4156.0936362196353</v>
      </c>
      <c r="Q23" s="297">
        <v>4076.8368986233095</v>
      </c>
      <c r="R23" s="297">
        <v>4014.7789238671685</v>
      </c>
      <c r="S23" s="297">
        <v>3910.6008133323353</v>
      </c>
      <c r="T23" s="297">
        <v>3875.6418362342883</v>
      </c>
      <c r="U23" s="297">
        <v>3820.5500404894592</v>
      </c>
      <c r="V23" s="297">
        <v>3816.3461808862503</v>
      </c>
      <c r="W23" s="297">
        <v>3811.8009352398749</v>
      </c>
      <c r="X23" s="297">
        <v>3776.7015283216974</v>
      </c>
      <c r="Y23" s="297">
        <v>3804.2377121639438</v>
      </c>
      <c r="Z23" s="297">
        <v>3694.521748115405</v>
      </c>
      <c r="AA23" s="297">
        <v>3814.4361351174562</v>
      </c>
      <c r="AB23" s="297">
        <v>3665.692345124025</v>
      </c>
      <c r="AC23" s="297">
        <v>3704.4556437156289</v>
      </c>
      <c r="AD23" s="247" t="s">
        <v>192</v>
      </c>
      <c r="AE23" s="116"/>
    </row>
    <row r="24" spans="1:31" s="33" customFormat="1" ht="15" customHeight="1">
      <c r="A24" s="82">
        <v>18</v>
      </c>
      <c r="B24" s="89" t="s">
        <v>195</v>
      </c>
      <c r="C24" s="82" t="s">
        <v>25</v>
      </c>
      <c r="D24" s="301">
        <v>1246.6715175816978</v>
      </c>
      <c r="E24" s="297">
        <v>1326.4791122431425</v>
      </c>
      <c r="F24" s="297">
        <v>1348.7022167990958</v>
      </c>
      <c r="G24" s="297">
        <v>1364.0204224478398</v>
      </c>
      <c r="H24" s="297">
        <v>1317.4165754760038</v>
      </c>
      <c r="I24" s="297">
        <v>1392.2657428902585</v>
      </c>
      <c r="J24" s="297">
        <v>1413.6376392629786</v>
      </c>
      <c r="K24" s="297">
        <v>1413.6586370032537</v>
      </c>
      <c r="L24" s="297">
        <v>1393.327439989815</v>
      </c>
      <c r="M24" s="297">
        <v>1420.2592858562039</v>
      </c>
      <c r="N24" s="297">
        <v>1383.9902144087548</v>
      </c>
      <c r="O24" s="297">
        <v>1402.4397798901575</v>
      </c>
      <c r="P24" s="297">
        <v>1449.9225356964507</v>
      </c>
      <c r="Q24" s="297">
        <v>1431.8384491229349</v>
      </c>
      <c r="R24" s="297">
        <v>1451.5992209255098</v>
      </c>
      <c r="S24" s="297">
        <v>1409.2760031040202</v>
      </c>
      <c r="T24" s="297">
        <v>1367.2872318281554</v>
      </c>
      <c r="U24" s="297">
        <v>1358.7749776149244</v>
      </c>
      <c r="V24" s="297">
        <v>1325.7835720515488</v>
      </c>
      <c r="W24" s="297">
        <v>1347.8066782906224</v>
      </c>
      <c r="X24" s="297">
        <v>1351.6857958540654</v>
      </c>
      <c r="Y24" s="297">
        <v>1366.0217299371493</v>
      </c>
      <c r="Z24" s="297">
        <v>1346.7984397908012</v>
      </c>
      <c r="AA24" s="297">
        <v>1358.529918525654</v>
      </c>
      <c r="AB24" s="297">
        <v>1355.6956579190855</v>
      </c>
      <c r="AC24" s="297">
        <v>1345.2667438132103</v>
      </c>
      <c r="AD24" s="247" t="s">
        <v>192</v>
      </c>
      <c r="AE24" s="116"/>
    </row>
    <row r="25" spans="1:31" s="33" customFormat="1" ht="15" customHeight="1">
      <c r="A25" s="82">
        <v>19</v>
      </c>
      <c r="B25" s="89" t="s">
        <v>231</v>
      </c>
      <c r="C25" s="82" t="s">
        <v>25</v>
      </c>
      <c r="D25" s="301" t="s">
        <v>193</v>
      </c>
      <c r="E25" s="297">
        <v>2308.7925840032799</v>
      </c>
      <c r="F25" s="297">
        <v>2377.7472906379612</v>
      </c>
      <c r="G25" s="297">
        <v>2518.6684304205951</v>
      </c>
      <c r="H25" s="297">
        <v>2517.999222446088</v>
      </c>
      <c r="I25" s="297">
        <v>2551.463024326174</v>
      </c>
      <c r="J25" s="297">
        <v>2645.3221499033916</v>
      </c>
      <c r="K25" s="297">
        <v>2692.7958889601105</v>
      </c>
      <c r="L25" s="297">
        <v>2708.5242170087977</v>
      </c>
      <c r="M25" s="297">
        <v>2720.6173345475804</v>
      </c>
      <c r="N25" s="297">
        <v>2763.4663839127747</v>
      </c>
      <c r="O25" s="297">
        <v>2721.4722341348988</v>
      </c>
      <c r="P25" s="297">
        <v>2706.1711005231841</v>
      </c>
      <c r="Q25" s="297">
        <v>2644.9984495003746</v>
      </c>
      <c r="R25" s="297">
        <v>2563.1797029416584</v>
      </c>
      <c r="S25" s="297">
        <v>2501.3248102283151</v>
      </c>
      <c r="T25" s="297">
        <v>2508.3546044061331</v>
      </c>
      <c r="U25" s="297">
        <v>2461.7750628745348</v>
      </c>
      <c r="V25" s="297">
        <v>2490.5626088347012</v>
      </c>
      <c r="W25" s="297">
        <v>2463.9942569492523</v>
      </c>
      <c r="X25" s="297">
        <v>2425.015732467632</v>
      </c>
      <c r="Y25" s="297">
        <v>2438.2159822267945</v>
      </c>
      <c r="Z25" s="297">
        <v>2347.7233083246037</v>
      </c>
      <c r="AA25" s="297">
        <v>2455.9062165918021</v>
      </c>
      <c r="AB25" s="297">
        <v>2309.9966872049395</v>
      </c>
      <c r="AC25" s="297">
        <v>2359.1888999024186</v>
      </c>
      <c r="AD25" s="297">
        <v>2424.4465476605901</v>
      </c>
      <c r="AE25" s="116"/>
    </row>
    <row r="26" spans="1:31" s="33" customFormat="1" ht="15" customHeight="1">
      <c r="A26" s="82">
        <v>20</v>
      </c>
      <c r="B26" s="89" t="s">
        <v>230</v>
      </c>
      <c r="C26" s="82" t="s">
        <v>25</v>
      </c>
      <c r="D26" s="301" t="s">
        <v>193</v>
      </c>
      <c r="E26" s="297">
        <v>2435.8011046622059</v>
      </c>
      <c r="F26" s="297">
        <v>2617.5614063059343</v>
      </c>
      <c r="G26" s="297">
        <v>2557.907059492009</v>
      </c>
      <c r="H26" s="297">
        <v>2654.9780000000001</v>
      </c>
      <c r="I26" s="297">
        <v>2654.9780000000001</v>
      </c>
      <c r="J26" s="297">
        <v>2890.4050000000002</v>
      </c>
      <c r="K26" s="297">
        <v>2854.0050000000001</v>
      </c>
      <c r="L26" s="297">
        <v>2781.8380000000002</v>
      </c>
      <c r="M26" s="297">
        <v>2612.4580000000001</v>
      </c>
      <c r="N26" s="297">
        <v>2584.2249999999999</v>
      </c>
      <c r="O26" s="297">
        <v>2821.6779999999999</v>
      </c>
      <c r="P26" s="297">
        <v>2688.6860000000001</v>
      </c>
      <c r="Q26" s="297">
        <v>2749.6595300000004</v>
      </c>
      <c r="R26" s="297">
        <v>2634.1504689999997</v>
      </c>
      <c r="S26" s="297">
        <v>2590.7574224869963</v>
      </c>
      <c r="T26" s="297">
        <v>2622.2000144343451</v>
      </c>
      <c r="U26" s="297">
        <v>2258.5662574226221</v>
      </c>
      <c r="V26" s="297">
        <v>2558.1424858089149</v>
      </c>
      <c r="W26" s="297">
        <v>2477.7185485598102</v>
      </c>
      <c r="X26" s="297">
        <v>2675.6640000000002</v>
      </c>
      <c r="Y26" s="297">
        <v>2333.4450000000002</v>
      </c>
      <c r="Z26" s="297">
        <v>2427.4580000000001</v>
      </c>
      <c r="AA26" s="297">
        <v>2555.9699999999998</v>
      </c>
      <c r="AB26" s="297">
        <v>2188.0410000000002</v>
      </c>
      <c r="AC26" s="297">
        <v>2301.6570000000002</v>
      </c>
      <c r="AD26" s="297">
        <v>2393.9589999999998</v>
      </c>
      <c r="AE26" s="116"/>
    </row>
    <row r="27" spans="1:31" s="33" customFormat="1" ht="15" customHeight="1">
      <c r="A27" s="82">
        <v>21</v>
      </c>
      <c r="B27" s="87" t="s">
        <v>213</v>
      </c>
      <c r="C27" s="82" t="s">
        <v>217</v>
      </c>
      <c r="D27" s="301" t="s">
        <v>193</v>
      </c>
      <c r="E27" s="297">
        <v>45.285474191381752</v>
      </c>
      <c r="F27" s="297">
        <v>46.019962244929459</v>
      </c>
      <c r="G27" s="297">
        <v>47.735184212745622</v>
      </c>
      <c r="H27" s="297">
        <v>47.038036669846939</v>
      </c>
      <c r="I27" s="297">
        <v>48.201531645649943</v>
      </c>
      <c r="J27" s="297">
        <v>49.492169090315784</v>
      </c>
      <c r="K27" s="297">
        <v>50.043695960156903</v>
      </c>
      <c r="L27" s="297">
        <v>50.000013493892574</v>
      </c>
      <c r="M27" s="297">
        <v>50.398021997046541</v>
      </c>
      <c r="N27" s="297">
        <v>50.419162355067307</v>
      </c>
      <c r="O27" s="297">
        <v>50.023010760817904</v>
      </c>
      <c r="P27" s="297">
        <v>50.354504642295225</v>
      </c>
      <c r="Q27" s="297">
        <v>49.397241679782653</v>
      </c>
      <c r="R27" s="297">
        <v>48.663486164453509</v>
      </c>
      <c r="S27" s="297">
        <v>47.436874384588506</v>
      </c>
      <c r="T27" s="297">
        <v>47.083110758023437</v>
      </c>
      <c r="U27" s="297">
        <v>46.468627488819237</v>
      </c>
      <c r="V27" s="297">
        <v>46.539469925550073</v>
      </c>
      <c r="W27" s="297">
        <v>46.597723233208292</v>
      </c>
      <c r="X27" s="297">
        <v>46.197278535553316</v>
      </c>
      <c r="Y27" s="297">
        <v>47.358859277585296</v>
      </c>
      <c r="Z27" s="297">
        <v>45.881172227746674</v>
      </c>
      <c r="AA27" s="297">
        <v>47.22736416401964</v>
      </c>
      <c r="AB27" s="297">
        <v>45.145384342178332</v>
      </c>
      <c r="AC27" s="297">
        <v>45.07969684122714</v>
      </c>
      <c r="AD27" s="247" t="s">
        <v>192</v>
      </c>
      <c r="AE27" s="116"/>
    </row>
    <row r="28" spans="1:31" s="33" customFormat="1" ht="15" customHeight="1">
      <c r="A28" s="82">
        <v>22</v>
      </c>
      <c r="B28" s="87" t="s">
        <v>214</v>
      </c>
      <c r="C28" s="82" t="s">
        <v>217</v>
      </c>
      <c r="D28" s="301" t="s">
        <v>193</v>
      </c>
      <c r="E28" s="297">
        <v>102.78710934618211</v>
      </c>
      <c r="F28" s="297">
        <v>103.99635826238908</v>
      </c>
      <c r="G28" s="297">
        <v>106.82501916617079</v>
      </c>
      <c r="H28" s="297">
        <v>104.34872905387842</v>
      </c>
      <c r="I28" s="297">
        <v>106.51889036676275</v>
      </c>
      <c r="J28" s="297">
        <v>108.74641096226043</v>
      </c>
      <c r="K28" s="297">
        <v>109.57631337500555</v>
      </c>
      <c r="L28" s="297">
        <v>109.09832787862607</v>
      </c>
      <c r="M28" s="297">
        <v>109.32358131606132</v>
      </c>
      <c r="N28" s="297">
        <v>108.55227048241237</v>
      </c>
      <c r="O28" s="297">
        <v>107.05481390976614</v>
      </c>
      <c r="P28" s="297">
        <v>107.18625994454177</v>
      </c>
      <c r="Q28" s="297">
        <v>104.56511275435858</v>
      </c>
      <c r="R28" s="297">
        <v>102.58531592056337</v>
      </c>
      <c r="S28" s="297">
        <v>99.816244150603268</v>
      </c>
      <c r="T28" s="297">
        <v>97.458743084323388</v>
      </c>
      <c r="U28" s="297">
        <v>96.182217423328623</v>
      </c>
      <c r="V28" s="297">
        <v>95.227721850640052</v>
      </c>
      <c r="W28" s="297">
        <v>94.846871911216368</v>
      </c>
      <c r="X28" s="297">
        <v>93.712352753571807</v>
      </c>
      <c r="Y28" s="297">
        <v>96.285439437204346</v>
      </c>
      <c r="Z28" s="297">
        <v>93.044595363925879</v>
      </c>
      <c r="AA28" s="297">
        <v>95.520900886922007</v>
      </c>
      <c r="AB28" s="297">
        <v>91.136501047288178</v>
      </c>
      <c r="AC28" s="297">
        <v>90.855606497329816</v>
      </c>
      <c r="AD28" s="247" t="s">
        <v>192</v>
      </c>
      <c r="AE28" s="116"/>
    </row>
    <row r="29" spans="1:31" s="33" customFormat="1" ht="15" customHeight="1">
      <c r="A29" s="82">
        <v>23</v>
      </c>
      <c r="B29" s="87" t="s">
        <v>208</v>
      </c>
      <c r="C29" s="82" t="s">
        <v>25</v>
      </c>
      <c r="D29" s="301" t="s">
        <v>193</v>
      </c>
      <c r="E29" s="297">
        <v>3159.4298096042539</v>
      </c>
      <c r="F29" s="297">
        <v>3101.7963998247046</v>
      </c>
      <c r="G29" s="297">
        <v>3286.7713214725377</v>
      </c>
      <c r="H29" s="297">
        <v>3184.7875021815544</v>
      </c>
      <c r="I29" s="297">
        <v>3340.7933122034133</v>
      </c>
      <c r="J29" s="297">
        <v>3579.7223618854555</v>
      </c>
      <c r="K29" s="297">
        <v>3578.7503732993641</v>
      </c>
      <c r="L29" s="297">
        <v>3486.195681997202</v>
      </c>
      <c r="M29" s="297">
        <v>3356.0826757595278</v>
      </c>
      <c r="N29" s="297">
        <v>3296.3680607265114</v>
      </c>
      <c r="O29" s="297">
        <v>3536.0600678379378</v>
      </c>
      <c r="P29" s="297">
        <v>3440.2800994049348</v>
      </c>
      <c r="Q29" s="297">
        <v>3451.1654409211114</v>
      </c>
      <c r="R29" s="297">
        <v>3350.0780475845813</v>
      </c>
      <c r="S29" s="297">
        <v>3277.37174182642</v>
      </c>
      <c r="T29" s="297">
        <v>3273.4157565221876</v>
      </c>
      <c r="U29" s="297">
        <v>2911.9376443236497</v>
      </c>
      <c r="V29" s="297">
        <v>3168.843258795092</v>
      </c>
      <c r="W29" s="297">
        <v>3110.743472794542</v>
      </c>
      <c r="X29" s="297">
        <v>3285.5959198799828</v>
      </c>
      <c r="Y29" s="297">
        <v>3009.4895944314012</v>
      </c>
      <c r="Z29" s="297">
        <v>3061.8551509273539</v>
      </c>
      <c r="AA29" s="297">
        <v>3186.6359868704853</v>
      </c>
      <c r="AB29" s="297">
        <v>2863.5121224243285</v>
      </c>
      <c r="AC29" s="297">
        <v>2960.0530543546533</v>
      </c>
      <c r="AD29" s="247" t="s">
        <v>192</v>
      </c>
      <c r="AE29" s="116"/>
    </row>
    <row r="30" spans="1:31" s="33" customFormat="1" ht="15" customHeight="1">
      <c r="A30" s="82">
        <v>24</v>
      </c>
      <c r="B30" s="89" t="s">
        <v>196</v>
      </c>
      <c r="C30" s="82" t="s">
        <v>25</v>
      </c>
      <c r="D30" s="301">
        <v>1246.6715175816978</v>
      </c>
      <c r="E30" s="297">
        <v>1326.4791122431425</v>
      </c>
      <c r="F30" s="297">
        <v>1348.7022167990958</v>
      </c>
      <c r="G30" s="297">
        <v>1364.0204224478398</v>
      </c>
      <c r="H30" s="297">
        <v>1317.4165754760038</v>
      </c>
      <c r="I30" s="297">
        <v>1392.2657428902585</v>
      </c>
      <c r="J30" s="297">
        <v>1413.6376392629786</v>
      </c>
      <c r="K30" s="297">
        <v>1413.6586370032537</v>
      </c>
      <c r="L30" s="297">
        <v>1393.327439989815</v>
      </c>
      <c r="M30" s="297">
        <v>1420.2592858562039</v>
      </c>
      <c r="N30" s="297">
        <v>1383.9902144087548</v>
      </c>
      <c r="O30" s="297">
        <v>1402.4397798901575</v>
      </c>
      <c r="P30" s="297">
        <v>1449.9225356964507</v>
      </c>
      <c r="Q30" s="297">
        <v>1431.8384491229349</v>
      </c>
      <c r="R30" s="297">
        <v>1451.5992209255098</v>
      </c>
      <c r="S30" s="297">
        <v>1409.2760031040202</v>
      </c>
      <c r="T30" s="297">
        <v>1367.2872318281554</v>
      </c>
      <c r="U30" s="297">
        <v>1358.7749776149244</v>
      </c>
      <c r="V30" s="297">
        <v>1325.7835720515488</v>
      </c>
      <c r="W30" s="297">
        <v>1347.8066782906224</v>
      </c>
      <c r="X30" s="297">
        <v>1351.6857958540654</v>
      </c>
      <c r="Y30" s="297">
        <v>1366.0217299371493</v>
      </c>
      <c r="Z30" s="297">
        <v>1346.7984397908012</v>
      </c>
      <c r="AA30" s="297">
        <v>1358.529918525654</v>
      </c>
      <c r="AB30" s="297">
        <v>1355.6956579190855</v>
      </c>
      <c r="AC30" s="297">
        <v>1345.2667438132103</v>
      </c>
      <c r="AD30" s="247" t="s">
        <v>192</v>
      </c>
      <c r="AE30" s="116"/>
    </row>
    <row r="31" spans="1:31" s="33" customFormat="1" ht="15" customHeight="1">
      <c r="A31" s="82">
        <v>25</v>
      </c>
      <c r="B31" s="89" t="s">
        <v>63</v>
      </c>
      <c r="C31" s="82" t="s">
        <v>25</v>
      </c>
      <c r="D31" s="301" t="s">
        <v>193</v>
      </c>
      <c r="E31" s="297">
        <v>1832.9506973611115</v>
      </c>
      <c r="F31" s="297">
        <v>1753.0941830256088</v>
      </c>
      <c r="G31" s="297">
        <v>1922.7508990246979</v>
      </c>
      <c r="H31" s="297">
        <v>1867.3709267055506</v>
      </c>
      <c r="I31" s="297">
        <v>1948.5275693131548</v>
      </c>
      <c r="J31" s="297">
        <v>2166.0847226224769</v>
      </c>
      <c r="K31" s="297">
        <v>2165.0917362961104</v>
      </c>
      <c r="L31" s="297">
        <v>2092.8682420073869</v>
      </c>
      <c r="M31" s="297">
        <v>1935.8233899033239</v>
      </c>
      <c r="N31" s="297">
        <v>1912.3778463177566</v>
      </c>
      <c r="O31" s="297">
        <v>2133.6202879477805</v>
      </c>
      <c r="P31" s="297">
        <v>1990.3575637084841</v>
      </c>
      <c r="Q31" s="297">
        <v>2019.3269917981766</v>
      </c>
      <c r="R31" s="297">
        <v>1898.4788266590715</v>
      </c>
      <c r="S31" s="297">
        <v>1868.0957387223998</v>
      </c>
      <c r="T31" s="297">
        <v>1906.1285246940322</v>
      </c>
      <c r="U31" s="297">
        <v>1553.1626667087253</v>
      </c>
      <c r="V31" s="297">
        <v>1843.0596867435431</v>
      </c>
      <c r="W31" s="297">
        <v>1762.9367945039196</v>
      </c>
      <c r="X31" s="297">
        <v>1933.9101240259174</v>
      </c>
      <c r="Y31" s="297">
        <v>1643.4678644942519</v>
      </c>
      <c r="Z31" s="297">
        <v>1715.0567111365526</v>
      </c>
      <c r="AA31" s="297">
        <v>1828.1060683448313</v>
      </c>
      <c r="AB31" s="297">
        <v>1507.8164645052429</v>
      </c>
      <c r="AC31" s="297">
        <v>1614.7863105414431</v>
      </c>
      <c r="AD31" s="247" t="s">
        <v>192</v>
      </c>
      <c r="AE31" s="116"/>
    </row>
    <row r="32" spans="1:31" s="33" customFormat="1" ht="15" customHeight="1">
      <c r="A32" s="82">
        <v>26</v>
      </c>
      <c r="B32" s="87" t="s">
        <v>64</v>
      </c>
      <c r="C32" s="82" t="s">
        <v>26</v>
      </c>
      <c r="D32" s="300" t="s">
        <v>193</v>
      </c>
      <c r="E32" s="297" t="s">
        <v>193</v>
      </c>
      <c r="F32" s="297" t="s">
        <v>193</v>
      </c>
      <c r="G32" s="297" t="s">
        <v>193</v>
      </c>
      <c r="H32" s="297" t="s">
        <v>193</v>
      </c>
      <c r="I32" s="302">
        <v>236.17787043788294</v>
      </c>
      <c r="J32" s="302">
        <v>251.13048105874407</v>
      </c>
      <c r="K32" s="302">
        <v>253.44130487732113</v>
      </c>
      <c r="L32" s="302">
        <v>246.25561352576909</v>
      </c>
      <c r="M32" s="302">
        <v>237.08182332114441</v>
      </c>
      <c r="N32" s="302">
        <v>232.55939572567323</v>
      </c>
      <c r="O32" s="302">
        <v>249.5590918051376</v>
      </c>
      <c r="P32" s="302">
        <v>242.59321179521245</v>
      </c>
      <c r="Q32" s="302">
        <v>242.64368086140027</v>
      </c>
      <c r="R32" s="302">
        <v>235.44047057742824</v>
      </c>
      <c r="S32" s="302">
        <v>230.13746577634384</v>
      </c>
      <c r="T32" s="302">
        <v>230.74492210660543</v>
      </c>
      <c r="U32" s="302">
        <v>204.90634832343972</v>
      </c>
      <c r="V32" s="302">
        <v>223.65753977289188</v>
      </c>
      <c r="W32" s="302">
        <v>220.14583384509251</v>
      </c>
      <c r="X32" s="302">
        <v>233.70957222081543</v>
      </c>
      <c r="Y32" s="302">
        <v>215.1697939416396</v>
      </c>
      <c r="Z32" s="302">
        <v>216.77374629476148</v>
      </c>
      <c r="AA32" s="302">
        <v>225.66235554976438</v>
      </c>
      <c r="AB32" s="302">
        <v>203.25049846813681</v>
      </c>
      <c r="AC32" s="302">
        <v>208.51522199360275</v>
      </c>
      <c r="AD32" s="247" t="s">
        <v>192</v>
      </c>
      <c r="AE32" s="116"/>
    </row>
    <row r="33" spans="1:31" s="33" customFormat="1" ht="15" customHeight="1">
      <c r="A33" s="82">
        <v>27</v>
      </c>
      <c r="B33" s="89" t="s">
        <v>197</v>
      </c>
      <c r="C33" s="82" t="s">
        <v>26</v>
      </c>
      <c r="D33" s="300" t="s">
        <v>193</v>
      </c>
      <c r="E33" s="297" t="s">
        <v>193</v>
      </c>
      <c r="F33" s="297" t="s">
        <v>193</v>
      </c>
      <c r="G33" s="297" t="s">
        <v>193</v>
      </c>
      <c r="H33" s="297" t="s">
        <v>193</v>
      </c>
      <c r="I33" s="302">
        <v>102.0052462886578</v>
      </c>
      <c r="J33" s="302">
        <v>103.57516116078409</v>
      </c>
      <c r="K33" s="302">
        <v>103.53803618743655</v>
      </c>
      <c r="L33" s="302">
        <v>102.07251413571596</v>
      </c>
      <c r="M33" s="302">
        <v>104.05563788814536</v>
      </c>
      <c r="N33" s="302">
        <v>101.38730855606889</v>
      </c>
      <c r="O33" s="302">
        <v>102.74880669352198</v>
      </c>
      <c r="P33" s="302">
        <v>106.35168274946354</v>
      </c>
      <c r="Q33" s="302">
        <v>105.00539370249739</v>
      </c>
      <c r="R33" s="302">
        <v>106.52646958620849</v>
      </c>
      <c r="S33" s="302">
        <v>103.73955665784177</v>
      </c>
      <c r="T33" s="302">
        <v>100.71719107162285</v>
      </c>
      <c r="U33" s="302">
        <v>100.30623541118111</v>
      </c>
      <c r="V33" s="302">
        <v>98.394275043087745</v>
      </c>
      <c r="W33" s="302">
        <v>100.74991282074627</v>
      </c>
      <c r="X33" s="302">
        <v>100.93595584417753</v>
      </c>
      <c r="Y33" s="302">
        <v>102.02335182721299</v>
      </c>
      <c r="Z33" s="302">
        <v>100.70853369819028</v>
      </c>
      <c r="AA33" s="302">
        <v>101.41083726698693</v>
      </c>
      <c r="AB33" s="302">
        <v>101.09373068277525</v>
      </c>
      <c r="AC33" s="302">
        <v>101.67240323254833</v>
      </c>
      <c r="AD33" s="247" t="s">
        <v>192</v>
      </c>
      <c r="AE33" s="116"/>
    </row>
    <row r="34" spans="1:31" s="33" customFormat="1" ht="15" customHeight="1">
      <c r="A34" s="82">
        <v>28</v>
      </c>
      <c r="B34" s="89" t="s">
        <v>317</v>
      </c>
      <c r="C34" s="82" t="s">
        <v>26</v>
      </c>
      <c r="D34" s="300" t="s">
        <v>193</v>
      </c>
      <c r="E34" s="297" t="s">
        <v>193</v>
      </c>
      <c r="F34" s="297" t="s">
        <v>193</v>
      </c>
      <c r="G34" s="297" t="s">
        <v>193</v>
      </c>
      <c r="H34" s="297" t="s">
        <v>193</v>
      </c>
      <c r="I34" s="302">
        <v>134.17262414922516</v>
      </c>
      <c r="J34" s="302">
        <v>147.55531989795998</v>
      </c>
      <c r="K34" s="302">
        <v>149.90326868988458</v>
      </c>
      <c r="L34" s="302">
        <v>144.18309939005314</v>
      </c>
      <c r="M34" s="302">
        <v>133.02618543299906</v>
      </c>
      <c r="N34" s="302">
        <v>131.17208716960434</v>
      </c>
      <c r="O34" s="302">
        <v>146.8102851116156</v>
      </c>
      <c r="P34" s="302">
        <v>136.2415290457489</v>
      </c>
      <c r="Q34" s="302">
        <v>137.63828715890287</v>
      </c>
      <c r="R34" s="302">
        <v>128.91400099121975</v>
      </c>
      <c r="S34" s="302">
        <v>126.39790911850207</v>
      </c>
      <c r="T34" s="302">
        <v>130.02773103498259</v>
      </c>
      <c r="U34" s="302">
        <v>104.60011291225861</v>
      </c>
      <c r="V34" s="302">
        <v>125.26326472980413</v>
      </c>
      <c r="W34" s="302">
        <v>119.39592102434624</v>
      </c>
      <c r="X34" s="302">
        <v>132.7736163766379</v>
      </c>
      <c r="Y34" s="302">
        <v>113.14644211442661</v>
      </c>
      <c r="Z34" s="302">
        <v>116.0652125965712</v>
      </c>
      <c r="AA34" s="302">
        <v>124.25151828277745</v>
      </c>
      <c r="AB34" s="302">
        <v>102.15676778536157</v>
      </c>
      <c r="AC34" s="302">
        <v>106.84281876105442</v>
      </c>
      <c r="AD34" s="247" t="s">
        <v>192</v>
      </c>
      <c r="AE34" s="116"/>
    </row>
    <row r="35" spans="1:31" s="33" customFormat="1" ht="15" customHeight="1">
      <c r="A35" s="82">
        <v>29</v>
      </c>
      <c r="B35" s="153" t="s">
        <v>150</v>
      </c>
      <c r="C35" s="97" t="s">
        <v>32</v>
      </c>
      <c r="D35" s="300" t="s">
        <v>193</v>
      </c>
      <c r="E35" s="297" t="s">
        <v>193</v>
      </c>
      <c r="F35" s="297" t="s">
        <v>193</v>
      </c>
      <c r="G35" s="297" t="s">
        <v>193</v>
      </c>
      <c r="H35" s="297" t="s">
        <v>193</v>
      </c>
      <c r="I35" s="302">
        <v>6.8860007999361805</v>
      </c>
      <c r="J35" s="302">
        <v>6.9840925570426204</v>
      </c>
      <c r="K35" s="302">
        <v>6.8407707159274098</v>
      </c>
      <c r="L35" s="302">
        <v>6.5385112712296651</v>
      </c>
      <c r="M35" s="302">
        <v>6.3198542302143395</v>
      </c>
      <c r="N35" s="302">
        <v>5.8310036112517629</v>
      </c>
      <c r="O35" s="302">
        <v>5.7746757019071486</v>
      </c>
      <c r="P35" s="302">
        <v>4.7035229144430675</v>
      </c>
      <c r="Q35" s="302">
        <v>4.2990476993882494</v>
      </c>
      <c r="R35" s="302">
        <v>3.9755606539441533</v>
      </c>
      <c r="S35" s="302">
        <v>3.6475335244644249</v>
      </c>
      <c r="T35" s="302">
        <v>3.6190044783652482</v>
      </c>
      <c r="U35" s="302">
        <v>3.4026422980422035</v>
      </c>
      <c r="V35" s="302">
        <v>3.4963146553286522</v>
      </c>
      <c r="W35" s="302">
        <v>3.3674000397218884</v>
      </c>
      <c r="X35" s="302">
        <v>3.6795080946486278</v>
      </c>
      <c r="Y35" s="302">
        <v>3.6602497074313338</v>
      </c>
      <c r="Z35" s="302">
        <v>3.4528972771626467</v>
      </c>
      <c r="AA35" s="302">
        <v>3.5530710060194712</v>
      </c>
      <c r="AB35" s="302">
        <v>3.3420627668759888</v>
      </c>
      <c r="AC35" s="302">
        <v>3.4628953375410263</v>
      </c>
      <c r="AD35" s="247" t="s">
        <v>192</v>
      </c>
      <c r="AE35" s="116"/>
    </row>
    <row r="36" spans="1:31" s="33" customFormat="1" ht="15" customHeight="1">
      <c r="A36" s="82">
        <v>30</v>
      </c>
      <c r="B36" s="153" t="s">
        <v>151</v>
      </c>
      <c r="C36" s="97" t="s">
        <v>32</v>
      </c>
      <c r="D36" s="300" t="s">
        <v>193</v>
      </c>
      <c r="E36" s="297" t="s">
        <v>193</v>
      </c>
      <c r="F36" s="297" t="s">
        <v>193</v>
      </c>
      <c r="G36" s="297" t="s">
        <v>193</v>
      </c>
      <c r="H36" s="297" t="s">
        <v>193</v>
      </c>
      <c r="I36" s="302">
        <v>86.273500548664018</v>
      </c>
      <c r="J36" s="302">
        <v>85.350341022440887</v>
      </c>
      <c r="K36" s="302">
        <v>80.58193130294616</v>
      </c>
      <c r="L36" s="302">
        <v>76.003261221209144</v>
      </c>
      <c r="M36" s="302">
        <v>74.176961187593932</v>
      </c>
      <c r="N36" s="302">
        <v>70.384374786407705</v>
      </c>
      <c r="O36" s="302">
        <v>71.700353077771609</v>
      </c>
      <c r="P36" s="302">
        <v>67.815419251387453</v>
      </c>
      <c r="Q36" s="302">
        <v>67.23055034863242</v>
      </c>
      <c r="R36" s="302">
        <v>63.988037094624175</v>
      </c>
      <c r="S36" s="302">
        <v>62.637522935245812</v>
      </c>
      <c r="T36" s="302">
        <v>61.942011390190295</v>
      </c>
      <c r="U36" s="302">
        <v>58.591896059998064</v>
      </c>
      <c r="V36" s="302">
        <v>60.566884759749414</v>
      </c>
      <c r="W36" s="302">
        <v>61.219594555307879</v>
      </c>
      <c r="X36" s="302">
        <v>70.835521617432562</v>
      </c>
      <c r="Y36" s="302">
        <v>64.947037910538882</v>
      </c>
      <c r="Z36" s="302">
        <v>59.409730003108827</v>
      </c>
      <c r="AA36" s="302">
        <v>60.40373605130921</v>
      </c>
      <c r="AB36" s="302">
        <v>52.851301878573707</v>
      </c>
      <c r="AC36" s="302">
        <v>55.360561914454387</v>
      </c>
      <c r="AD36" s="247" t="s">
        <v>192</v>
      </c>
      <c r="AE36" s="116"/>
    </row>
    <row r="37" spans="1:31" s="33" customFormat="1" ht="15" customHeight="1">
      <c r="A37" s="82">
        <v>31</v>
      </c>
      <c r="B37" s="153" t="s">
        <v>152</v>
      </c>
      <c r="C37" s="97" t="s">
        <v>32</v>
      </c>
      <c r="D37" s="300" t="s">
        <v>193</v>
      </c>
      <c r="E37" s="297" t="s">
        <v>193</v>
      </c>
      <c r="F37" s="297" t="s">
        <v>193</v>
      </c>
      <c r="G37" s="297" t="s">
        <v>193</v>
      </c>
      <c r="H37" s="297" t="s">
        <v>193</v>
      </c>
      <c r="I37" s="302">
        <v>167.18156519242839</v>
      </c>
      <c r="J37" s="302">
        <v>154.93597224408299</v>
      </c>
      <c r="K37" s="302">
        <v>128.17606205753069</v>
      </c>
      <c r="L37" s="302">
        <v>108.73804469166798</v>
      </c>
      <c r="M37" s="302">
        <v>92.848700944364765</v>
      </c>
      <c r="N37" s="302">
        <v>80.558459566824482</v>
      </c>
      <c r="O37" s="302">
        <v>85.777282164618683</v>
      </c>
      <c r="P37" s="302">
        <v>67.861828434984432</v>
      </c>
      <c r="Q37" s="302">
        <v>60.824394071723844</v>
      </c>
      <c r="R37" s="302">
        <v>50.419370948745986</v>
      </c>
      <c r="S37" s="302">
        <v>49.093964199037458</v>
      </c>
      <c r="T37" s="302">
        <v>52.957673370561153</v>
      </c>
      <c r="U37" s="302">
        <v>37.213703294259993</v>
      </c>
      <c r="V37" s="302">
        <v>47.947129461268766</v>
      </c>
      <c r="W37" s="302">
        <v>35.219269191785372</v>
      </c>
      <c r="X37" s="302">
        <v>37.929450012590991</v>
      </c>
      <c r="Y37" s="302">
        <v>30.41287230039573</v>
      </c>
      <c r="Z37" s="302">
        <v>19.594549382459935</v>
      </c>
      <c r="AA37" s="302">
        <v>16.858365973795792</v>
      </c>
      <c r="AB37" s="302">
        <v>14.411939372073617</v>
      </c>
      <c r="AC37" s="302">
        <v>14.975382391242874</v>
      </c>
      <c r="AD37" s="247" t="s">
        <v>192</v>
      </c>
      <c r="AE37" s="116"/>
    </row>
    <row r="38" spans="1:31" s="33" customFormat="1" ht="15" customHeight="1">
      <c r="A38" s="82">
        <v>32</v>
      </c>
      <c r="B38" s="153" t="s">
        <v>153</v>
      </c>
      <c r="C38" s="97" t="s">
        <v>32</v>
      </c>
      <c r="D38" s="300" t="s">
        <v>193</v>
      </c>
      <c r="E38" s="297" t="s">
        <v>193</v>
      </c>
      <c r="F38" s="297" t="s">
        <v>193</v>
      </c>
      <c r="G38" s="297" t="s">
        <v>193</v>
      </c>
      <c r="H38" s="297" t="s">
        <v>193</v>
      </c>
      <c r="I38" s="302">
        <v>686.24148286878858</v>
      </c>
      <c r="J38" s="302">
        <v>663.17652596265555</v>
      </c>
      <c r="K38" s="302">
        <v>638.44117592761609</v>
      </c>
      <c r="L38" s="302">
        <v>616.39013227315979</v>
      </c>
      <c r="M38" s="302">
        <v>603.29635038679703</v>
      </c>
      <c r="N38" s="302">
        <v>567.2089065075171</v>
      </c>
      <c r="O38" s="302">
        <v>559.73683579131125</v>
      </c>
      <c r="P38" s="302">
        <v>522.94670824304239</v>
      </c>
      <c r="Q38" s="302">
        <v>491.19163276220866</v>
      </c>
      <c r="R38" s="302">
        <v>464.97850089233117</v>
      </c>
      <c r="S38" s="302">
        <v>432.14360330569934</v>
      </c>
      <c r="T38" s="302">
        <v>413.66080308725941</v>
      </c>
      <c r="U38" s="302">
        <v>372.31063690709072</v>
      </c>
      <c r="V38" s="302">
        <v>341.59915257223747</v>
      </c>
      <c r="W38" s="302">
        <v>312.21287882555049</v>
      </c>
      <c r="X38" s="302">
        <v>310.77664373428195</v>
      </c>
      <c r="Y38" s="302">
        <v>291.06434286240932</v>
      </c>
      <c r="Z38" s="302">
        <v>287.03831500983722</v>
      </c>
      <c r="AA38" s="302">
        <v>287.93057996382356</v>
      </c>
      <c r="AB38" s="302">
        <v>275.22493802139758</v>
      </c>
      <c r="AC38" s="302">
        <v>276.2726206828271</v>
      </c>
      <c r="AD38" s="247" t="s">
        <v>192</v>
      </c>
      <c r="AE38" s="116"/>
    </row>
    <row r="39" spans="1:31" s="33" customFormat="1" ht="15" customHeight="1">
      <c r="A39" s="82">
        <v>33</v>
      </c>
      <c r="B39" s="154" t="s">
        <v>33</v>
      </c>
      <c r="C39" s="97" t="s">
        <v>32</v>
      </c>
      <c r="D39" s="300" t="s">
        <v>193</v>
      </c>
      <c r="E39" s="297" t="s">
        <v>193</v>
      </c>
      <c r="F39" s="297" t="s">
        <v>193</v>
      </c>
      <c r="G39" s="297" t="s">
        <v>193</v>
      </c>
      <c r="H39" s="297" t="s">
        <v>193</v>
      </c>
      <c r="I39" s="302">
        <v>999.095949505063</v>
      </c>
      <c r="J39" s="302">
        <v>955.96984432713418</v>
      </c>
      <c r="K39" s="302">
        <v>917.51460078947753</v>
      </c>
      <c r="L39" s="302">
        <v>873.55102267971915</v>
      </c>
      <c r="M39" s="302">
        <v>813.96488661044191</v>
      </c>
      <c r="N39" s="302">
        <v>749.04160012196803</v>
      </c>
      <c r="O39" s="302">
        <v>694.01691142108223</v>
      </c>
      <c r="P39" s="302">
        <v>617.08056240302744</v>
      </c>
      <c r="Q39" s="302">
        <v>572.21381819526641</v>
      </c>
      <c r="R39" s="302">
        <v>543.82121820734301</v>
      </c>
      <c r="S39" s="302">
        <v>355.76772354591174</v>
      </c>
      <c r="T39" s="302">
        <v>353.21552240726515</v>
      </c>
      <c r="U39" s="302">
        <v>332.38670682582386</v>
      </c>
      <c r="V39" s="302">
        <v>307.5574867184265</v>
      </c>
      <c r="W39" s="302">
        <v>303.84786619074373</v>
      </c>
      <c r="X39" s="302">
        <v>349.34535003228262</v>
      </c>
      <c r="Y39" s="302">
        <v>310.04655438746971</v>
      </c>
      <c r="Z39" s="302">
        <v>292.58482098799806</v>
      </c>
      <c r="AA39" s="302">
        <v>298.59458887057338</v>
      </c>
      <c r="AB39" s="302">
        <v>278.08911426068283</v>
      </c>
      <c r="AC39" s="302">
        <v>278.39349963695884</v>
      </c>
      <c r="AD39" s="247" t="s">
        <v>192</v>
      </c>
      <c r="AE39" s="116"/>
    </row>
    <row r="40" spans="1:31" s="33" customFormat="1" ht="15" customHeight="1">
      <c r="A40" s="82">
        <v>34</v>
      </c>
      <c r="B40" s="153" t="s">
        <v>154</v>
      </c>
      <c r="C40" s="97" t="s">
        <v>32</v>
      </c>
      <c r="D40" s="300" t="s">
        <v>193</v>
      </c>
      <c r="E40" s="297" t="s">
        <v>193</v>
      </c>
      <c r="F40" s="297" t="s">
        <v>193</v>
      </c>
      <c r="G40" s="297" t="s">
        <v>193</v>
      </c>
      <c r="H40" s="297" t="s">
        <v>193</v>
      </c>
      <c r="I40" s="302">
        <v>20.274981419334051</v>
      </c>
      <c r="J40" s="302">
        <v>23.418221819310489</v>
      </c>
      <c r="K40" s="302">
        <v>26.518786569812494</v>
      </c>
      <c r="L40" s="302">
        <v>28.065205216134899</v>
      </c>
      <c r="M40" s="302">
        <v>28.430418652106205</v>
      </c>
      <c r="N40" s="302">
        <v>31.77533930043997</v>
      </c>
      <c r="O40" s="302">
        <v>30.644881969224574</v>
      </c>
      <c r="P40" s="302">
        <v>29.671164195954976</v>
      </c>
      <c r="Q40" s="302">
        <v>28.748379839929903</v>
      </c>
      <c r="R40" s="302">
        <v>27.52906653000284</v>
      </c>
      <c r="S40" s="302">
        <v>25.415547867336048</v>
      </c>
      <c r="T40" s="302">
        <v>24.580013468455768</v>
      </c>
      <c r="U40" s="302">
        <v>22.77042154138725</v>
      </c>
      <c r="V40" s="302">
        <v>21.862416072894593</v>
      </c>
      <c r="W40" s="302">
        <v>20.547500772509462</v>
      </c>
      <c r="X40" s="302">
        <v>19.114611631145326</v>
      </c>
      <c r="Y40" s="302">
        <v>18.378163147184988</v>
      </c>
      <c r="Z40" s="302">
        <v>17.130195605456549</v>
      </c>
      <c r="AA40" s="302">
        <v>16.414130987409457</v>
      </c>
      <c r="AB40" s="302">
        <v>15.556574795158003</v>
      </c>
      <c r="AC40" s="302">
        <v>14.994118020261638</v>
      </c>
      <c r="AD40" s="247" t="s">
        <v>192</v>
      </c>
      <c r="AE40" s="116"/>
    </row>
    <row r="41" spans="1:31" s="33" customFormat="1" ht="15" customHeight="1">
      <c r="A41" s="82">
        <v>35</v>
      </c>
      <c r="B41" s="87" t="s">
        <v>66</v>
      </c>
      <c r="C41" s="82" t="s">
        <v>135</v>
      </c>
      <c r="D41" s="300" t="s">
        <v>193</v>
      </c>
      <c r="E41" s="297">
        <v>3348.9109562519002</v>
      </c>
      <c r="F41" s="297">
        <v>3310.0632040139999</v>
      </c>
      <c r="G41" s="297">
        <v>3269.7731847780001</v>
      </c>
      <c r="H41" s="297">
        <v>3213.6550341048001</v>
      </c>
      <c r="I41" s="297">
        <v>3176.2207308678999</v>
      </c>
      <c r="J41" s="297">
        <v>3225.0593586969999</v>
      </c>
      <c r="K41" s="297">
        <v>3262.3909226718001</v>
      </c>
      <c r="L41" s="297">
        <v>3251.2323813252001</v>
      </c>
      <c r="M41" s="297">
        <v>3259.7061212004619</v>
      </c>
      <c r="N41" s="297">
        <v>3283.7948637175227</v>
      </c>
      <c r="O41" s="297">
        <v>3274.5559892131846</v>
      </c>
      <c r="P41" s="291" t="s">
        <v>677</v>
      </c>
      <c r="Q41" s="291" t="s">
        <v>677</v>
      </c>
      <c r="R41" s="297">
        <v>3266.9308668498907</v>
      </c>
      <c r="S41" s="291" t="s">
        <v>677</v>
      </c>
      <c r="T41" s="291" t="s">
        <v>677</v>
      </c>
      <c r="U41" s="297">
        <v>3181.6253647451113</v>
      </c>
      <c r="V41" s="296" t="s">
        <v>48</v>
      </c>
      <c r="W41" s="296" t="s">
        <v>48</v>
      </c>
      <c r="X41" s="297">
        <v>3085.5050006236397</v>
      </c>
      <c r="Y41" s="291" t="s">
        <v>677</v>
      </c>
      <c r="Z41" s="291" t="s">
        <v>677</v>
      </c>
      <c r="AA41" s="297">
        <v>3067.8199805514073</v>
      </c>
      <c r="AB41" s="291" t="s">
        <v>677</v>
      </c>
      <c r="AC41" s="291" t="s">
        <v>677</v>
      </c>
      <c r="AD41" s="247" t="s">
        <v>192</v>
      </c>
      <c r="AE41" s="116"/>
    </row>
    <row r="42" spans="1:31" s="33" customFormat="1" ht="15" customHeight="1">
      <c r="A42" s="82">
        <v>36</v>
      </c>
      <c r="B42" s="89" t="s">
        <v>67</v>
      </c>
      <c r="C42" s="82" t="s">
        <v>135</v>
      </c>
      <c r="D42" s="300" t="s">
        <v>193</v>
      </c>
      <c r="E42" s="297">
        <v>273.91095625190019</v>
      </c>
      <c r="F42" s="297">
        <v>271.31320401399989</v>
      </c>
      <c r="G42" s="297">
        <v>267.27318477800009</v>
      </c>
      <c r="H42" s="297">
        <v>247.40503410480005</v>
      </c>
      <c r="I42" s="297">
        <v>246.22073086789987</v>
      </c>
      <c r="J42" s="297">
        <v>256.05935869699988</v>
      </c>
      <c r="K42" s="297">
        <v>254.39092267180013</v>
      </c>
      <c r="L42" s="297">
        <v>204.23238132520009</v>
      </c>
      <c r="M42" s="297">
        <v>196.71117383240022</v>
      </c>
      <c r="N42" s="297">
        <v>204.80496898139984</v>
      </c>
      <c r="O42" s="297">
        <v>179.57114710900004</v>
      </c>
      <c r="P42" s="291" t="s">
        <v>677</v>
      </c>
      <c r="Q42" s="291" t="s">
        <v>677</v>
      </c>
      <c r="R42" s="297">
        <v>186.08864592494623</v>
      </c>
      <c r="S42" s="291" t="s">
        <v>677</v>
      </c>
      <c r="T42" s="291" t="s">
        <v>677</v>
      </c>
      <c r="U42" s="297">
        <v>202.59483632648298</v>
      </c>
      <c r="V42" s="296" t="s">
        <v>48</v>
      </c>
      <c r="W42" s="296" t="s">
        <v>48</v>
      </c>
      <c r="X42" s="297">
        <v>201.59483632648283</v>
      </c>
      <c r="Y42" s="291" t="s">
        <v>677</v>
      </c>
      <c r="Z42" s="291" t="s">
        <v>677</v>
      </c>
      <c r="AA42" s="297">
        <v>219.4711576517042</v>
      </c>
      <c r="AB42" s="291" t="s">
        <v>677</v>
      </c>
      <c r="AC42" s="291" t="s">
        <v>677</v>
      </c>
      <c r="AD42" s="247" t="s">
        <v>192</v>
      </c>
      <c r="AE42" s="116"/>
    </row>
    <row r="43" spans="1:31" s="33" customFormat="1" ht="15" customHeight="1">
      <c r="A43" s="82">
        <v>37</v>
      </c>
      <c r="B43" s="89" t="s">
        <v>68</v>
      </c>
      <c r="C43" s="82" t="s">
        <v>135</v>
      </c>
      <c r="D43" s="300" t="s">
        <v>193</v>
      </c>
      <c r="E43" s="297">
        <v>3075</v>
      </c>
      <c r="F43" s="297">
        <v>3038.75</v>
      </c>
      <c r="G43" s="297">
        <v>3002.5</v>
      </c>
      <c r="H43" s="297">
        <v>2966.25</v>
      </c>
      <c r="I43" s="297">
        <v>2930</v>
      </c>
      <c r="J43" s="297">
        <v>2969</v>
      </c>
      <c r="K43" s="297">
        <v>3008</v>
      </c>
      <c r="L43" s="297">
        <v>3047</v>
      </c>
      <c r="M43" s="297">
        <v>3062.9949473680617</v>
      </c>
      <c r="N43" s="297">
        <v>3078.989894736123</v>
      </c>
      <c r="O43" s="297">
        <v>3094.9848421041847</v>
      </c>
      <c r="P43" s="291" t="s">
        <v>677</v>
      </c>
      <c r="Q43" s="291" t="s">
        <v>677</v>
      </c>
      <c r="R43" s="297">
        <v>3080.8422209249443</v>
      </c>
      <c r="S43" s="291" t="s">
        <v>677</v>
      </c>
      <c r="T43" s="291" t="s">
        <v>677</v>
      </c>
      <c r="U43" s="297">
        <v>2979.0305284186284</v>
      </c>
      <c r="V43" s="296" t="s">
        <v>48</v>
      </c>
      <c r="W43" s="296" t="s">
        <v>48</v>
      </c>
      <c r="X43" s="297">
        <v>2883.9101642971568</v>
      </c>
      <c r="Y43" s="291" t="s">
        <v>677</v>
      </c>
      <c r="Z43" s="291" t="s">
        <v>677</v>
      </c>
      <c r="AA43" s="297">
        <v>2848.348822899703</v>
      </c>
      <c r="AB43" s="291" t="s">
        <v>677</v>
      </c>
      <c r="AC43" s="291" t="s">
        <v>677</v>
      </c>
      <c r="AD43" s="247" t="s">
        <v>192</v>
      </c>
      <c r="AE43" s="116"/>
    </row>
    <row r="44" spans="1:31" s="114" customFormat="1" ht="22.5" customHeight="1">
      <c r="A44" s="113"/>
      <c r="B44" s="98"/>
      <c r="C44" s="80"/>
      <c r="D44" s="265" t="s">
        <v>42</v>
      </c>
      <c r="E44" s="266"/>
      <c r="F44" s="266"/>
      <c r="G44" s="266"/>
      <c r="H44" s="266"/>
      <c r="I44" s="266"/>
      <c r="J44" s="264"/>
      <c r="K44" s="264"/>
      <c r="L44" s="264"/>
      <c r="M44" s="264"/>
      <c r="N44" s="264"/>
      <c r="O44" s="264"/>
      <c r="P44" s="264"/>
      <c r="Q44" s="264"/>
      <c r="R44" s="264"/>
      <c r="S44" s="264"/>
      <c r="T44" s="266"/>
      <c r="U44" s="264"/>
      <c r="V44" s="264"/>
      <c r="W44" s="264"/>
      <c r="X44" s="264"/>
      <c r="Y44" s="264"/>
      <c r="Z44" s="264"/>
      <c r="AA44" s="264"/>
      <c r="AB44" s="264"/>
      <c r="AC44" s="264"/>
      <c r="AD44" s="264"/>
      <c r="AE44" s="98"/>
    </row>
    <row r="45" spans="1:31" s="33" customFormat="1" ht="15" customHeight="1">
      <c r="A45" s="82">
        <v>38</v>
      </c>
      <c r="B45" s="87" t="s">
        <v>69</v>
      </c>
      <c r="C45" s="86" t="s">
        <v>315</v>
      </c>
      <c r="D45" s="305" t="s">
        <v>193</v>
      </c>
      <c r="E45" s="245">
        <f>IF(AND(ISNUMBER(E6),($S6)&gt;0),E6/$S6*100,0)</f>
        <v>97.375687023926289</v>
      </c>
      <c r="F45" s="245">
        <f>IF(AND(ISNUMBER(F6),($S6)&gt;0),F6/$S6*100,0)</f>
        <v>98.22489253893184</v>
      </c>
      <c r="G45" s="245">
        <f t="shared" ref="G45:AA45" si="0">IF(AND(ISNUMBER(G6),($S6)&gt;0),G6/$S6*100,0)</f>
        <v>98.665782689159286</v>
      </c>
      <c r="H45" s="245">
        <f t="shared" si="0"/>
        <v>98.909007915585534</v>
      </c>
      <c r="I45" s="245">
        <f t="shared" si="0"/>
        <v>99.247317938773264</v>
      </c>
      <c r="J45" s="245">
        <f t="shared" si="0"/>
        <v>99.483450561843483</v>
      </c>
      <c r="K45" s="245">
        <f t="shared" si="0"/>
        <v>99.538300270403241</v>
      </c>
      <c r="L45" s="245">
        <f t="shared" si="0"/>
        <v>99.51359321633187</v>
      </c>
      <c r="M45" s="245">
        <f t="shared" si="0"/>
        <v>99.666998208774984</v>
      </c>
      <c r="N45" s="245">
        <f t="shared" si="0"/>
        <v>99.783516083815485</v>
      </c>
      <c r="O45" s="245">
        <f t="shared" si="0"/>
        <v>100.00279604083045</v>
      </c>
      <c r="P45" s="245">
        <f t="shared" si="0"/>
        <v>100.11970815156288</v>
      </c>
      <c r="Q45" s="245">
        <f t="shared" si="0"/>
        <v>100.11363206977559</v>
      </c>
      <c r="R45" s="245">
        <f t="shared" si="0"/>
        <v>100.07624396978602</v>
      </c>
      <c r="S45" s="248">
        <f t="shared" si="0"/>
        <v>100</v>
      </c>
      <c r="T45" s="245">
        <f t="shared" si="0"/>
        <v>99.850688993588463</v>
      </c>
      <c r="U45" s="245">
        <f t="shared" si="0"/>
        <v>99.732941103189134</v>
      </c>
      <c r="V45" s="245">
        <f t="shared" si="0"/>
        <v>99.471555561243335</v>
      </c>
      <c r="W45" s="245">
        <f t="shared" si="0"/>
        <v>99.228881051752907</v>
      </c>
      <c r="X45" s="245">
        <f t="shared" si="0"/>
        <v>99.167382709877899</v>
      </c>
      <c r="Y45" s="245">
        <f t="shared" si="0"/>
        <v>97.440385346586851</v>
      </c>
      <c r="Z45" s="245">
        <f t="shared" si="0"/>
        <v>97.677897188062374</v>
      </c>
      <c r="AA45" s="245">
        <f t="shared" si="0"/>
        <v>97.973634608653455</v>
      </c>
      <c r="AB45" s="245">
        <f t="shared" ref="AB45:AC45" si="1">IF(AND(ISNUMBER(AB6),($S6)&gt;0),AB6/$S6*100,0)</f>
        <v>98.495238754896945</v>
      </c>
      <c r="AC45" s="245">
        <f t="shared" si="1"/>
        <v>99.681827535955975</v>
      </c>
      <c r="AD45" s="309" t="s">
        <v>192</v>
      </c>
      <c r="AE45" s="116"/>
    </row>
    <row r="46" spans="1:31" s="33" customFormat="1" ht="15" customHeight="1">
      <c r="A46" s="82">
        <v>39</v>
      </c>
      <c r="B46" s="87" t="s">
        <v>70</v>
      </c>
      <c r="C46" s="86" t="s">
        <v>315</v>
      </c>
      <c r="D46" s="305" t="s">
        <v>193</v>
      </c>
      <c r="E46" s="245">
        <f>IF(AND(ISNUMBER(E7),($S7)&gt;0),E7/$S7*100,0)</f>
        <v>90.272601970493653</v>
      </c>
      <c r="F46" s="245">
        <f>IF(AND(ISNUMBER(F7),($S7)&gt;0),F7/$S7*100,0)</f>
        <v>91.460768798815664</v>
      </c>
      <c r="G46" s="245">
        <f t="shared" ref="G46:AA46" si="2">IF(AND(ISNUMBER(G7),($S7)&gt;0),G7/$S7*100,0)</f>
        <v>92.772091479912206</v>
      </c>
      <c r="H46" s="245">
        <f t="shared" si="2"/>
        <v>93.817320945428563</v>
      </c>
      <c r="I46" s="245">
        <f t="shared" si="2"/>
        <v>94.501378324569913</v>
      </c>
      <c r="J46" s="245">
        <f t="shared" si="2"/>
        <v>95.270304762877117</v>
      </c>
      <c r="K46" s="245">
        <f t="shared" si="2"/>
        <v>95.65508703864414</v>
      </c>
      <c r="L46" s="245">
        <f t="shared" si="2"/>
        <v>95.96648629332789</v>
      </c>
      <c r="M46" s="245">
        <f t="shared" si="2"/>
        <v>96.679896880902547</v>
      </c>
      <c r="N46" s="245">
        <f t="shared" si="2"/>
        <v>97.521568227066211</v>
      </c>
      <c r="O46" s="245">
        <f t="shared" si="2"/>
        <v>98.324314666394415</v>
      </c>
      <c r="P46" s="245">
        <f t="shared" si="2"/>
        <v>98.970085251927102</v>
      </c>
      <c r="Q46" s="245">
        <f t="shared" si="2"/>
        <v>99.51631017407729</v>
      </c>
      <c r="R46" s="245">
        <f t="shared" si="2"/>
        <v>99.892796977895756</v>
      </c>
      <c r="S46" s="248">
        <f t="shared" si="2"/>
        <v>100</v>
      </c>
      <c r="T46" s="245">
        <f t="shared" si="2"/>
        <v>101.50339476236663</v>
      </c>
      <c r="U46" s="245">
        <f t="shared" si="2"/>
        <v>101.38853438154065</v>
      </c>
      <c r="V46" s="245">
        <f t="shared" si="2"/>
        <v>102.292102710705</v>
      </c>
      <c r="W46" s="245">
        <f t="shared" si="2"/>
        <v>102.58052988922356</v>
      </c>
      <c r="X46" s="245">
        <f t="shared" si="2"/>
        <v>102.86640461483485</v>
      </c>
      <c r="Y46" s="245">
        <f t="shared" si="2"/>
        <v>100.84741436520497</v>
      </c>
      <c r="Z46" s="245">
        <f t="shared" si="2"/>
        <v>101.350247587932</v>
      </c>
      <c r="AA46" s="245">
        <f t="shared" si="2"/>
        <v>101.92710194496912</v>
      </c>
      <c r="AB46" s="245">
        <f t="shared" ref="AB46:AC46" si="3">IF(AND(ISNUMBER(AB7),($S7)&gt;0),AB7/$S7*100,0)</f>
        <v>102.66476083516258</v>
      </c>
      <c r="AC46" s="245">
        <f t="shared" si="3"/>
        <v>104.07116238705396</v>
      </c>
      <c r="AD46" s="309" t="s">
        <v>192</v>
      </c>
      <c r="AE46" s="116"/>
    </row>
    <row r="47" spans="1:31" s="115" customFormat="1" ht="15" customHeight="1">
      <c r="A47" s="82">
        <v>40</v>
      </c>
      <c r="B47" s="87" t="s">
        <v>194</v>
      </c>
      <c r="C47" s="86" t="s">
        <v>225</v>
      </c>
      <c r="D47" s="305" t="s">
        <v>193</v>
      </c>
      <c r="E47" s="308" t="s">
        <v>677</v>
      </c>
      <c r="F47" s="245">
        <f>IF(AND(ISNUMBER(F8),($N8)&gt;0),F8/$N8*100,0)</f>
        <v>89.334186596725246</v>
      </c>
      <c r="G47" s="308" t="s">
        <v>677</v>
      </c>
      <c r="H47" s="308" t="s">
        <v>677</v>
      </c>
      <c r="I47" s="308" t="s">
        <v>677</v>
      </c>
      <c r="J47" s="245">
        <f>IF(AND(ISNUMBER(J8),($N8)&gt;0),J8/$N8*100,0)</f>
        <v>94.068811648166403</v>
      </c>
      <c r="K47" s="308" t="s">
        <v>677</v>
      </c>
      <c r="L47" s="308" t="s">
        <v>677</v>
      </c>
      <c r="M47" s="308" t="s">
        <v>677</v>
      </c>
      <c r="N47" s="248">
        <f>IF(AND(ISNUMBER(N8),($N8)&gt;0),N8/$N8*100,0)</f>
        <v>100</v>
      </c>
      <c r="O47" s="308" t="s">
        <v>677</v>
      </c>
      <c r="P47" s="308" t="s">
        <v>677</v>
      </c>
      <c r="Q47" s="308" t="s">
        <v>677</v>
      </c>
      <c r="R47" s="245">
        <f>IF(AND(ISNUMBER(R8),($N8)&gt;0),R8/$N8*100,0)</f>
        <v>109.06672841362226</v>
      </c>
      <c r="S47" s="291" t="s">
        <v>677</v>
      </c>
      <c r="T47" s="308" t="s">
        <v>677</v>
      </c>
      <c r="U47" s="308" t="s">
        <v>677</v>
      </c>
      <c r="V47" s="245">
        <f>IF(AND(ISNUMBER(V8),($N8)&gt;0),V8/$N8*100,0)</f>
        <v>114.66025734528178</v>
      </c>
      <c r="W47" s="308" t="s">
        <v>677</v>
      </c>
      <c r="X47" s="308" t="s">
        <v>677</v>
      </c>
      <c r="Y47" s="308" t="s">
        <v>677</v>
      </c>
      <c r="Z47" s="308" t="s">
        <v>677</v>
      </c>
      <c r="AA47" s="308" t="s">
        <v>677</v>
      </c>
      <c r="AB47" s="308" t="s">
        <v>677</v>
      </c>
      <c r="AC47" s="308" t="s">
        <v>677</v>
      </c>
      <c r="AD47" s="309" t="s">
        <v>192</v>
      </c>
      <c r="AE47" s="366"/>
    </row>
    <row r="48" spans="1:31" s="115" customFormat="1" ht="15" customHeight="1">
      <c r="A48" s="82">
        <v>41</v>
      </c>
      <c r="B48" s="87" t="s">
        <v>57</v>
      </c>
      <c r="C48" s="86" t="s">
        <v>225</v>
      </c>
      <c r="D48" s="305" t="s">
        <v>193</v>
      </c>
      <c r="E48" s="308" t="s">
        <v>677</v>
      </c>
      <c r="F48" s="245">
        <f>IF(AND(ISNUMBER(F9),($N9)&gt;0),F9/$N9*100,0)</f>
        <v>89.701850885466499</v>
      </c>
      <c r="G48" s="308" t="s">
        <v>677</v>
      </c>
      <c r="H48" s="308" t="s">
        <v>677</v>
      </c>
      <c r="I48" s="308" t="s">
        <v>677</v>
      </c>
      <c r="J48" s="245">
        <f>IF(AND(ISNUMBER(J9),($N9)&gt;0),J9/$N9*100,0)</f>
        <v>93.968006354956785</v>
      </c>
      <c r="K48" s="308" t="s">
        <v>677</v>
      </c>
      <c r="L48" s="308" t="s">
        <v>677</v>
      </c>
      <c r="M48" s="308" t="s">
        <v>677</v>
      </c>
      <c r="N48" s="248">
        <f>IF(AND(ISNUMBER(N9),($N9)&gt;0),N9/$N9*100,0)</f>
        <v>100</v>
      </c>
      <c r="O48" s="308" t="s">
        <v>677</v>
      </c>
      <c r="P48" s="308" t="s">
        <v>677</v>
      </c>
      <c r="Q48" s="308" t="s">
        <v>677</v>
      </c>
      <c r="R48" s="245">
        <f>IF(AND(ISNUMBER(R9),($N9)&gt;0),R9/$N9*100,0)</f>
        <v>107.46302464355676</v>
      </c>
      <c r="S48" s="291" t="s">
        <v>677</v>
      </c>
      <c r="T48" s="308" t="s">
        <v>677</v>
      </c>
      <c r="U48" s="308" t="s">
        <v>677</v>
      </c>
      <c r="V48" s="245">
        <f>IF(AND(ISNUMBER(V9),($N9)&gt;0),V9/$N9*100,0)</f>
        <v>109.57559342492256</v>
      </c>
      <c r="W48" s="308" t="s">
        <v>677</v>
      </c>
      <c r="X48" s="308" t="s">
        <v>677</v>
      </c>
      <c r="Y48" s="308" t="s">
        <v>677</v>
      </c>
      <c r="Z48" s="308" t="s">
        <v>677</v>
      </c>
      <c r="AA48" s="308" t="s">
        <v>677</v>
      </c>
      <c r="AB48" s="308" t="s">
        <v>677</v>
      </c>
      <c r="AC48" s="308" t="s">
        <v>677</v>
      </c>
      <c r="AD48" s="309" t="s">
        <v>192</v>
      </c>
      <c r="AE48" s="366"/>
    </row>
    <row r="49" spans="1:186" s="33" customFormat="1" ht="15" customHeight="1">
      <c r="A49" s="82">
        <v>42</v>
      </c>
      <c r="B49" s="87" t="s">
        <v>71</v>
      </c>
      <c r="C49" s="86" t="s">
        <v>315</v>
      </c>
      <c r="D49" s="305" t="s">
        <v>193</v>
      </c>
      <c r="E49" s="245">
        <f>IF(AND(ISNUMBER(E10),($S10)&gt;0),E10/$S10*100,0)</f>
        <v>81.12305908698103</v>
      </c>
      <c r="F49" s="245">
        <f t="shared" ref="F49:AA49" si="4">IF(AND(ISNUMBER(F10),($S10)&gt;0),F10/$S10*100,0)</f>
        <v>82.148928538640646</v>
      </c>
      <c r="G49" s="245">
        <f t="shared" si="4"/>
        <v>83.316497861144484</v>
      </c>
      <c r="H49" s="245">
        <f t="shared" si="4"/>
        <v>84.797148910379619</v>
      </c>
      <c r="I49" s="245">
        <f t="shared" si="4"/>
        <v>86.511703695993631</v>
      </c>
      <c r="J49" s="245">
        <f t="shared" si="4"/>
        <v>88.237204399021692</v>
      </c>
      <c r="K49" s="245">
        <f t="shared" si="4"/>
        <v>89.936344322021583</v>
      </c>
      <c r="L49" s="245">
        <f t="shared" si="4"/>
        <v>91.597429942566251</v>
      </c>
      <c r="M49" s="245">
        <f t="shared" si="4"/>
        <v>93.16016883723502</v>
      </c>
      <c r="N49" s="245">
        <f t="shared" si="4"/>
        <v>94.664390601973409</v>
      </c>
      <c r="O49" s="245">
        <f t="shared" si="4"/>
        <v>95.959556971624977</v>
      </c>
      <c r="P49" s="245">
        <f t="shared" si="4"/>
        <v>97.023960021244648</v>
      </c>
      <c r="Q49" s="245">
        <f t="shared" si="4"/>
        <v>98.038156131363721</v>
      </c>
      <c r="R49" s="245">
        <f t="shared" si="4"/>
        <v>99.034561337735923</v>
      </c>
      <c r="S49" s="248">
        <f t="shared" si="4"/>
        <v>100</v>
      </c>
      <c r="T49" s="245">
        <f t="shared" si="4"/>
        <v>100.88570725381685</v>
      </c>
      <c r="U49" s="245">
        <f t="shared" si="4"/>
        <v>101.66543392958482</v>
      </c>
      <c r="V49" s="245">
        <f t="shared" si="4"/>
        <v>102.3029987056497</v>
      </c>
      <c r="W49" s="245">
        <f t="shared" si="4"/>
        <v>102.83531808274545</v>
      </c>
      <c r="X49" s="245">
        <f t="shared" si="4"/>
        <v>103.35491278104338</v>
      </c>
      <c r="Y49" s="245">
        <f t="shared" si="4"/>
        <v>103.94998182242077</v>
      </c>
      <c r="Z49" s="245">
        <f t="shared" si="4"/>
        <v>104.53575864668517</v>
      </c>
      <c r="AA49" s="245">
        <f t="shared" si="4"/>
        <v>105.15655538346986</v>
      </c>
      <c r="AB49" s="245">
        <f t="shared" ref="AB49:AC49" si="5">IF(AND(ISNUMBER(AB10),($S10)&gt;0),AB10/$S10*100,0)</f>
        <v>105.83394216314721</v>
      </c>
      <c r="AC49" s="245">
        <f t="shared" si="5"/>
        <v>106.55772912805139</v>
      </c>
      <c r="AD49" s="309" t="s">
        <v>192</v>
      </c>
      <c r="AE49" s="116"/>
    </row>
    <row r="50" spans="1:186" s="33" customFormat="1" ht="15" customHeight="1">
      <c r="A50" s="82">
        <v>43</v>
      </c>
      <c r="B50" s="87" t="s">
        <v>72</v>
      </c>
      <c r="C50" s="86" t="s">
        <v>315</v>
      </c>
      <c r="D50" s="245">
        <f>IF(AND(ISNUMBER(D11),($S11)&gt;0),D11/$S11*100,0)</f>
        <v>85.600430409158477</v>
      </c>
      <c r="E50" s="245">
        <f>IF(AND(ISNUMBER(E11),($S11)&gt;0),E11/$S11*100,0)</f>
        <v>86.404451465104614</v>
      </c>
      <c r="F50" s="245">
        <f t="shared" ref="F50:AA50" si="6">IF(AND(ISNUMBER(F11),($S11)&gt;0),F11/$S11*100,0)</f>
        <v>87.347532766576023</v>
      </c>
      <c r="G50" s="245">
        <f t="shared" si="6"/>
        <v>88.46507146697914</v>
      </c>
      <c r="H50" s="245">
        <f t="shared" si="6"/>
        <v>89.430908081354687</v>
      </c>
      <c r="I50" s="245">
        <f t="shared" si="6"/>
        <v>90.905748176610459</v>
      </c>
      <c r="J50" s="245">
        <f t="shared" si="6"/>
        <v>92.266025384866282</v>
      </c>
      <c r="K50" s="245">
        <f t="shared" si="6"/>
        <v>93.676971089855343</v>
      </c>
      <c r="L50" s="245">
        <f t="shared" si="6"/>
        <v>94.887490527152863</v>
      </c>
      <c r="M50" s="245">
        <f t="shared" si="6"/>
        <v>96.038287381549438</v>
      </c>
      <c r="N50" s="245">
        <f t="shared" si="6"/>
        <v>97.04798359736364</v>
      </c>
      <c r="O50" s="245">
        <f t="shared" si="6"/>
        <v>97.801831716724266</v>
      </c>
      <c r="P50" s="245">
        <f t="shared" si="6"/>
        <v>98.416313658019462</v>
      </c>
      <c r="Q50" s="245">
        <f t="shared" si="6"/>
        <v>98.964228723965732</v>
      </c>
      <c r="R50" s="245">
        <f t="shared" si="6"/>
        <v>99.522297716203482</v>
      </c>
      <c r="S50" s="248">
        <f t="shared" si="6"/>
        <v>100</v>
      </c>
      <c r="T50" s="245">
        <f t="shared" si="6"/>
        <v>100.51207039138608</v>
      </c>
      <c r="U50" s="245">
        <f t="shared" si="6"/>
        <v>100.92788328081956</v>
      </c>
      <c r="V50" s="245">
        <f t="shared" si="6"/>
        <v>101.27955399991247</v>
      </c>
      <c r="W50" s="245">
        <f t="shared" si="6"/>
        <v>101.59883885200659</v>
      </c>
      <c r="X50" s="245">
        <f t="shared" si="6"/>
        <v>104.22755029726909</v>
      </c>
      <c r="Y50" s="245">
        <f t="shared" si="6"/>
        <v>102.72835948883781</v>
      </c>
      <c r="Z50" s="245">
        <f t="shared" si="6"/>
        <v>103.17209567557275</v>
      </c>
      <c r="AA50" s="245">
        <f t="shared" si="6"/>
        <v>103.65080677824136</v>
      </c>
      <c r="AB50" s="245">
        <f t="shared" ref="AB50:AC50" si="7">IF(AND(ISNUMBER(AB11),($S11)&gt;0),AB11/$S11*100,0)</f>
        <v>104.22239242634414</v>
      </c>
      <c r="AC50" s="245">
        <f t="shared" si="7"/>
        <v>104.79142442266547</v>
      </c>
      <c r="AD50" s="309" t="s">
        <v>192</v>
      </c>
      <c r="AE50" s="116"/>
    </row>
    <row r="51" spans="1:186" s="33" customFormat="1" ht="15" customHeight="1">
      <c r="A51" s="82">
        <v>44</v>
      </c>
      <c r="B51" s="87" t="s">
        <v>73</v>
      </c>
      <c r="C51" s="86" t="s">
        <v>315</v>
      </c>
      <c r="D51" s="305" t="s">
        <v>193</v>
      </c>
      <c r="E51" s="245">
        <f>IF(AND(ISNUMBER(E12),($S12)&gt;0),E12/$S12*100,0)</f>
        <v>68.166160628509715</v>
      </c>
      <c r="F51" s="245">
        <f t="shared" ref="F51:AA51" si="8">IF(AND(ISNUMBER(F12),($S12)&gt;0),F12/$S12*100,0)</f>
        <v>72.954915854105266</v>
      </c>
      <c r="G51" s="245">
        <f t="shared" si="8"/>
        <v>75.944580279689049</v>
      </c>
      <c r="H51" s="245">
        <f t="shared" si="8"/>
        <v>78.717076066236032</v>
      </c>
      <c r="I51" s="245">
        <f t="shared" si="8"/>
        <v>81.176334101197568</v>
      </c>
      <c r="J51" s="245">
        <f t="shared" si="8"/>
        <v>83.140228325052107</v>
      </c>
      <c r="K51" s="245">
        <f t="shared" si="8"/>
        <v>84.768556078854544</v>
      </c>
      <c r="L51" s="245">
        <f t="shared" si="8"/>
        <v>86.211181999715521</v>
      </c>
      <c r="M51" s="245">
        <f t="shared" si="8"/>
        <v>88.483069507472962</v>
      </c>
      <c r="N51" s="245">
        <f t="shared" si="8"/>
        <v>90.960762640955011</v>
      </c>
      <c r="O51" s="245">
        <f t="shared" si="8"/>
        <v>94.110542254119892</v>
      </c>
      <c r="P51" s="245">
        <f t="shared" si="8"/>
        <v>94.457153890957983</v>
      </c>
      <c r="Q51" s="245">
        <f t="shared" si="8"/>
        <v>96.026044344358112</v>
      </c>
      <c r="R51" s="245">
        <f t="shared" si="8"/>
        <v>97.908490395869904</v>
      </c>
      <c r="S51" s="248">
        <f t="shared" si="8"/>
        <v>100</v>
      </c>
      <c r="T51" s="245">
        <f t="shared" si="8"/>
        <v>102.84424963984016</v>
      </c>
      <c r="U51" s="245">
        <f t="shared" si="8"/>
        <v>104.43387957907584</v>
      </c>
      <c r="V51" s="245">
        <f t="shared" si="8"/>
        <v>106.73635981498153</v>
      </c>
      <c r="W51" s="245">
        <f t="shared" si="8"/>
        <v>106.51307263031509</v>
      </c>
      <c r="X51" s="245">
        <f t="shared" si="8"/>
        <v>109.09104634281815</v>
      </c>
      <c r="Y51" s="245">
        <f t="shared" si="8"/>
        <v>112.71711897551708</v>
      </c>
      <c r="Z51" s="245">
        <f t="shared" si="8"/>
        <v>115.636936626965</v>
      </c>
      <c r="AA51" s="245">
        <f t="shared" si="8"/>
        <v>117.00216691869247</v>
      </c>
      <c r="AB51" s="245">
        <f t="shared" ref="AB51:AC51" si="9">IF(AND(ISNUMBER(AB12),($S12)&gt;0),AB12/$S12*100,0)</f>
        <v>119.41080789435416</v>
      </c>
      <c r="AC51" s="245">
        <f t="shared" si="9"/>
        <v>122.30662813307281</v>
      </c>
      <c r="AD51" s="309" t="s">
        <v>192</v>
      </c>
      <c r="AE51" s="116"/>
    </row>
    <row r="52" spans="1:186" s="33" customFormat="1" ht="15" customHeight="1">
      <c r="A52" s="82">
        <v>45</v>
      </c>
      <c r="B52" s="87" t="s">
        <v>161</v>
      </c>
      <c r="C52" s="86" t="s">
        <v>315</v>
      </c>
      <c r="D52" s="305" t="s">
        <v>193</v>
      </c>
      <c r="E52" s="245">
        <f>IF(AND(ISNUMBER(E13),($S13)&gt;0),E13/$S13*100,0)</f>
        <v>85.556814669825897</v>
      </c>
      <c r="F52" s="245">
        <f t="shared" ref="F52:AA52" si="10">IF(AND(ISNUMBER(F13),($S13)&gt;0),F13/$S13*100,0)</f>
        <v>87.720201916142997</v>
      </c>
      <c r="G52" s="245">
        <f t="shared" si="10"/>
        <v>87.864427732564138</v>
      </c>
      <c r="H52" s="245">
        <f t="shared" si="10"/>
        <v>89.110950860203985</v>
      </c>
      <c r="I52" s="245">
        <f t="shared" si="10"/>
        <v>90.604718244565788</v>
      </c>
      <c r="J52" s="245">
        <f t="shared" si="10"/>
        <v>91.964561656536532</v>
      </c>
      <c r="K52" s="245">
        <f t="shared" si="10"/>
        <v>92.747501802822711</v>
      </c>
      <c r="L52" s="245">
        <f t="shared" si="10"/>
        <v>93.942515710312151</v>
      </c>
      <c r="M52" s="245">
        <f t="shared" si="10"/>
        <v>96.136808488719481</v>
      </c>
      <c r="N52" s="245">
        <f t="shared" si="10"/>
        <v>98.104460698465033</v>
      </c>
      <c r="O52" s="245">
        <f t="shared" si="10"/>
        <v>99.866076027608955</v>
      </c>
      <c r="P52" s="245">
        <f t="shared" si="10"/>
        <v>98.918306376841457</v>
      </c>
      <c r="Q52" s="245">
        <f t="shared" si="10"/>
        <v>98.640156588029257</v>
      </c>
      <c r="R52" s="245">
        <f t="shared" si="10"/>
        <v>99.340681982074813</v>
      </c>
      <c r="S52" s="248">
        <f t="shared" si="10"/>
        <v>100</v>
      </c>
      <c r="T52" s="245">
        <f t="shared" si="10"/>
        <v>101.75131348511384</v>
      </c>
      <c r="U52" s="245">
        <f t="shared" si="10"/>
        <v>101.6173895127228</v>
      </c>
      <c r="V52" s="245">
        <f t="shared" si="10"/>
        <v>102.12217987019676</v>
      </c>
      <c r="W52" s="245">
        <f t="shared" si="10"/>
        <v>102.41063150303904</v>
      </c>
      <c r="X52" s="245">
        <f t="shared" si="10"/>
        <v>103.01844030081386</v>
      </c>
      <c r="Y52" s="245">
        <f t="shared" si="10"/>
        <v>104.35768002472443</v>
      </c>
      <c r="Z52" s="245">
        <f t="shared" si="10"/>
        <v>105.58359946430411</v>
      </c>
      <c r="AA52" s="245">
        <f t="shared" si="10"/>
        <v>105.7587308128155</v>
      </c>
      <c r="AB52" s="245">
        <f t="shared" ref="AB52:AC52" si="11">IF(AND(ISNUMBER(AB13),($S13)&gt;0),AB13/$S13*100,0)</f>
        <v>106.95374472030494</v>
      </c>
      <c r="AC52" s="245">
        <f t="shared" si="11"/>
        <v>109.02441537035131</v>
      </c>
      <c r="AD52" s="309" t="s">
        <v>192</v>
      </c>
      <c r="AE52" s="116"/>
    </row>
    <row r="53" spans="1:186" s="33" customFormat="1" ht="15" customHeight="1">
      <c r="A53" s="82"/>
      <c r="B53" s="88" t="s">
        <v>59</v>
      </c>
      <c r="C53" s="86"/>
      <c r="D53" s="305"/>
      <c r="E53" s="306"/>
      <c r="F53" s="245"/>
      <c r="G53" s="304"/>
      <c r="H53" s="304"/>
      <c r="I53" s="304"/>
      <c r="J53" s="304"/>
      <c r="K53" s="304"/>
      <c r="L53" s="304"/>
      <c r="M53" s="304"/>
      <c r="N53" s="304"/>
      <c r="O53" s="304"/>
      <c r="P53" s="304"/>
      <c r="Q53" s="304"/>
      <c r="R53" s="304"/>
      <c r="S53" s="304"/>
      <c r="T53" s="304"/>
      <c r="U53" s="304"/>
      <c r="V53" s="306"/>
      <c r="W53" s="306"/>
      <c r="X53" s="306"/>
      <c r="Y53" s="306"/>
      <c r="Z53" s="306"/>
      <c r="AA53" s="245"/>
      <c r="AB53" s="245"/>
      <c r="AC53" s="245"/>
      <c r="AD53" s="309"/>
      <c r="AE53" s="116"/>
    </row>
    <row r="54" spans="1:186" s="33" customFormat="1" ht="15" customHeight="1">
      <c r="A54" s="82">
        <v>46</v>
      </c>
      <c r="B54" s="89" t="s">
        <v>162</v>
      </c>
      <c r="C54" s="86" t="s">
        <v>315</v>
      </c>
      <c r="D54" s="305" t="s">
        <v>193</v>
      </c>
      <c r="E54" s="245">
        <f>IF(AND(ISNUMBER(E15),($S15)&gt;0),E15/$S15*100,0)</f>
        <v>50.379515225849261</v>
      </c>
      <c r="F54" s="245">
        <f t="shared" ref="F54:Z54" si="12">IF(AND(ISNUMBER(F15),($S15)&gt;0),F15/$S15*100,0)</f>
        <v>57.03284440378409</v>
      </c>
      <c r="G54" s="245">
        <f t="shared" si="12"/>
        <v>66.220631553549353</v>
      </c>
      <c r="H54" s="245">
        <f t="shared" si="12"/>
        <v>72.812635092340329</v>
      </c>
      <c r="I54" s="245">
        <f t="shared" si="12"/>
        <v>77.867476299148478</v>
      </c>
      <c r="J54" s="245">
        <f t="shared" si="12"/>
        <v>81.733002241904515</v>
      </c>
      <c r="K54" s="245">
        <f t="shared" si="12"/>
        <v>85.385396455176988</v>
      </c>
      <c r="L54" s="245">
        <f t="shared" si="12"/>
        <v>87.237229689652054</v>
      </c>
      <c r="M54" s="245">
        <f t="shared" si="12"/>
        <v>89.917461721742455</v>
      </c>
      <c r="N54" s="245">
        <f t="shared" si="12"/>
        <v>92.658014054630087</v>
      </c>
      <c r="O54" s="245">
        <f t="shared" si="12"/>
        <v>94.306768943087789</v>
      </c>
      <c r="P54" s="245">
        <f t="shared" si="12"/>
        <v>95.993726688717089</v>
      </c>
      <c r="Q54" s="245">
        <f t="shared" si="12"/>
        <v>97.403211050679104</v>
      </c>
      <c r="R54" s="245">
        <f t="shared" si="12"/>
        <v>98.669937367420999</v>
      </c>
      <c r="S54" s="248">
        <f t="shared" si="12"/>
        <v>100</v>
      </c>
      <c r="T54" s="245">
        <f t="shared" si="12"/>
        <v>101.29085443706079</v>
      </c>
      <c r="U54" s="245">
        <f t="shared" si="12"/>
        <v>102.55154872372296</v>
      </c>
      <c r="V54" s="245">
        <f t="shared" si="12"/>
        <v>103.82531240889121</v>
      </c>
      <c r="W54" s="245">
        <f t="shared" si="12"/>
        <v>104.86382692095025</v>
      </c>
      <c r="X54" s="245">
        <f t="shared" si="12"/>
        <v>105.93049090671465</v>
      </c>
      <c r="Y54" s="245">
        <f t="shared" si="12"/>
        <v>107.27060692275985</v>
      </c>
      <c r="Z54" s="245">
        <f t="shared" si="12"/>
        <v>108.62781369069761</v>
      </c>
      <c r="AA54" s="245">
        <f t="shared" ref="AA54:AB54" si="13">IF(AND(ISNUMBER(AA15),($S15)&gt;0),AA15/$S15*100,0)</f>
        <v>110.16899737606691</v>
      </c>
      <c r="AB54" s="245">
        <f t="shared" si="13"/>
        <v>111.95246760297178</v>
      </c>
      <c r="AC54" s="245">
        <f t="shared" ref="AC54" si="14">IF(AND(ISNUMBER(AC15),($S15)&gt;0),AC15/$S15*100,0)</f>
        <v>113.58915843127005</v>
      </c>
      <c r="AD54" s="309" t="s">
        <v>192</v>
      </c>
      <c r="AE54" s="116"/>
    </row>
    <row r="55" spans="1:186" s="33" customFormat="1" ht="15" customHeight="1">
      <c r="A55" s="82">
        <v>47</v>
      </c>
      <c r="B55" s="89" t="s">
        <v>158</v>
      </c>
      <c r="C55" s="86" t="s">
        <v>315</v>
      </c>
      <c r="D55" s="305" t="s">
        <v>193</v>
      </c>
      <c r="E55" s="245">
        <f>IF(AND(ISNUMBER(E16),($S16)&gt;0),E16/$S16*100,0)</f>
        <v>49.402892333358864</v>
      </c>
      <c r="F55" s="245">
        <f t="shared" ref="F55:Z55" si="15">IF(AND(ISNUMBER(F16),($S16)&gt;0),F16/$S16*100,0)</f>
        <v>55.103291540052602</v>
      </c>
      <c r="G55" s="245">
        <f t="shared" si="15"/>
        <v>62.5324515036218</v>
      </c>
      <c r="H55" s="245">
        <f t="shared" si="15"/>
        <v>68.646527582714086</v>
      </c>
      <c r="I55" s="245">
        <f t="shared" si="15"/>
        <v>73.871113267451463</v>
      </c>
      <c r="J55" s="245">
        <f t="shared" si="15"/>
        <v>77.71847841815412</v>
      </c>
      <c r="K55" s="245">
        <f t="shared" si="15"/>
        <v>81.325808840427982</v>
      </c>
      <c r="L55" s="245">
        <f t="shared" si="15"/>
        <v>83.532085493220293</v>
      </c>
      <c r="M55" s="245">
        <f t="shared" si="15"/>
        <v>85.873700875871407</v>
      </c>
      <c r="N55" s="245">
        <f t="shared" si="15"/>
        <v>88.112322633912981</v>
      </c>
      <c r="O55" s="245">
        <f t="shared" si="15"/>
        <v>90.640347965237524</v>
      </c>
      <c r="P55" s="245">
        <f t="shared" si="15"/>
        <v>93.275622856072786</v>
      </c>
      <c r="Q55" s="245">
        <f t="shared" si="15"/>
        <v>95.574678889711706</v>
      </c>
      <c r="R55" s="245">
        <f t="shared" si="15"/>
        <v>97.72988432368939</v>
      </c>
      <c r="S55" s="248">
        <f t="shared" si="15"/>
        <v>100</v>
      </c>
      <c r="T55" s="245">
        <f t="shared" si="15"/>
        <v>102.27862754611306</v>
      </c>
      <c r="U55" s="245">
        <f t="shared" si="15"/>
        <v>104.58534426257415</v>
      </c>
      <c r="V55" s="245">
        <f t="shared" si="15"/>
        <v>106.88780504413404</v>
      </c>
      <c r="W55" s="245">
        <f t="shared" si="15"/>
        <v>108.93235617068002</v>
      </c>
      <c r="X55" s="245">
        <f t="shared" si="15"/>
        <v>111.0952222874799</v>
      </c>
      <c r="Y55" s="245">
        <f t="shared" si="15"/>
        <v>113.78412195807053</v>
      </c>
      <c r="Z55" s="245">
        <f t="shared" si="15"/>
        <v>116.43812296247116</v>
      </c>
      <c r="AA55" s="245">
        <f t="shared" ref="AA55:AB55" si="16">IF(AND(ISNUMBER(AA16),($S16)&gt;0),AA16/$S16*100,0)</f>
        <v>120.11014359524357</v>
      </c>
      <c r="AB55" s="245">
        <f t="shared" si="16"/>
        <v>124.42481039810016</v>
      </c>
      <c r="AC55" s="245">
        <f t="shared" ref="AC55" si="17">IF(AND(ISNUMBER(AC16),($S16)&gt;0),AC16/$S16*100,0)</f>
        <v>127.70017789807888</v>
      </c>
      <c r="AD55" s="309" t="s">
        <v>192</v>
      </c>
      <c r="AE55" s="116"/>
    </row>
    <row r="56" spans="1:186" s="33" customFormat="1" ht="15" customHeight="1">
      <c r="A56" s="82">
        <v>48</v>
      </c>
      <c r="B56" s="89" t="s">
        <v>163</v>
      </c>
      <c r="C56" s="86" t="s">
        <v>315</v>
      </c>
      <c r="D56" s="305" t="s">
        <v>193</v>
      </c>
      <c r="E56" s="245">
        <f>IF(AND(ISNUMBER(E17),($S17)&gt;0),E17/$S17*100,0)</f>
        <v>75.677838919459731</v>
      </c>
      <c r="F56" s="245">
        <f t="shared" ref="F56:Z56" si="18">IF(AND(ISNUMBER(F17),($S17)&gt;0),F17/$S17*100,0)</f>
        <v>79.169584792396179</v>
      </c>
      <c r="G56" s="245">
        <f t="shared" si="18"/>
        <v>83.821910955477748</v>
      </c>
      <c r="H56" s="245">
        <f t="shared" si="18"/>
        <v>87.353676838419219</v>
      </c>
      <c r="I56" s="245">
        <f t="shared" si="18"/>
        <v>89.584792396198097</v>
      </c>
      <c r="J56" s="245">
        <f t="shared" si="18"/>
        <v>91.195597798899456</v>
      </c>
      <c r="K56" s="245">
        <f t="shared" si="18"/>
        <v>92.976488244122066</v>
      </c>
      <c r="L56" s="245">
        <f t="shared" si="18"/>
        <v>94.12706353176587</v>
      </c>
      <c r="M56" s="245">
        <f t="shared" si="18"/>
        <v>96.208104052026016</v>
      </c>
      <c r="N56" s="245">
        <f t="shared" si="18"/>
        <v>97.988994497248612</v>
      </c>
      <c r="O56" s="245">
        <f t="shared" si="18"/>
        <v>98.679339669834903</v>
      </c>
      <c r="P56" s="245">
        <f t="shared" si="18"/>
        <v>99.029514757378692</v>
      </c>
      <c r="Q56" s="245">
        <f t="shared" si="18"/>
        <v>99.27963981990996</v>
      </c>
      <c r="R56" s="245">
        <f t="shared" si="18"/>
        <v>99.619809904952476</v>
      </c>
      <c r="S56" s="248">
        <f t="shared" si="18"/>
        <v>100</v>
      </c>
      <c r="T56" s="245">
        <f t="shared" si="18"/>
        <v>100.15007503751876</v>
      </c>
      <c r="U56" s="245">
        <f t="shared" si="18"/>
        <v>100.19009504752377</v>
      </c>
      <c r="V56" s="245">
        <f t="shared" si="18"/>
        <v>100.23011505752876</v>
      </c>
      <c r="W56" s="245">
        <f t="shared" si="18"/>
        <v>100.13006503251624</v>
      </c>
      <c r="X56" s="245">
        <f t="shared" si="18"/>
        <v>100.05002501250627</v>
      </c>
      <c r="Y56" s="245">
        <f t="shared" si="18"/>
        <v>100.05002501250627</v>
      </c>
      <c r="Z56" s="245">
        <f t="shared" si="18"/>
        <v>100.05002501250627</v>
      </c>
      <c r="AA56" s="245">
        <f t="shared" ref="AA56:AB56" si="19">IF(AND(ISNUMBER(AA17),($S17)&gt;0),AA17/$S17*100,0)</f>
        <v>100.16008004002002</v>
      </c>
      <c r="AB56" s="245">
        <f t="shared" si="19"/>
        <v>100.05002501250627</v>
      </c>
      <c r="AC56" s="245">
        <f t="shared" ref="AC56" si="20">IF(AND(ISNUMBER(AC17),($S17)&gt;0),AC17/$S17*100,0)</f>
        <v>100.27013506753377</v>
      </c>
      <c r="AD56" s="309" t="s">
        <v>192</v>
      </c>
      <c r="AE56" s="116"/>
    </row>
    <row r="57" spans="1:186" s="33" customFormat="1" ht="15" customHeight="1">
      <c r="A57" s="82">
        <v>49</v>
      </c>
      <c r="B57" s="89" t="s">
        <v>159</v>
      </c>
      <c r="C57" s="86" t="s">
        <v>315</v>
      </c>
      <c r="D57" s="305" t="s">
        <v>193</v>
      </c>
      <c r="E57" s="245">
        <f>IF(AND(ISNUMBER(E18),($S18)&gt;0),E18/$S18*100,0)</f>
        <v>72.495274102079392</v>
      </c>
      <c r="F57" s="245">
        <f t="shared" ref="F57:Z57" si="21">IF(AND(ISNUMBER(F18),($S18)&gt;0),F18/$S18*100,0)</f>
        <v>75.42533081285444</v>
      </c>
      <c r="G57" s="245">
        <f t="shared" si="21"/>
        <v>79.206049149338369</v>
      </c>
      <c r="H57" s="245">
        <f t="shared" si="21"/>
        <v>82.356647763074989</v>
      </c>
      <c r="I57" s="245">
        <f t="shared" si="21"/>
        <v>85.066162570888466</v>
      </c>
      <c r="J57" s="245">
        <f t="shared" si="21"/>
        <v>86.704473850031505</v>
      </c>
      <c r="K57" s="245">
        <f t="shared" si="21"/>
        <v>88.615837009031722</v>
      </c>
      <c r="L57" s="245">
        <f t="shared" si="21"/>
        <v>90.054610375971436</v>
      </c>
      <c r="M57" s="245">
        <f t="shared" si="21"/>
        <v>91.671917664356243</v>
      </c>
      <c r="N57" s="245">
        <f t="shared" si="21"/>
        <v>93.058181054400336</v>
      </c>
      <c r="O57" s="245">
        <f t="shared" si="21"/>
        <v>94.780508296576343</v>
      </c>
      <c r="P57" s="245">
        <f t="shared" si="21"/>
        <v>96.229783658895187</v>
      </c>
      <c r="Q57" s="245">
        <f t="shared" si="21"/>
        <v>97.395505145977737</v>
      </c>
      <c r="R57" s="245">
        <f t="shared" si="21"/>
        <v>98.655744591472384</v>
      </c>
      <c r="S57" s="248">
        <f t="shared" si="21"/>
        <v>100</v>
      </c>
      <c r="T57" s="245">
        <f t="shared" si="21"/>
        <v>101.12371350556606</v>
      </c>
      <c r="U57" s="245">
        <f t="shared" si="21"/>
        <v>102.1424070573409</v>
      </c>
      <c r="V57" s="245">
        <f t="shared" si="21"/>
        <v>103.18210459987398</v>
      </c>
      <c r="W57" s="245">
        <f t="shared" si="21"/>
        <v>104.06427221172024</v>
      </c>
      <c r="X57" s="245">
        <f t="shared" si="21"/>
        <v>105.01995379122033</v>
      </c>
      <c r="Y57" s="245">
        <f t="shared" si="21"/>
        <v>106.26969124133585</v>
      </c>
      <c r="Z57" s="245">
        <f t="shared" si="21"/>
        <v>107.43541272841838</v>
      </c>
      <c r="AA57" s="245">
        <f t="shared" ref="AA57:AB57" si="22">IF(AND(ISNUMBER(AA18),($S18)&gt;0),AA18/$S18*100,0)</f>
        <v>109.46229783658896</v>
      </c>
      <c r="AB57" s="245">
        <f t="shared" si="22"/>
        <v>111.46817895400125</v>
      </c>
      <c r="AC57" s="245">
        <f t="shared" ref="AC57" si="23">IF(AND(ISNUMBER(AC18),($S18)&gt;0),AC18/$S18*100,0)</f>
        <v>112.98046628859484</v>
      </c>
      <c r="AD57" s="309" t="s">
        <v>192</v>
      </c>
      <c r="AE57" s="116"/>
    </row>
    <row r="58" spans="1:186" s="33" customFormat="1" ht="15" customHeight="1">
      <c r="A58" s="82">
        <v>50</v>
      </c>
      <c r="B58" s="87" t="s">
        <v>74</v>
      </c>
      <c r="C58" s="86" t="s">
        <v>225</v>
      </c>
      <c r="D58" s="305" t="s">
        <v>193</v>
      </c>
      <c r="E58" s="245">
        <f t="shared" ref="E58:M58" si="24">IF(AND(ISNUMBER(E19),($N19)&gt;0),E19/$N19*100,0)</f>
        <v>109.81775823977186</v>
      </c>
      <c r="F58" s="245">
        <f t="shared" si="24"/>
        <v>107.98488438746017</v>
      </c>
      <c r="G58" s="245">
        <f t="shared" si="24"/>
        <v>106.15201053514849</v>
      </c>
      <c r="H58" s="245">
        <f t="shared" si="24"/>
        <v>104.31913668283681</v>
      </c>
      <c r="I58" s="245">
        <f t="shared" si="24"/>
        <v>102.48626283052511</v>
      </c>
      <c r="J58" s="245">
        <f t="shared" si="24"/>
        <v>101.83663665502225</v>
      </c>
      <c r="K58" s="245">
        <f t="shared" si="24"/>
        <v>101.18701047951937</v>
      </c>
      <c r="L58" s="245">
        <f t="shared" si="24"/>
        <v>100.53738430401648</v>
      </c>
      <c r="M58" s="245">
        <f t="shared" si="24"/>
        <v>100.26869215200824</v>
      </c>
      <c r="N58" s="248">
        <f t="shared" ref="N58:U58" si="25">IF(AND(ISNUMBER(N19),($N19)&gt;0),N19/$N19*100,0)</f>
        <v>100</v>
      </c>
      <c r="O58" s="245">
        <f t="shared" si="25"/>
        <v>99.731307847991758</v>
      </c>
      <c r="P58" s="291" t="s">
        <v>677</v>
      </c>
      <c r="Q58" s="291" t="s">
        <v>677</v>
      </c>
      <c r="R58" s="245">
        <f t="shared" si="25"/>
        <v>99.275582802939354</v>
      </c>
      <c r="S58" s="291" t="s">
        <v>677</v>
      </c>
      <c r="T58" s="308" t="s">
        <v>677</v>
      </c>
      <c r="U58" s="245">
        <f t="shared" si="25"/>
        <v>95.994851631096466</v>
      </c>
      <c r="V58" s="308" t="s">
        <v>677</v>
      </c>
      <c r="W58" s="308" t="s">
        <v>677</v>
      </c>
      <c r="X58" s="245">
        <f>IF(AND(ISNUMBER(X19),($N19)&gt;0),X19/$N19*100,0)</f>
        <v>92.929738617372621</v>
      </c>
      <c r="Y58" s="308" t="s">
        <v>677</v>
      </c>
      <c r="Z58" s="308" t="s">
        <v>677</v>
      </c>
      <c r="AA58" s="245">
        <f>IF(AND(ISNUMBER(AA19),($N19)&gt;0),AA19/$N19*100,0)</f>
        <v>91.783826999923221</v>
      </c>
      <c r="AB58" s="308" t="s">
        <v>677</v>
      </c>
      <c r="AC58" s="308" t="s">
        <v>677</v>
      </c>
      <c r="AD58" s="309" t="s">
        <v>192</v>
      </c>
      <c r="AE58" s="116"/>
    </row>
    <row r="59" spans="1:186" s="33" customFormat="1" ht="15" customHeight="1">
      <c r="A59" s="82">
        <v>51</v>
      </c>
      <c r="B59" s="89" t="s">
        <v>60</v>
      </c>
      <c r="C59" s="86" t="s">
        <v>225</v>
      </c>
      <c r="D59" s="305" t="s">
        <v>193</v>
      </c>
      <c r="E59" s="245">
        <f t="shared" ref="E59:M59" si="26">IF(AND(ISNUMBER(E20),($N20)&gt;0),E20/$N20*100,0)</f>
        <v>256.33256257646872</v>
      </c>
      <c r="F59" s="245">
        <f t="shared" si="26"/>
        <v>228.5374654296227</v>
      </c>
      <c r="G59" s="245">
        <f t="shared" si="26"/>
        <v>200.74236828277668</v>
      </c>
      <c r="H59" s="245">
        <f t="shared" si="26"/>
        <v>172.94727113593072</v>
      </c>
      <c r="I59" s="245">
        <f t="shared" si="26"/>
        <v>145.1521739890847</v>
      </c>
      <c r="J59" s="245">
        <f t="shared" si="26"/>
        <v>144.12272594660891</v>
      </c>
      <c r="K59" s="245">
        <f t="shared" si="26"/>
        <v>143.09327790413315</v>
      </c>
      <c r="L59" s="245">
        <f t="shared" si="26"/>
        <v>142.06382986165738</v>
      </c>
      <c r="M59" s="245">
        <f t="shared" si="26"/>
        <v>121.03191493082868</v>
      </c>
      <c r="N59" s="248">
        <f t="shared" ref="N59:U59" si="27">IF(AND(ISNUMBER(N20),($N20)&gt;0),N20/$N20*100,0)</f>
        <v>100</v>
      </c>
      <c r="O59" s="245">
        <f t="shared" si="27"/>
        <v>78.968085069171295</v>
      </c>
      <c r="P59" s="291" t="s">
        <v>677</v>
      </c>
      <c r="Q59" s="291" t="s">
        <v>677</v>
      </c>
      <c r="R59" s="245">
        <f t="shared" si="27"/>
        <v>85.395695483577938</v>
      </c>
      <c r="S59" s="291" t="s">
        <v>677</v>
      </c>
      <c r="T59" s="308" t="s">
        <v>677</v>
      </c>
      <c r="U59" s="245">
        <f t="shared" si="27"/>
        <v>87.054183251700621</v>
      </c>
      <c r="V59" s="308" t="s">
        <v>677</v>
      </c>
      <c r="W59" s="308" t="s">
        <v>677</v>
      </c>
      <c r="X59" s="245">
        <f>IF(AND(ISNUMBER(X20),($N20)&gt;0),X20/$N20*100,0)</f>
        <v>71.035278273212811</v>
      </c>
      <c r="Y59" s="308" t="s">
        <v>677</v>
      </c>
      <c r="Z59" s="308" t="s">
        <v>677</v>
      </c>
      <c r="AA59" s="245">
        <f>IF(AND(ISNUMBER(AA20),($N20)&gt;0),AA20/$N20*100,0)</f>
        <v>73.539727828414627</v>
      </c>
      <c r="AB59" s="308" t="s">
        <v>677</v>
      </c>
      <c r="AC59" s="308" t="s">
        <v>677</v>
      </c>
      <c r="AD59" s="309" t="s">
        <v>192</v>
      </c>
      <c r="AE59" s="116"/>
    </row>
    <row r="60" spans="1:186" s="33" customFormat="1" ht="15" customHeight="1">
      <c r="A60" s="82">
        <v>52</v>
      </c>
      <c r="B60" s="89" t="s">
        <v>61</v>
      </c>
      <c r="C60" s="86" t="s">
        <v>225</v>
      </c>
      <c r="D60" s="305" t="s">
        <v>193</v>
      </c>
      <c r="E60" s="245">
        <f t="shared" ref="E60:R61" si="28">IF(AND(ISNUMBER(E21),($N21)&gt;0),E21/$N21*100,0)</f>
        <v>108.33533534747136</v>
      </c>
      <c r="F60" s="245">
        <f t="shared" si="28"/>
        <v>106.76514480775099</v>
      </c>
      <c r="G60" s="245">
        <f t="shared" si="28"/>
        <v>105.19495426803064</v>
      </c>
      <c r="H60" s="245">
        <f t="shared" si="28"/>
        <v>103.62476372831031</v>
      </c>
      <c r="I60" s="245">
        <f t="shared" si="28"/>
        <v>102.05457318858997</v>
      </c>
      <c r="J60" s="245">
        <f t="shared" si="28"/>
        <v>101.4087900147083</v>
      </c>
      <c r="K60" s="245">
        <f t="shared" si="28"/>
        <v>100.76300684082662</v>
      </c>
      <c r="L60" s="245">
        <f t="shared" si="28"/>
        <v>100.11722366694495</v>
      </c>
      <c r="M60" s="245">
        <f t="shared" si="28"/>
        <v>100.05861183347248</v>
      </c>
      <c r="N60" s="248">
        <f>IF(AND(ISNUMBER(N21),($N21)&gt;0),N21/$N21*100,0)</f>
        <v>100</v>
      </c>
      <c r="O60" s="245">
        <f>IF(AND(ISNUMBER(O21),($N21)&gt;0),O21/$N21*100,0)</f>
        <v>99.941388166527531</v>
      </c>
      <c r="P60" s="291" t="s">
        <v>677</v>
      </c>
      <c r="Q60" s="291" t="s">
        <v>677</v>
      </c>
      <c r="R60" s="245">
        <f>IF(AND(ISNUMBER(R21),($N21)&gt;0),R21/$N21*100,0)</f>
        <v>99.416018186229977</v>
      </c>
      <c r="S60" s="291" t="s">
        <v>677</v>
      </c>
      <c r="T60" s="308" t="s">
        <v>677</v>
      </c>
      <c r="U60" s="245">
        <f>IF(AND(ISNUMBER(U21),($N21)&gt;0),U21/$N21*100,0)</f>
        <v>96.085312465672786</v>
      </c>
      <c r="V60" s="308" t="s">
        <v>677</v>
      </c>
      <c r="W60" s="308" t="s">
        <v>677</v>
      </c>
      <c r="X60" s="245">
        <f>IF(AND(ISNUMBER(X21),($N21)&gt;0),X21/$N21*100,0)</f>
        <v>93.151264690288514</v>
      </c>
      <c r="Y60" s="308" t="s">
        <v>677</v>
      </c>
      <c r="Z60" s="308" t="s">
        <v>677</v>
      </c>
      <c r="AA60" s="245">
        <f>IF(AND(ISNUMBER(AA21),($N21)&gt;0),AA21/$N21*100,0)</f>
        <v>91.968419064757128</v>
      </c>
      <c r="AB60" s="308" t="s">
        <v>677</v>
      </c>
      <c r="AC60" s="308" t="s">
        <v>677</v>
      </c>
      <c r="AD60" s="309" t="s">
        <v>192</v>
      </c>
      <c r="AE60" s="116"/>
    </row>
    <row r="61" spans="1:186" s="33" customFormat="1" ht="15" customHeight="1">
      <c r="A61" s="82">
        <v>53</v>
      </c>
      <c r="B61" s="87" t="s">
        <v>215</v>
      </c>
      <c r="C61" s="86" t="s">
        <v>225</v>
      </c>
      <c r="D61" s="305" t="s">
        <v>193</v>
      </c>
      <c r="E61" s="245">
        <f t="shared" si="28"/>
        <v>111.01416593275273</v>
      </c>
      <c r="F61" s="245">
        <f t="shared" si="28"/>
        <v>108.45928428878241</v>
      </c>
      <c r="G61" s="245">
        <f t="shared" si="28"/>
        <v>106.38665325556251</v>
      </c>
      <c r="H61" s="245">
        <f t="shared" si="28"/>
        <v>104.54096645060073</v>
      </c>
      <c r="I61" s="245">
        <f t="shared" si="28"/>
        <v>102.60593794053779</v>
      </c>
      <c r="J61" s="245">
        <f t="shared" si="28"/>
        <v>101.71466281401773</v>
      </c>
      <c r="K61" s="245">
        <f t="shared" si="28"/>
        <v>101.01123975837911</v>
      </c>
      <c r="L61" s="245">
        <f t="shared" si="28"/>
        <v>100.38878383499087</v>
      </c>
      <c r="M61" s="245">
        <f t="shared" si="28"/>
        <v>100.17558753295042</v>
      </c>
      <c r="N61" s="248">
        <f t="shared" si="28"/>
        <v>100</v>
      </c>
      <c r="O61" s="245">
        <f t="shared" si="28"/>
        <v>99.722242860908011</v>
      </c>
      <c r="P61" s="291" t="s">
        <v>677</v>
      </c>
      <c r="Q61" s="291" t="s">
        <v>677</v>
      </c>
      <c r="R61" s="245">
        <f t="shared" si="28"/>
        <v>99.125221492820387</v>
      </c>
      <c r="S61" s="291" t="s">
        <v>677</v>
      </c>
      <c r="T61" s="308" t="s">
        <v>677</v>
      </c>
      <c r="U61" s="245">
        <f>IF(AND(ISNUMBER(U22),($N22)&gt;0),U22/$N22*100,0)</f>
        <v>96.134037718960968</v>
      </c>
      <c r="V61" s="308" t="s">
        <v>677</v>
      </c>
      <c r="W61" s="308" t="s">
        <v>677</v>
      </c>
      <c r="X61" s="245">
        <f>IF(AND(ISNUMBER(X22),($N22)&gt;0),X22/$N22*100,0)</f>
        <v>93.730019533179643</v>
      </c>
      <c r="Y61" s="308" t="s">
        <v>677</v>
      </c>
      <c r="Z61" s="308" t="s">
        <v>677</v>
      </c>
      <c r="AA61" s="245">
        <f>IF(AND(ISNUMBER(AA22),($N22)&gt;0),AA22/$N22*100,0)</f>
        <v>93.667365302998874</v>
      </c>
      <c r="AB61" s="308" t="s">
        <v>677</v>
      </c>
      <c r="AC61" s="308" t="s">
        <v>677</v>
      </c>
      <c r="AD61" s="309" t="s">
        <v>192</v>
      </c>
      <c r="AE61" s="116"/>
    </row>
    <row r="62" spans="1:186" s="33" customFormat="1" ht="15" customHeight="1">
      <c r="A62" s="82">
        <v>54</v>
      </c>
      <c r="B62" s="87" t="s">
        <v>62</v>
      </c>
      <c r="C62" s="86" t="s">
        <v>315</v>
      </c>
      <c r="D62" s="305" t="s">
        <v>193</v>
      </c>
      <c r="E62" s="245">
        <f>IF(AND(ISNUMBER(E23),($S23)&gt;0),E23/$S23*100,0)</f>
        <v>92.959416462369703</v>
      </c>
      <c r="F62" s="245">
        <f t="shared" ref="F62:Y62" si="29">IF(AND(ISNUMBER(F23),($S23)&gt;0),F23/$S23*100,0)</f>
        <v>95.290971523673434</v>
      </c>
      <c r="G62" s="245">
        <f t="shared" si="29"/>
        <v>99.286248794079398</v>
      </c>
      <c r="H62" s="245">
        <f t="shared" si="29"/>
        <v>98.077405007590741</v>
      </c>
      <c r="I62" s="245">
        <f t="shared" si="29"/>
        <v>100.84713207676823</v>
      </c>
      <c r="J62" s="245">
        <f t="shared" si="29"/>
        <v>103.79376425556497</v>
      </c>
      <c r="K62" s="245">
        <f t="shared" si="29"/>
        <v>105.00827678353946</v>
      </c>
      <c r="L62" s="245">
        <f t="shared" si="29"/>
        <v>104.89057443588337</v>
      </c>
      <c r="M62" s="245">
        <f t="shared" si="29"/>
        <v>105.88850199913971</v>
      </c>
      <c r="N62" s="245">
        <f t="shared" si="29"/>
        <v>106.0567620244359</v>
      </c>
      <c r="O62" s="245">
        <f t="shared" si="29"/>
        <v>105.45469125781091</v>
      </c>
      <c r="P62" s="245">
        <f t="shared" si="29"/>
        <v>106.27762419652618</v>
      </c>
      <c r="Q62" s="245">
        <f t="shared" si="29"/>
        <v>104.2509090859959</v>
      </c>
      <c r="R62" s="245">
        <f t="shared" si="29"/>
        <v>102.66399245301798</v>
      </c>
      <c r="S62" s="248">
        <f t="shared" si="29"/>
        <v>100</v>
      </c>
      <c r="T62" s="245">
        <f t="shared" si="29"/>
        <v>99.106045879731269</v>
      </c>
      <c r="U62" s="245">
        <f t="shared" si="29"/>
        <v>97.697265020355246</v>
      </c>
      <c r="V62" s="245">
        <f t="shared" si="29"/>
        <v>97.589765947862944</v>
      </c>
      <c r="W62" s="245">
        <f t="shared" si="29"/>
        <v>97.473537115943316</v>
      </c>
      <c r="X62" s="245">
        <f t="shared" si="29"/>
        <v>96.575991991968664</v>
      </c>
      <c r="Y62" s="245">
        <f t="shared" si="29"/>
        <v>97.280134019157117</v>
      </c>
      <c r="Z62" s="245">
        <f t="shared" ref="Z62:AA62" si="30">IF(AND(ISNUMBER(Z23),($S23)&gt;0),Z23/$S23*100,0)</f>
        <v>94.474530244041887</v>
      </c>
      <c r="AA62" s="245">
        <f t="shared" si="30"/>
        <v>97.540923177660403</v>
      </c>
      <c r="AB62" s="245">
        <f t="shared" ref="AB62:AC62" si="31">IF(AND(ISNUMBER(AB23),($S23)&gt;0),AB23/$S23*100,0)</f>
        <v>93.73731863980214</v>
      </c>
      <c r="AC62" s="245">
        <f t="shared" si="31"/>
        <v>94.728555036507444</v>
      </c>
      <c r="AD62" s="309" t="s">
        <v>192</v>
      </c>
      <c r="AE62" s="116"/>
    </row>
    <row r="63" spans="1:186" s="33" customFormat="1" ht="15" customHeight="1">
      <c r="A63" s="82">
        <v>55</v>
      </c>
      <c r="B63" s="89" t="s">
        <v>198</v>
      </c>
      <c r="C63" s="86" t="s">
        <v>315</v>
      </c>
      <c r="D63" s="245">
        <f>IF(AND(ISNUMBER(D24),($S24)&gt;0),D24/$S24*100,0)</f>
        <v>88.461842452140274</v>
      </c>
      <c r="E63" s="245">
        <f>IF(AND(ISNUMBER(E24),($S24)&gt;0),E24/$S24*100,0)</f>
        <v>94.124863356893016</v>
      </c>
      <c r="F63" s="245">
        <f t="shared" ref="F63:Y63" si="32">IF(AND(ISNUMBER(F24),($S24)&gt;0),F24/$S24*100,0)</f>
        <v>95.701779766950779</v>
      </c>
      <c r="G63" s="245">
        <f t="shared" si="32"/>
        <v>96.788735453062273</v>
      </c>
      <c r="H63" s="245">
        <f t="shared" si="32"/>
        <v>93.481800057214471</v>
      </c>
      <c r="I63" s="245">
        <f t="shared" si="32"/>
        <v>98.792978793629104</v>
      </c>
      <c r="J63" s="245">
        <f t="shared" si="32"/>
        <v>100.30949481502216</v>
      </c>
      <c r="K63" s="245">
        <f t="shared" si="32"/>
        <v>100.31098478151763</v>
      </c>
      <c r="L63" s="245">
        <f t="shared" si="32"/>
        <v>98.86831514344405</v>
      </c>
      <c r="M63" s="245">
        <f t="shared" si="32"/>
        <v>100.77935640201012</v>
      </c>
      <c r="N63" s="245">
        <f t="shared" si="32"/>
        <v>98.205760359250291</v>
      </c>
      <c r="O63" s="245">
        <f t="shared" si="32"/>
        <v>99.514912394817941</v>
      </c>
      <c r="P63" s="245">
        <f t="shared" si="32"/>
        <v>102.88421377380328</v>
      </c>
      <c r="Q63" s="245">
        <f t="shared" si="32"/>
        <v>101.60099554446535</v>
      </c>
      <c r="R63" s="245">
        <f t="shared" si="32"/>
        <v>103.00318871025051</v>
      </c>
      <c r="S63" s="248">
        <f t="shared" si="32"/>
        <v>100</v>
      </c>
      <c r="T63" s="245">
        <f t="shared" si="32"/>
        <v>97.020543088551719</v>
      </c>
      <c r="U63" s="245">
        <f t="shared" si="32"/>
        <v>96.416526970028286</v>
      </c>
      <c r="V63" s="245">
        <f t="shared" si="32"/>
        <v>94.075508923122655</v>
      </c>
      <c r="W63" s="245">
        <f t="shared" si="32"/>
        <v>95.638233768402515</v>
      </c>
      <c r="X63" s="245">
        <f t="shared" si="32"/>
        <v>95.913489825760976</v>
      </c>
      <c r="Y63" s="245">
        <f t="shared" si="32"/>
        <v>96.930745072533654</v>
      </c>
      <c r="Z63" s="245">
        <f t="shared" ref="Z63:AA63" si="33">IF(AND(ISNUMBER(Z24),($S24)&gt;0),Z24/$S24*100,0)</f>
        <v>95.566690756416193</v>
      </c>
      <c r="AA63" s="245">
        <f t="shared" si="33"/>
        <v>96.399137963990398</v>
      </c>
      <c r="AB63" s="245">
        <f t="shared" ref="AB63:AC63" si="34">IF(AND(ISNUMBER(AB24),($S24)&gt;0),AB24/$S24*100,0)</f>
        <v>96.198023306511956</v>
      </c>
      <c r="AC63" s="245">
        <f t="shared" si="34"/>
        <v>95.458004028321952</v>
      </c>
      <c r="AD63" s="309" t="s">
        <v>192</v>
      </c>
      <c r="AE63" s="116"/>
      <c r="AF63" s="116"/>
      <c r="AG63" s="116"/>
      <c r="AH63" s="116"/>
      <c r="AI63" s="116"/>
      <c r="AJ63" s="116"/>
      <c r="AK63" s="116"/>
      <c r="AL63" s="116"/>
      <c r="AM63" s="116"/>
      <c r="AN63" s="116"/>
      <c r="AO63" s="116"/>
      <c r="AP63" s="116"/>
      <c r="AQ63" s="116"/>
      <c r="AR63" s="116"/>
      <c r="AS63" s="116"/>
      <c r="AT63" s="116"/>
      <c r="AU63" s="116"/>
      <c r="AV63" s="116"/>
      <c r="AW63" s="116"/>
      <c r="AX63" s="116"/>
      <c r="AY63" s="116"/>
      <c r="AZ63" s="116"/>
      <c r="BA63" s="116"/>
      <c r="BB63" s="116"/>
      <c r="BC63" s="116"/>
      <c r="BD63" s="116"/>
      <c r="BE63" s="116"/>
      <c r="BF63" s="116"/>
      <c r="BG63" s="116"/>
      <c r="BH63" s="116"/>
      <c r="BI63" s="116"/>
      <c r="BJ63" s="116"/>
      <c r="BK63" s="116"/>
      <c r="BL63" s="116"/>
      <c r="BM63" s="116"/>
      <c r="BN63" s="116"/>
      <c r="BO63" s="116"/>
      <c r="BP63" s="116"/>
      <c r="BQ63" s="116"/>
      <c r="BR63" s="116"/>
      <c r="BS63" s="116"/>
      <c r="BT63" s="116"/>
      <c r="BU63" s="116"/>
      <c r="BV63" s="116"/>
      <c r="BW63" s="116"/>
      <c r="BX63" s="116"/>
      <c r="BY63" s="116"/>
      <c r="BZ63" s="116"/>
      <c r="CA63" s="116"/>
      <c r="CB63" s="116"/>
      <c r="CC63" s="116"/>
      <c r="CD63" s="116"/>
      <c r="CE63" s="116"/>
      <c r="CF63" s="116"/>
      <c r="CG63" s="116"/>
      <c r="CH63" s="116"/>
      <c r="CI63" s="116"/>
      <c r="CJ63" s="116"/>
      <c r="CK63" s="116"/>
      <c r="CL63" s="116"/>
      <c r="CM63" s="116"/>
      <c r="CN63" s="116"/>
      <c r="CO63" s="116"/>
      <c r="CP63" s="116"/>
      <c r="CQ63" s="116"/>
      <c r="CR63" s="116"/>
      <c r="CS63" s="116"/>
      <c r="CT63" s="116"/>
      <c r="CU63" s="116"/>
      <c r="CV63" s="116"/>
      <c r="CW63" s="116"/>
      <c r="CX63" s="116"/>
      <c r="CY63" s="116"/>
      <c r="CZ63" s="116"/>
      <c r="DA63" s="116"/>
      <c r="DB63" s="116"/>
      <c r="DC63" s="116"/>
      <c r="DD63" s="116"/>
      <c r="DE63" s="116"/>
      <c r="DF63" s="116"/>
      <c r="DG63" s="116"/>
      <c r="DH63" s="116"/>
      <c r="DI63" s="116"/>
      <c r="DJ63" s="116"/>
      <c r="DK63" s="116"/>
      <c r="DL63" s="116"/>
      <c r="DM63" s="116"/>
      <c r="DN63" s="116"/>
      <c r="DO63" s="116"/>
      <c r="DP63" s="116"/>
      <c r="DQ63" s="116"/>
      <c r="DR63" s="116"/>
      <c r="DS63" s="116"/>
      <c r="DT63" s="116"/>
      <c r="DU63" s="116"/>
      <c r="DV63" s="116"/>
      <c r="DW63" s="116"/>
      <c r="DX63" s="116"/>
      <c r="DY63" s="116"/>
      <c r="DZ63" s="116"/>
      <c r="EA63" s="116"/>
      <c r="EB63" s="116"/>
      <c r="EC63" s="116"/>
      <c r="ED63" s="116"/>
      <c r="EE63" s="116"/>
      <c r="EF63" s="116"/>
      <c r="EG63" s="116"/>
      <c r="EH63" s="116"/>
      <c r="EI63" s="116"/>
      <c r="EJ63" s="116"/>
      <c r="EK63" s="116"/>
      <c r="EL63" s="116"/>
      <c r="EM63" s="116"/>
      <c r="EN63" s="116"/>
      <c r="EO63" s="116"/>
      <c r="EP63" s="116"/>
      <c r="EQ63" s="116"/>
      <c r="ER63" s="116"/>
      <c r="ES63" s="116"/>
      <c r="ET63" s="116"/>
      <c r="EU63" s="116"/>
      <c r="EV63" s="116"/>
      <c r="EW63" s="116"/>
      <c r="EX63" s="116"/>
      <c r="EY63" s="116"/>
      <c r="EZ63" s="116"/>
      <c r="FA63" s="116"/>
      <c r="FB63" s="116"/>
      <c r="FC63" s="116"/>
      <c r="FD63" s="116"/>
      <c r="FE63" s="116"/>
      <c r="FF63" s="116"/>
      <c r="FG63" s="116"/>
      <c r="FH63" s="116"/>
      <c r="FI63" s="116"/>
      <c r="FJ63" s="116"/>
      <c r="FK63" s="116"/>
      <c r="FL63" s="116"/>
      <c r="FM63" s="116"/>
      <c r="FN63" s="116"/>
      <c r="FO63" s="116"/>
      <c r="FP63" s="116"/>
      <c r="FQ63" s="116"/>
      <c r="FR63" s="116"/>
      <c r="FS63" s="116"/>
      <c r="FT63" s="116"/>
      <c r="FU63" s="116"/>
      <c r="FV63" s="116"/>
      <c r="FW63" s="116"/>
      <c r="FX63" s="116"/>
      <c r="FY63" s="116"/>
      <c r="FZ63" s="116"/>
      <c r="GA63" s="116"/>
      <c r="GB63" s="116"/>
      <c r="GC63" s="116"/>
      <c r="GD63" s="116"/>
    </row>
    <row r="64" spans="1:186" s="33" customFormat="1" ht="15" customHeight="1">
      <c r="A64" s="82">
        <v>56</v>
      </c>
      <c r="B64" s="89" t="s">
        <v>231</v>
      </c>
      <c r="C64" s="86" t="s">
        <v>315</v>
      </c>
      <c r="D64" s="307" t="s">
        <v>193</v>
      </c>
      <c r="E64" s="245">
        <f>IF(AND(ISNUMBER(E25),($S25)&gt;0),E25/$S25*100,0)</f>
        <v>92.302789888072894</v>
      </c>
      <c r="F64" s="245">
        <f t="shared" ref="F64:Y64" si="35">IF(AND(ISNUMBER(F25),($S25)&gt;0),F25/$S25*100,0)</f>
        <v>95.059517297192841</v>
      </c>
      <c r="G64" s="245">
        <f t="shared" si="35"/>
        <v>100.69337737031829</v>
      </c>
      <c r="H64" s="245">
        <f t="shared" si="35"/>
        <v>100.66662322900204</v>
      </c>
      <c r="I64" s="245">
        <f t="shared" si="35"/>
        <v>102.00446634890584</v>
      </c>
      <c r="J64" s="245">
        <f t="shared" si="35"/>
        <v>105.75684289726182</v>
      </c>
      <c r="K64" s="245">
        <f t="shared" si="35"/>
        <v>107.65478669338904</v>
      </c>
      <c r="L64" s="245">
        <f t="shared" si="35"/>
        <v>108.28358659911785</v>
      </c>
      <c r="M64" s="245">
        <f t="shared" si="35"/>
        <v>108.76705509906364</v>
      </c>
      <c r="N64" s="245">
        <f t="shared" si="35"/>
        <v>110.48010928498854</v>
      </c>
      <c r="O64" s="245">
        <f t="shared" si="35"/>
        <v>108.80123297087871</v>
      </c>
      <c r="P64" s="245">
        <f t="shared" si="35"/>
        <v>108.18951179219987</v>
      </c>
      <c r="Q64" s="245">
        <f t="shared" si="35"/>
        <v>105.74390173897268</v>
      </c>
      <c r="R64" s="245">
        <f t="shared" si="35"/>
        <v>102.47288526705564</v>
      </c>
      <c r="S64" s="248">
        <f t="shared" si="35"/>
        <v>100</v>
      </c>
      <c r="T64" s="245">
        <f t="shared" si="35"/>
        <v>100.28104283574338</v>
      </c>
      <c r="U64" s="245">
        <f t="shared" si="35"/>
        <v>98.418847996387555</v>
      </c>
      <c r="V64" s="245">
        <f t="shared" si="35"/>
        <v>99.569739949421788</v>
      </c>
      <c r="W64" s="245">
        <f t="shared" si="35"/>
        <v>98.507568744114621</v>
      </c>
      <c r="X64" s="245">
        <f t="shared" si="35"/>
        <v>96.949253553611143</v>
      </c>
      <c r="Y64" s="245">
        <f t="shared" si="35"/>
        <v>97.476983886960284</v>
      </c>
      <c r="Z64" s="245">
        <f t="shared" ref="Z64:AA64" si="36">IF(AND(ISNUMBER(Z25),($S25)&gt;0),Z25/$S25*100,0)</f>
        <v>93.859194084846138</v>
      </c>
      <c r="AA64" s="245">
        <f t="shared" si="36"/>
        <v>98.184218480911028</v>
      </c>
      <c r="AB64" s="245">
        <f t="shared" ref="AB64:AC64" si="37">IF(AND(ISNUMBER(AB25),($S25)&gt;0),AB25/$S25*100,0)</f>
        <v>92.350928506325744</v>
      </c>
      <c r="AC64" s="245">
        <f t="shared" si="37"/>
        <v>94.317574840953071</v>
      </c>
      <c r="AD64" s="309" t="s">
        <v>192</v>
      </c>
      <c r="AE64" s="116"/>
    </row>
    <row r="65" spans="1:31" s="33" customFormat="1" ht="15" customHeight="1">
      <c r="A65" s="82">
        <v>57</v>
      </c>
      <c r="B65" s="87" t="s">
        <v>213</v>
      </c>
      <c r="C65" s="86" t="s">
        <v>315</v>
      </c>
      <c r="D65" s="307" t="s">
        <v>193</v>
      </c>
      <c r="E65" s="245">
        <f>IF(AND(ISNUMBER(E27),($S27)&gt;0),E27/$S27*100,0)</f>
        <v>95.464709213839541</v>
      </c>
      <c r="F65" s="245">
        <f t="shared" ref="F65:Y65" si="38">IF(AND(ISNUMBER(F27),($S27)&gt;0),F27/$S27*100,0)</f>
        <v>97.013057546389732</v>
      </c>
      <c r="G65" s="245">
        <f t="shared" si="38"/>
        <v>100.62885641608383</v>
      </c>
      <c r="H65" s="245">
        <f t="shared" si="38"/>
        <v>99.159224295622764</v>
      </c>
      <c r="I65" s="245">
        <f t="shared" si="38"/>
        <v>101.6119469737025</v>
      </c>
      <c r="J65" s="245">
        <f t="shared" si="38"/>
        <v>104.33269420127522</v>
      </c>
      <c r="K65" s="245">
        <f t="shared" si="38"/>
        <v>105.49534852240457</v>
      </c>
      <c r="L65" s="245">
        <f t="shared" si="38"/>
        <v>105.40326305760313</v>
      </c>
      <c r="M65" s="245">
        <f t="shared" si="38"/>
        <v>106.24229073031015</v>
      </c>
      <c r="N65" s="245">
        <f t="shared" si="38"/>
        <v>106.28685597263487</v>
      </c>
      <c r="O65" s="245">
        <f t="shared" si="38"/>
        <v>105.45174278402625</v>
      </c>
      <c r="P65" s="245">
        <f t="shared" si="38"/>
        <v>106.15055333125956</v>
      </c>
      <c r="Q65" s="245">
        <f t="shared" si="38"/>
        <v>104.1325810788053</v>
      </c>
      <c r="R65" s="245">
        <f t="shared" si="38"/>
        <v>102.58577698420939</v>
      </c>
      <c r="S65" s="248">
        <f t="shared" si="38"/>
        <v>100</v>
      </c>
      <c r="T65" s="245">
        <f t="shared" si="38"/>
        <v>99.254243389442195</v>
      </c>
      <c r="U65" s="245">
        <f t="shared" si="38"/>
        <v>97.958872905665473</v>
      </c>
      <c r="V65" s="245">
        <f t="shared" si="38"/>
        <v>98.108213345249439</v>
      </c>
      <c r="W65" s="245">
        <f t="shared" si="38"/>
        <v>98.231015086329464</v>
      </c>
      <c r="X65" s="245">
        <f t="shared" si="38"/>
        <v>97.386851758011446</v>
      </c>
      <c r="Y65" s="245">
        <f t="shared" si="38"/>
        <v>99.83553910746582</v>
      </c>
      <c r="Z65" s="245">
        <f t="shared" ref="Z65:AA65" si="39">IF(AND(ISNUMBER(Z27),($S27)&gt;0),Z27/$S27*100,0)</f>
        <v>96.720479211532421</v>
      </c>
      <c r="AA65" s="245">
        <f t="shared" si="39"/>
        <v>99.558338901357018</v>
      </c>
      <c r="AB65" s="245">
        <f t="shared" ref="AB65:AC65" si="40">IF(AND(ISNUMBER(AB27),($S27)&gt;0),AB27/$S27*100,0)</f>
        <v>95.169390748993692</v>
      </c>
      <c r="AC65" s="245">
        <f t="shared" si="40"/>
        <v>95.030917247517522</v>
      </c>
      <c r="AD65" s="309" t="s">
        <v>192</v>
      </c>
      <c r="AE65" s="116"/>
    </row>
    <row r="66" spans="1:31" s="33" customFormat="1" ht="15" customHeight="1">
      <c r="A66" s="82">
        <v>58</v>
      </c>
      <c r="B66" s="87" t="s">
        <v>214</v>
      </c>
      <c r="C66" s="86" t="s">
        <v>315</v>
      </c>
      <c r="D66" s="307" t="s">
        <v>193</v>
      </c>
      <c r="E66" s="245">
        <f>IF(AND(ISNUMBER(E28),($S28)&gt;0),E28/$S28*100,0)</f>
        <v>102.97633438410725</v>
      </c>
      <c r="F66" s="245">
        <f t="shared" ref="F66:Y66" si="41">IF(AND(ISNUMBER(F28),($S28)&gt;0),F28/$S28*100,0)</f>
        <v>104.18780945662395</v>
      </c>
      <c r="G66" s="245">
        <f t="shared" si="41"/>
        <v>107.02167775917579</v>
      </c>
      <c r="H66" s="245">
        <f t="shared" si="41"/>
        <v>104.54082894206729</v>
      </c>
      <c r="I66" s="245">
        <f t="shared" si="41"/>
        <v>106.71498539460819</v>
      </c>
      <c r="J66" s="245">
        <f t="shared" si="41"/>
        <v>108.94660672483656</v>
      </c>
      <c r="K66" s="245">
        <f t="shared" si="41"/>
        <v>109.77803693923431</v>
      </c>
      <c r="L66" s="245">
        <f t="shared" si="41"/>
        <v>109.29917149959874</v>
      </c>
      <c r="M66" s="245">
        <f t="shared" si="41"/>
        <v>109.52483961539701</v>
      </c>
      <c r="N66" s="245">
        <f t="shared" si="41"/>
        <v>108.75210884375505</v>
      </c>
      <c r="O66" s="245">
        <f t="shared" si="41"/>
        <v>107.25189554141237</v>
      </c>
      <c r="P66" s="245">
        <f t="shared" si="41"/>
        <v>107.38358356062625</v>
      </c>
      <c r="Q66" s="245">
        <f t="shared" si="41"/>
        <v>104.75761099224511</v>
      </c>
      <c r="R66" s="245">
        <f t="shared" si="41"/>
        <v>102.77416946863089</v>
      </c>
      <c r="S66" s="248">
        <f t="shared" si="41"/>
        <v>100</v>
      </c>
      <c r="T66" s="245">
        <f t="shared" si="41"/>
        <v>97.638158912568514</v>
      </c>
      <c r="U66" s="245">
        <f t="shared" si="41"/>
        <v>96.35928324272389</v>
      </c>
      <c r="V66" s="245">
        <f t="shared" si="41"/>
        <v>95.403030499684974</v>
      </c>
      <c r="W66" s="245">
        <f t="shared" si="41"/>
        <v>95.021479437866759</v>
      </c>
      <c r="X66" s="245">
        <f t="shared" si="41"/>
        <v>93.884871697013679</v>
      </c>
      <c r="Y66" s="245">
        <f t="shared" si="41"/>
        <v>96.462695282271255</v>
      </c>
      <c r="Z66" s="245">
        <f t="shared" ref="Z66:AA66" si="42">IF(AND(ISNUMBER(Z28),($S28)&gt;0),Z28/$S28*100,0)</f>
        <v>93.215885005189847</v>
      </c>
      <c r="AA66" s="245">
        <f t="shared" si="42"/>
        <v>95.696749261372304</v>
      </c>
      <c r="AB66" s="245">
        <f t="shared" ref="AB66:AC66" si="43">IF(AND(ISNUMBER(AB28),($S28)&gt;0),AB28/$S28*100,0)</f>
        <v>91.304277998860542</v>
      </c>
      <c r="AC66" s="245">
        <f t="shared" si="43"/>
        <v>91.022866338515414</v>
      </c>
      <c r="AD66" s="309" t="s">
        <v>192</v>
      </c>
      <c r="AE66" s="116"/>
    </row>
    <row r="67" spans="1:31" s="33" customFormat="1" ht="15" customHeight="1">
      <c r="A67" s="82">
        <v>59</v>
      </c>
      <c r="B67" s="87" t="s">
        <v>208</v>
      </c>
      <c r="C67" s="86" t="s">
        <v>315</v>
      </c>
      <c r="D67" s="307" t="s">
        <v>193</v>
      </c>
      <c r="E67" s="245">
        <f>IF(AND(ISNUMBER(E29),($S29)&gt;0),E29/$S29*100,0)</f>
        <v>96.401325772204302</v>
      </c>
      <c r="F67" s="245">
        <f t="shared" ref="F67:Y67" si="44">IF(AND(ISNUMBER(F29),($S29)&gt;0),F29/$S29*100,0)</f>
        <v>94.642800517225723</v>
      </c>
      <c r="G67" s="245">
        <f t="shared" si="44"/>
        <v>100.28680236441166</v>
      </c>
      <c r="H67" s="245">
        <f t="shared" si="44"/>
        <v>97.175046136412035</v>
      </c>
      <c r="I67" s="245">
        <f t="shared" si="44"/>
        <v>101.93513508301777</v>
      </c>
      <c r="J67" s="245">
        <f t="shared" si="44"/>
        <v>109.2253990049521</v>
      </c>
      <c r="K67" s="245">
        <f t="shared" si="44"/>
        <v>109.19574144204316</v>
      </c>
      <c r="L67" s="245">
        <f t="shared" si="44"/>
        <v>106.3716891650017</v>
      </c>
      <c r="M67" s="245">
        <f t="shared" si="44"/>
        <v>102.40164803182333</v>
      </c>
      <c r="N67" s="245">
        <f t="shared" si="44"/>
        <v>100.57962051291456</v>
      </c>
      <c r="O67" s="245">
        <f t="shared" si="44"/>
        <v>107.89316398594917</v>
      </c>
      <c r="P67" s="245">
        <f t="shared" si="44"/>
        <v>104.97070123292541</v>
      </c>
      <c r="Q67" s="245">
        <f t="shared" si="44"/>
        <v>105.30283754133546</v>
      </c>
      <c r="R67" s="245">
        <f t="shared" si="44"/>
        <v>102.21843329001317</v>
      </c>
      <c r="S67" s="248">
        <f t="shared" si="44"/>
        <v>100</v>
      </c>
      <c r="T67" s="245">
        <f t="shared" si="44"/>
        <v>99.879293970417052</v>
      </c>
      <c r="U67" s="245">
        <f t="shared" si="44"/>
        <v>88.849781889584463</v>
      </c>
      <c r="V67" s="245">
        <f t="shared" si="44"/>
        <v>96.688551327691414</v>
      </c>
      <c r="W67" s="245">
        <f t="shared" si="44"/>
        <v>94.915795882861332</v>
      </c>
      <c r="X67" s="245">
        <f t="shared" si="44"/>
        <v>100.25093821212296</v>
      </c>
      <c r="Y67" s="245">
        <f t="shared" si="44"/>
        <v>91.826311798071075</v>
      </c>
      <c r="Z67" s="245">
        <f t="shared" ref="Z67:AA67" si="45">IF(AND(ISNUMBER(Z29),($S29)&gt;0),Z29/$S29*100,0)</f>
        <v>93.424102974081208</v>
      </c>
      <c r="AA67" s="245">
        <f t="shared" si="45"/>
        <v>97.231447571297807</v>
      </c>
      <c r="AB67" s="245">
        <f t="shared" ref="AB67:AC67" si="46">IF(AND(ISNUMBER(AB29),($S29)&gt;0),AB29/$S29*100,0)</f>
        <v>87.372210051110798</v>
      </c>
      <c r="AC67" s="245">
        <f t="shared" si="46"/>
        <v>90.317891515872688</v>
      </c>
      <c r="AD67" s="309" t="s">
        <v>192</v>
      </c>
      <c r="AE67" s="116"/>
    </row>
    <row r="68" spans="1:31" s="115" customFormat="1" ht="15" customHeight="1">
      <c r="A68" s="82">
        <v>60</v>
      </c>
      <c r="B68" s="89" t="s">
        <v>196</v>
      </c>
      <c r="C68" s="86" t="s">
        <v>315</v>
      </c>
      <c r="D68" s="245">
        <f>IF(AND(ISNUMBER(D30),($S30)&gt;0),D30/$S30*100,0)</f>
        <v>88.461842452140274</v>
      </c>
      <c r="E68" s="245">
        <f>IF(AND(ISNUMBER(E30),($S30)&gt;0),E30/$S30*100,0)</f>
        <v>94.124863356893016</v>
      </c>
      <c r="F68" s="245">
        <f t="shared" ref="F68:Y68" si="47">IF(AND(ISNUMBER(F30),($S30)&gt;0),F30/$S30*100,0)</f>
        <v>95.701779766950779</v>
      </c>
      <c r="G68" s="245">
        <f t="shared" si="47"/>
        <v>96.788735453062273</v>
      </c>
      <c r="H68" s="245">
        <f t="shared" si="47"/>
        <v>93.481800057214471</v>
      </c>
      <c r="I68" s="245">
        <f t="shared" si="47"/>
        <v>98.792978793629104</v>
      </c>
      <c r="J68" s="245">
        <f t="shared" si="47"/>
        <v>100.30949481502216</v>
      </c>
      <c r="K68" s="245">
        <f t="shared" si="47"/>
        <v>100.31098478151763</v>
      </c>
      <c r="L68" s="245">
        <f t="shared" si="47"/>
        <v>98.86831514344405</v>
      </c>
      <c r="M68" s="245">
        <f t="shared" si="47"/>
        <v>100.77935640201012</v>
      </c>
      <c r="N68" s="245">
        <f t="shared" si="47"/>
        <v>98.205760359250291</v>
      </c>
      <c r="O68" s="245">
        <f t="shared" si="47"/>
        <v>99.514912394817941</v>
      </c>
      <c r="P68" s="245">
        <f t="shared" si="47"/>
        <v>102.88421377380328</v>
      </c>
      <c r="Q68" s="245">
        <f t="shared" si="47"/>
        <v>101.60099554446535</v>
      </c>
      <c r="R68" s="245">
        <f t="shared" si="47"/>
        <v>103.00318871025051</v>
      </c>
      <c r="S68" s="248">
        <f t="shared" si="47"/>
        <v>100</v>
      </c>
      <c r="T68" s="245">
        <f t="shared" si="47"/>
        <v>97.020543088551719</v>
      </c>
      <c r="U68" s="245">
        <f t="shared" si="47"/>
        <v>96.416526970028286</v>
      </c>
      <c r="V68" s="245">
        <f t="shared" si="47"/>
        <v>94.075508923122655</v>
      </c>
      <c r="W68" s="245">
        <f t="shared" si="47"/>
        <v>95.638233768402515</v>
      </c>
      <c r="X68" s="245">
        <f t="shared" si="47"/>
        <v>95.913489825760976</v>
      </c>
      <c r="Y68" s="245">
        <f t="shared" si="47"/>
        <v>96.930745072533654</v>
      </c>
      <c r="Z68" s="245">
        <f t="shared" ref="Z68:AA68" si="48">IF(AND(ISNUMBER(Z30),($S30)&gt;0),Z30/$S30*100,0)</f>
        <v>95.566690756416193</v>
      </c>
      <c r="AA68" s="245">
        <f t="shared" si="48"/>
        <v>96.399137963990398</v>
      </c>
      <c r="AB68" s="245">
        <f t="shared" ref="AB68:AC68" si="49">IF(AND(ISNUMBER(AB30),($S30)&gt;0),AB30/$S30*100,0)</f>
        <v>96.198023306511956</v>
      </c>
      <c r="AC68" s="245">
        <f t="shared" si="49"/>
        <v>95.458004028321952</v>
      </c>
      <c r="AD68" s="309" t="s">
        <v>192</v>
      </c>
      <c r="AE68" s="366"/>
    </row>
    <row r="69" spans="1:31" s="115" customFormat="1" ht="15" customHeight="1">
      <c r="A69" s="82">
        <v>61</v>
      </c>
      <c r="B69" s="89" t="s">
        <v>63</v>
      </c>
      <c r="C69" s="86" t="s">
        <v>315</v>
      </c>
      <c r="D69" s="307" t="s">
        <v>193</v>
      </c>
      <c r="E69" s="245">
        <f>IF(AND(ISNUMBER(E31),($S31)&gt;0),E31/$S31*100,0)</f>
        <v>98.118670224828833</v>
      </c>
      <c r="F69" s="245">
        <f t="shared" ref="F69:X69" si="50">IF(AND(ISNUMBER(F31),($S31)&gt;0),F31/$S31*100,0)</f>
        <v>93.843915313706503</v>
      </c>
      <c r="G69" s="245">
        <f t="shared" si="50"/>
        <v>102.92571516381047</v>
      </c>
      <c r="H69" s="245">
        <f t="shared" si="50"/>
        <v>99.961200488720934</v>
      </c>
      <c r="I69" s="245">
        <f t="shared" si="50"/>
        <v>104.30555184745312</v>
      </c>
      <c r="J69" s="245">
        <f t="shared" si="50"/>
        <v>115.95148351999738</v>
      </c>
      <c r="K69" s="245">
        <f t="shared" si="50"/>
        <v>115.89832851804628</v>
      </c>
      <c r="L69" s="245">
        <f t="shared" si="50"/>
        <v>112.03217258226339</v>
      </c>
      <c r="M69" s="245">
        <f t="shared" si="50"/>
        <v>103.62549144441833</v>
      </c>
      <c r="N69" s="245">
        <f t="shared" si="50"/>
        <v>102.3704410152791</v>
      </c>
      <c r="O69" s="245">
        <f t="shared" si="50"/>
        <v>114.21364781908738</v>
      </c>
      <c r="P69" s="245">
        <f t="shared" si="50"/>
        <v>106.54473014695168</v>
      </c>
      <c r="Q69" s="245">
        <f t="shared" si="50"/>
        <v>108.09547658297238</v>
      </c>
      <c r="R69" s="245">
        <f t="shared" si="50"/>
        <v>101.62642027958645</v>
      </c>
      <c r="S69" s="248">
        <f t="shared" si="50"/>
        <v>100</v>
      </c>
      <c r="T69" s="245">
        <f t="shared" si="50"/>
        <v>102.0359120350889</v>
      </c>
      <c r="U69" s="245">
        <f t="shared" si="50"/>
        <v>83.141491868663067</v>
      </c>
      <c r="V69" s="245">
        <f t="shared" si="50"/>
        <v>98.659808945553351</v>
      </c>
      <c r="W69" s="245">
        <f t="shared" si="50"/>
        <v>94.370794706142902</v>
      </c>
      <c r="X69" s="245">
        <f t="shared" si="50"/>
        <v>103.52307346670189</v>
      </c>
      <c r="Y69" s="245">
        <f t="shared" ref="Y69:Z72" si="51">IF(AND(ISNUMBER(Y31),($S31)&gt;0),Y31/$S31*100,0)</f>
        <v>87.975569475803624</v>
      </c>
      <c r="Z69" s="245">
        <f t="shared" si="51"/>
        <v>91.807752439363128</v>
      </c>
      <c r="AA69" s="245">
        <f t="shared" ref="AA69:AB69" si="52">IF(AND(ISNUMBER(AA31),($S31)&gt;0),AA31/$S31*100,0)</f>
        <v>97.859335067863412</v>
      </c>
      <c r="AB69" s="245">
        <f t="shared" si="52"/>
        <v>80.714089393322325</v>
      </c>
      <c r="AC69" s="245">
        <f t="shared" ref="AC69" si="53">IF(AND(ISNUMBER(AC31),($S31)&gt;0),AC31/$S31*100,0)</f>
        <v>86.44023307102043</v>
      </c>
      <c r="AD69" s="309" t="s">
        <v>192</v>
      </c>
      <c r="AE69" s="366"/>
    </row>
    <row r="70" spans="1:31" s="115" customFormat="1" ht="15" customHeight="1">
      <c r="A70" s="82">
        <v>62</v>
      </c>
      <c r="B70" s="87" t="s">
        <v>64</v>
      </c>
      <c r="C70" s="86" t="s">
        <v>315</v>
      </c>
      <c r="D70" s="307" t="s">
        <v>193</v>
      </c>
      <c r="E70" s="307" t="s">
        <v>193</v>
      </c>
      <c r="F70" s="307" t="s">
        <v>193</v>
      </c>
      <c r="G70" s="307" t="s">
        <v>193</v>
      </c>
      <c r="H70" s="307" t="s">
        <v>193</v>
      </c>
      <c r="I70" s="245">
        <f>IF(AND(ISNUMBER(I32),($S32)&gt;0),I32/$S32*100,0)</f>
        <v>102.62469417622309</v>
      </c>
      <c r="J70" s="245">
        <f t="shared" ref="J70:X70" si="54">IF(AND(ISNUMBER(J32),($S32)&gt;0),J32/$S32*100,0)</f>
        <v>109.12194596893754</v>
      </c>
      <c r="K70" s="245">
        <f t="shared" si="54"/>
        <v>110.12605184573675</v>
      </c>
      <c r="L70" s="245">
        <f t="shared" si="54"/>
        <v>107.0037043707996</v>
      </c>
      <c r="M70" s="245">
        <f t="shared" si="54"/>
        <v>103.01748240833997</v>
      </c>
      <c r="N70" s="245">
        <f t="shared" si="54"/>
        <v>101.05238403541085</v>
      </c>
      <c r="O70" s="245">
        <f t="shared" si="54"/>
        <v>108.43914134679331</v>
      </c>
      <c r="P70" s="245">
        <f t="shared" si="54"/>
        <v>105.41230693440136</v>
      </c>
      <c r="Q70" s="245">
        <f t="shared" si="54"/>
        <v>105.43423689961477</v>
      </c>
      <c r="R70" s="245">
        <f t="shared" si="54"/>
        <v>102.30427704728358</v>
      </c>
      <c r="S70" s="248">
        <f t="shared" si="54"/>
        <v>100</v>
      </c>
      <c r="T70" s="245">
        <f t="shared" si="54"/>
        <v>100.26395368881482</v>
      </c>
      <c r="U70" s="245">
        <f t="shared" si="54"/>
        <v>89.036501567534998</v>
      </c>
      <c r="V70" s="245">
        <f t="shared" si="54"/>
        <v>97.184323733820293</v>
      </c>
      <c r="W70" s="245">
        <f t="shared" si="54"/>
        <v>95.658407075290569</v>
      </c>
      <c r="X70" s="245">
        <f t="shared" si="54"/>
        <v>101.55216206645079</v>
      </c>
      <c r="Y70" s="245">
        <f t="shared" si="51"/>
        <v>93.496203764905289</v>
      </c>
      <c r="Z70" s="245">
        <f t="shared" si="51"/>
        <v>94.193157799621503</v>
      </c>
      <c r="AA70" s="245">
        <f t="shared" ref="AA70:AB70" si="55">IF(AND(ISNUMBER(AA32),($S32)&gt;0),AA32/$S32*100,0)</f>
        <v>98.055462107621992</v>
      </c>
      <c r="AB70" s="245">
        <f t="shared" si="55"/>
        <v>88.316996879449093</v>
      </c>
      <c r="AC70" s="245">
        <f t="shared" ref="AC70" si="56">IF(AND(ISNUMBER(AC32),($S32)&gt;0),AC32/$S32*100,0)</f>
        <v>90.604639835673524</v>
      </c>
      <c r="AD70" s="309" t="s">
        <v>192</v>
      </c>
      <c r="AE70" s="366"/>
    </row>
    <row r="71" spans="1:31" s="115" customFormat="1" ht="15" customHeight="1">
      <c r="A71" s="82">
        <v>63</v>
      </c>
      <c r="B71" s="89" t="s">
        <v>197</v>
      </c>
      <c r="C71" s="86" t="s">
        <v>315</v>
      </c>
      <c r="D71" s="307" t="s">
        <v>193</v>
      </c>
      <c r="E71" s="307" t="s">
        <v>193</v>
      </c>
      <c r="F71" s="307" t="s">
        <v>193</v>
      </c>
      <c r="G71" s="307" t="s">
        <v>193</v>
      </c>
      <c r="H71" s="307" t="s">
        <v>193</v>
      </c>
      <c r="I71" s="245">
        <f>IF(AND(ISNUMBER(I33),($S33)&gt;0),I33/$S33*100,0)</f>
        <v>98.328207267258577</v>
      </c>
      <c r="J71" s="245">
        <f t="shared" ref="J71:X71" si="57">IF(AND(ISNUMBER(J33),($S33)&gt;0),J33/$S33*100,0)</f>
        <v>99.841530557528884</v>
      </c>
      <c r="K71" s="245">
        <f t="shared" si="57"/>
        <v>99.805743848443569</v>
      </c>
      <c r="L71" s="245">
        <f t="shared" si="57"/>
        <v>98.39305027336475</v>
      </c>
      <c r="M71" s="245">
        <f t="shared" si="57"/>
        <v>100.30468727695269</v>
      </c>
      <c r="N71" s="245">
        <f t="shared" si="57"/>
        <v>97.73254467480406</v>
      </c>
      <c r="O71" s="245">
        <f t="shared" si="57"/>
        <v>99.044964142667851</v>
      </c>
      <c r="P71" s="245">
        <f t="shared" si="57"/>
        <v>102.51796535070723</v>
      </c>
      <c r="Q71" s="245">
        <f t="shared" si="57"/>
        <v>101.22020672290961</v>
      </c>
      <c r="R71" s="245">
        <f t="shared" si="57"/>
        <v>102.6864515505485</v>
      </c>
      <c r="S71" s="248">
        <f t="shared" si="57"/>
        <v>100</v>
      </c>
      <c r="T71" s="245">
        <f t="shared" si="57"/>
        <v>97.086583282607023</v>
      </c>
      <c r="U71" s="245">
        <f t="shared" si="57"/>
        <v>96.690441566099423</v>
      </c>
      <c r="V71" s="245">
        <f t="shared" si="57"/>
        <v>94.847402681328134</v>
      </c>
      <c r="W71" s="245">
        <f t="shared" si="57"/>
        <v>97.118125492905207</v>
      </c>
      <c r="X71" s="245">
        <f t="shared" si="57"/>
        <v>97.297462121501837</v>
      </c>
      <c r="Y71" s="245">
        <f t="shared" si="51"/>
        <v>98.345660145541942</v>
      </c>
      <c r="Z71" s="245">
        <f t="shared" si="51"/>
        <v>97.078237986259637</v>
      </c>
      <c r="AA71" s="245">
        <f t="shared" ref="AA71:AB71" si="58">IF(AND(ISNUMBER(AA33),($S33)&gt;0),AA33/$S33*100,0)</f>
        <v>97.755225233383712</v>
      </c>
      <c r="AB71" s="245">
        <f t="shared" si="58"/>
        <v>97.449549564017218</v>
      </c>
      <c r="AC71" s="245">
        <f t="shared" ref="AC71" si="59">IF(AND(ISNUMBER(AC33),($S33)&gt;0),AC33/$S33*100,0)</f>
        <v>98.00736238722186</v>
      </c>
      <c r="AD71" s="309" t="s">
        <v>192</v>
      </c>
      <c r="AE71" s="366"/>
    </row>
    <row r="72" spans="1:31" s="115" customFormat="1" ht="15" customHeight="1">
      <c r="A72" s="82">
        <v>64</v>
      </c>
      <c r="B72" s="89" t="s">
        <v>65</v>
      </c>
      <c r="C72" s="86" t="s">
        <v>315</v>
      </c>
      <c r="D72" s="307" t="s">
        <v>193</v>
      </c>
      <c r="E72" s="307" t="s">
        <v>193</v>
      </c>
      <c r="F72" s="307" t="s">
        <v>193</v>
      </c>
      <c r="G72" s="307" t="s">
        <v>193</v>
      </c>
      <c r="H72" s="307" t="s">
        <v>193</v>
      </c>
      <c r="I72" s="245">
        <f>IF(AND(ISNUMBER(I34),($S34)&gt;0),I34/$S34*100,0)</f>
        <v>106.15098389280637</v>
      </c>
      <c r="J72" s="245">
        <f t="shared" ref="J72:X72" si="60">IF(AND(ISNUMBER(J34),($S34)&gt;0),J34/$S34*100,0)</f>
        <v>116.73873478367602</v>
      </c>
      <c r="K72" s="245">
        <f t="shared" si="60"/>
        <v>118.59631993543935</v>
      </c>
      <c r="L72" s="245">
        <f t="shared" si="60"/>
        <v>114.07079467974182</v>
      </c>
      <c r="M72" s="245">
        <f t="shared" si="60"/>
        <v>105.24397623403941</v>
      </c>
      <c r="N72" s="245">
        <f t="shared" si="60"/>
        <v>103.77710207739777</v>
      </c>
      <c r="O72" s="245">
        <f t="shared" si="60"/>
        <v>116.14929877833364</v>
      </c>
      <c r="P72" s="245">
        <f t="shared" si="60"/>
        <v>107.78780281722709</v>
      </c>
      <c r="Q72" s="245">
        <f t="shared" si="60"/>
        <v>108.89285124951125</v>
      </c>
      <c r="R72" s="245">
        <f t="shared" si="60"/>
        <v>101.99061194149878</v>
      </c>
      <c r="S72" s="248">
        <f t="shared" si="60"/>
        <v>100</v>
      </c>
      <c r="T72" s="245">
        <f t="shared" si="60"/>
        <v>102.87174205791447</v>
      </c>
      <c r="U72" s="245">
        <f t="shared" si="60"/>
        <v>82.754622795376036</v>
      </c>
      <c r="V72" s="245">
        <f t="shared" si="60"/>
        <v>99.102323450909168</v>
      </c>
      <c r="W72" s="245">
        <f t="shared" si="60"/>
        <v>94.46036082164045</v>
      </c>
      <c r="X72" s="245">
        <f t="shared" si="60"/>
        <v>105.04415563722529</v>
      </c>
      <c r="Y72" s="245">
        <f t="shared" si="51"/>
        <v>89.516071035912631</v>
      </c>
      <c r="Z72" s="245">
        <f t="shared" si="51"/>
        <v>91.825263096525092</v>
      </c>
      <c r="AA72" s="245">
        <f t="shared" ref="AA72:AB72" si="61">IF(AND(ISNUMBER(AA34),($S34)&gt;0),AA34/$S34*100,0)</f>
        <v>98.301877894425999</v>
      </c>
      <c r="AB72" s="245">
        <f t="shared" si="61"/>
        <v>80.82156461115693</v>
      </c>
      <c r="AC72" s="245">
        <f t="shared" ref="AC72" si="62">IF(AND(ISNUMBER(AC34),($S34)&gt;0),AC34/$S34*100,0)</f>
        <v>84.528944747721951</v>
      </c>
      <c r="AD72" s="309" t="s">
        <v>192</v>
      </c>
      <c r="AE72" s="366"/>
    </row>
    <row r="73" spans="1:31" s="115" customFormat="1" ht="15" customHeight="1">
      <c r="A73" s="82">
        <v>65</v>
      </c>
      <c r="B73" s="87" t="s">
        <v>66</v>
      </c>
      <c r="C73" s="86" t="s">
        <v>225</v>
      </c>
      <c r="D73" s="307" t="s">
        <v>193</v>
      </c>
      <c r="E73" s="245">
        <f t="shared" ref="E73:M75" si="63">IF(AND(ISNUMBER(E41),($N41)&gt;0),E41/$N41*100,0)</f>
        <v>101.9829525057683</v>
      </c>
      <c r="F73" s="245">
        <f t="shared" si="63"/>
        <v>100.79993852803398</v>
      </c>
      <c r="G73" s="245">
        <f t="shared" si="63"/>
        <v>99.573003810486227</v>
      </c>
      <c r="H73" s="245">
        <f t="shared" si="63"/>
        <v>97.864061778410885</v>
      </c>
      <c r="I73" s="245">
        <f t="shared" si="63"/>
        <v>96.724090958354196</v>
      </c>
      <c r="J73" s="245">
        <f t="shared" si="63"/>
        <v>98.211352795831175</v>
      </c>
      <c r="K73" s="245">
        <f t="shared" si="63"/>
        <v>99.348194941096551</v>
      </c>
      <c r="L73" s="245">
        <f t="shared" si="63"/>
        <v>99.008388655695157</v>
      </c>
      <c r="M73" s="245">
        <f t="shared" si="63"/>
        <v>99.266435830592954</v>
      </c>
      <c r="N73" s="248">
        <f>IF(AND(ISNUMBER(N41),($N41)&gt;0),N41/$N41*100,0)</f>
        <v>100</v>
      </c>
      <c r="O73" s="245">
        <f t="shared" ref="O73:U73" si="64">IF(AND(ISNUMBER(O41),($N41)&gt;0),O41/$N41*100,0)</f>
        <v>99.718652507608866</v>
      </c>
      <c r="P73" s="245">
        <f t="shared" si="64"/>
        <v>0</v>
      </c>
      <c r="Q73" s="245">
        <f t="shared" si="64"/>
        <v>0</v>
      </c>
      <c r="R73" s="245">
        <f t="shared" si="64"/>
        <v>99.486447918718639</v>
      </c>
      <c r="S73" s="291" t="s">
        <v>677</v>
      </c>
      <c r="T73" s="308" t="s">
        <v>677</v>
      </c>
      <c r="U73" s="245">
        <f t="shared" si="64"/>
        <v>96.888675961422649</v>
      </c>
      <c r="V73" s="308" t="s">
        <v>677</v>
      </c>
      <c r="W73" s="308" t="s">
        <v>677</v>
      </c>
      <c r="X73" s="245">
        <f>IF(AND(ISNUMBER(X41),($N41)&gt;0),X41/$N41*100,0)</f>
        <v>93.961563638314388</v>
      </c>
      <c r="Y73" s="308" t="s">
        <v>677</v>
      </c>
      <c r="Z73" s="308" t="s">
        <v>677</v>
      </c>
      <c r="AA73" s="245">
        <f>IF(AND(ISNUMBER(AA41),($N41)&gt;0),AA41/$N41*100,0)</f>
        <v>93.423009288661405</v>
      </c>
      <c r="AB73" s="308" t="s">
        <v>677</v>
      </c>
      <c r="AC73" s="308" t="s">
        <v>677</v>
      </c>
      <c r="AD73" s="309" t="s">
        <v>192</v>
      </c>
      <c r="AE73" s="366"/>
    </row>
    <row r="74" spans="1:31" s="115" customFormat="1" ht="15" customHeight="1">
      <c r="A74" s="82">
        <v>66</v>
      </c>
      <c r="B74" s="89" t="s">
        <v>67</v>
      </c>
      <c r="C74" s="86" t="s">
        <v>225</v>
      </c>
      <c r="D74" s="307" t="s">
        <v>193</v>
      </c>
      <c r="E74" s="245">
        <f t="shared" si="63"/>
        <v>133.74233916989411</v>
      </c>
      <c r="F74" s="245">
        <f t="shared" si="63"/>
        <v>132.47393623474059</v>
      </c>
      <c r="G74" s="245">
        <f t="shared" si="63"/>
        <v>130.50131845300763</v>
      </c>
      <c r="H74" s="245">
        <f t="shared" si="63"/>
        <v>120.80030837887976</v>
      </c>
      <c r="I74" s="245">
        <f t="shared" si="63"/>
        <v>120.22204934405735</v>
      </c>
      <c r="J74" s="245">
        <f t="shared" si="63"/>
        <v>125.02595028358658</v>
      </c>
      <c r="K74" s="245">
        <f t="shared" si="63"/>
        <v>124.21130402109708</v>
      </c>
      <c r="L74" s="245">
        <f t="shared" si="63"/>
        <v>99.720422966763195</v>
      </c>
      <c r="M74" s="245">
        <f t="shared" si="63"/>
        <v>96.048047472063686</v>
      </c>
      <c r="N74" s="248">
        <f t="shared" ref="N74:U75" si="65">IF(AND(ISNUMBER(N42),($N42)&gt;0),N42/$N42*100,0)</f>
        <v>100</v>
      </c>
      <c r="O74" s="245">
        <f t="shared" si="65"/>
        <v>87.679096851067357</v>
      </c>
      <c r="P74" s="245">
        <f t="shared" si="65"/>
        <v>0</v>
      </c>
      <c r="Q74" s="245">
        <f t="shared" si="65"/>
        <v>0</v>
      </c>
      <c r="R74" s="245">
        <f t="shared" si="65"/>
        <v>90.861392109019874</v>
      </c>
      <c r="S74" s="291" t="s">
        <v>677</v>
      </c>
      <c r="T74" s="308" t="s">
        <v>677</v>
      </c>
      <c r="U74" s="245">
        <f t="shared" si="65"/>
        <v>98.920859847342086</v>
      </c>
      <c r="V74" s="308" t="s">
        <v>677</v>
      </c>
      <c r="W74" s="308" t="s">
        <v>677</v>
      </c>
      <c r="X74" s="245">
        <f>IF(AND(ISNUMBER(X42),($N42)&gt;0),X42/$N42*100,0)</f>
        <v>98.432590444029444</v>
      </c>
      <c r="Y74" s="308" t="s">
        <v>677</v>
      </c>
      <c r="Z74" s="308" t="s">
        <v>677</v>
      </c>
      <c r="AA74" s="245">
        <f>IF(AND(ISNUMBER(AA42),($N42)&gt;0),AA42/$N42*100,0)</f>
        <v>107.16105119091925</v>
      </c>
      <c r="AB74" s="308" t="s">
        <v>677</v>
      </c>
      <c r="AC74" s="308" t="s">
        <v>677</v>
      </c>
      <c r="AD74" s="309" t="s">
        <v>192</v>
      </c>
      <c r="AE74" s="366"/>
    </row>
    <row r="75" spans="1:31" s="115" customFormat="1" ht="15" customHeight="1">
      <c r="A75" s="82">
        <v>67</v>
      </c>
      <c r="B75" s="89" t="s">
        <v>75</v>
      </c>
      <c r="C75" s="86" t="s">
        <v>225</v>
      </c>
      <c r="D75" s="307" t="s">
        <v>193</v>
      </c>
      <c r="E75" s="245">
        <f t="shared" si="63"/>
        <v>99.870415465054165</v>
      </c>
      <c r="F75" s="245">
        <f t="shared" si="63"/>
        <v>98.693081299002714</v>
      </c>
      <c r="G75" s="245">
        <f t="shared" si="63"/>
        <v>97.515747132951262</v>
      </c>
      <c r="H75" s="245">
        <f t="shared" si="63"/>
        <v>96.33841296689981</v>
      </c>
      <c r="I75" s="245">
        <f t="shared" si="63"/>
        <v>95.161078800848358</v>
      </c>
      <c r="J75" s="245">
        <f t="shared" si="63"/>
        <v>96.427727972600266</v>
      </c>
      <c r="K75" s="245">
        <f t="shared" si="63"/>
        <v>97.694377144352174</v>
      </c>
      <c r="L75" s="245">
        <f t="shared" si="63"/>
        <v>98.961026316104082</v>
      </c>
      <c r="M75" s="245">
        <f t="shared" si="63"/>
        <v>99.480513158052048</v>
      </c>
      <c r="N75" s="248">
        <f t="shared" si="65"/>
        <v>100</v>
      </c>
      <c r="O75" s="245">
        <f t="shared" si="65"/>
        <v>100.51948684194795</v>
      </c>
      <c r="P75" s="245">
        <f t="shared" si="65"/>
        <v>0</v>
      </c>
      <c r="Q75" s="245">
        <f t="shared" si="65"/>
        <v>0</v>
      </c>
      <c r="R75" s="245">
        <f t="shared" si="65"/>
        <v>100.06016019058679</v>
      </c>
      <c r="S75" s="291" t="s">
        <v>677</v>
      </c>
      <c r="T75" s="308" t="s">
        <v>677</v>
      </c>
      <c r="U75" s="245">
        <f t="shared" si="65"/>
        <v>96.753501319105126</v>
      </c>
      <c r="V75" s="308" t="s">
        <v>677</v>
      </c>
      <c r="W75" s="308" t="s">
        <v>677</v>
      </c>
      <c r="X75" s="245">
        <f>IF(AND(ISNUMBER(X43),($N43)&gt;0),X43/$N43*100,0)</f>
        <v>93.664164641382001</v>
      </c>
      <c r="Y75" s="308" t="s">
        <v>677</v>
      </c>
      <c r="Z75" s="308" t="s">
        <v>677</v>
      </c>
      <c r="AA75" s="245">
        <f>IF(AND(ISNUMBER(AA43),($N43)&gt;0),AA43/$N43*100,0)</f>
        <v>92.509196856062232</v>
      </c>
      <c r="AB75" s="308" t="s">
        <v>677</v>
      </c>
      <c r="AC75" s="308" t="s">
        <v>677</v>
      </c>
      <c r="AD75" s="309" t="s">
        <v>192</v>
      </c>
      <c r="AE75" s="366"/>
    </row>
    <row r="76" spans="1:31" ht="27" hidden="1" customHeight="1">
      <c r="A76" s="82">
        <v>64</v>
      </c>
      <c r="B76" s="78" t="s">
        <v>20</v>
      </c>
      <c r="C76" s="108" t="s">
        <v>21</v>
      </c>
      <c r="D76" s="101">
        <v>1990</v>
      </c>
      <c r="E76" s="101">
        <v>1991</v>
      </c>
      <c r="F76" s="101">
        <v>1992</v>
      </c>
      <c r="G76" s="101">
        <v>1993</v>
      </c>
      <c r="H76" s="101">
        <v>1994</v>
      </c>
      <c r="I76" s="101">
        <v>1995</v>
      </c>
      <c r="J76" s="101">
        <v>1996</v>
      </c>
      <c r="K76" s="101">
        <v>1997</v>
      </c>
      <c r="L76" s="101">
        <v>1998</v>
      </c>
      <c r="M76" s="101">
        <v>1999</v>
      </c>
      <c r="N76" s="102">
        <v>2000</v>
      </c>
      <c r="O76" s="102">
        <v>2001</v>
      </c>
      <c r="P76" s="102">
        <v>2002</v>
      </c>
      <c r="Q76" s="102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70"/>
      <c r="AC76" s="70"/>
      <c r="AD76" s="70"/>
    </row>
    <row r="77" spans="1:31" ht="24.95" customHeight="1">
      <c r="A77" s="113"/>
      <c r="B77" s="69"/>
      <c r="C77" s="109"/>
      <c r="D77" s="399" t="s">
        <v>202</v>
      </c>
      <c r="E77" s="400"/>
      <c r="F77" s="400"/>
      <c r="G77" s="400"/>
      <c r="H77" s="400"/>
      <c r="I77" s="400"/>
      <c r="J77" s="400"/>
      <c r="K77" s="400"/>
      <c r="L77" s="400"/>
      <c r="M77" s="400"/>
      <c r="N77" s="400"/>
      <c r="O77" s="310"/>
      <c r="P77" s="310"/>
      <c r="Q77" s="310"/>
      <c r="R77" s="310"/>
      <c r="S77" s="310"/>
      <c r="T77" s="266"/>
      <c r="U77" s="266"/>
      <c r="V77" s="266"/>
      <c r="W77" s="266"/>
      <c r="X77" s="266"/>
      <c r="Y77" s="266"/>
      <c r="Z77" s="266"/>
      <c r="AA77" s="266"/>
      <c r="AB77" s="266"/>
      <c r="AC77" s="266"/>
      <c r="AD77" s="266"/>
    </row>
    <row r="78" spans="1:31" s="115" customFormat="1" ht="15" customHeight="1">
      <c r="A78" s="82">
        <v>68</v>
      </c>
      <c r="B78" s="87" t="s">
        <v>209</v>
      </c>
      <c r="C78" s="86" t="s">
        <v>315</v>
      </c>
      <c r="D78" s="303">
        <v>0</v>
      </c>
      <c r="E78" s="245">
        <f>IF(AND(ISNUMBER(E$13),($S17)&gt;0),(E17/E$13)/($S17/$S$13)*100,0)</f>
        <v>88.453315158482312</v>
      </c>
      <c r="F78" s="245">
        <f t="shared" ref="F78:Z78" si="66">IF(AND(ISNUMBER(F$13),($S17)&gt;0),(F17/F$13)/($S17/$S$13)*100,0)</f>
        <v>90.252396897215462</v>
      </c>
      <c r="G78" s="245">
        <f t="shared" si="66"/>
        <v>95.399142882497642</v>
      </c>
      <c r="H78" s="245">
        <f t="shared" si="66"/>
        <v>98.027993187345118</v>
      </c>
      <c r="I78" s="245">
        <f t="shared" si="66"/>
        <v>98.874312653768598</v>
      </c>
      <c r="J78" s="245">
        <f t="shared" si="66"/>
        <v>99.163847634582382</v>
      </c>
      <c r="K78" s="245">
        <f t="shared" si="66"/>
        <v>100.24689230097665</v>
      </c>
      <c r="L78" s="245">
        <f t="shared" si="66"/>
        <v>100.1964476042166</v>
      </c>
      <c r="M78" s="245">
        <f t="shared" si="66"/>
        <v>100.07416052646985</v>
      </c>
      <c r="N78" s="245">
        <f t="shared" si="66"/>
        <v>99.882302802141368</v>
      </c>
      <c r="O78" s="245">
        <f t="shared" si="66"/>
        <v>98.811672186412963</v>
      </c>
      <c r="P78" s="245">
        <f t="shared" si="66"/>
        <v>100.11242446884762</v>
      </c>
      <c r="Q78" s="245">
        <f t="shared" si="66"/>
        <v>100.64829908426798</v>
      </c>
      <c r="R78" s="245">
        <f t="shared" si="66"/>
        <v>100.28098047779461</v>
      </c>
      <c r="S78" s="248">
        <f t="shared" si="66"/>
        <v>100</v>
      </c>
      <c r="T78" s="245">
        <f t="shared" si="66"/>
        <v>98.426321594532212</v>
      </c>
      <c r="U78" s="245">
        <f t="shared" si="66"/>
        <v>98.595423015644073</v>
      </c>
      <c r="V78" s="245">
        <f t="shared" si="66"/>
        <v>98.147253794354057</v>
      </c>
      <c r="W78" s="245">
        <f t="shared" si="66"/>
        <v>97.773115508564047</v>
      </c>
      <c r="X78" s="245">
        <f t="shared" si="66"/>
        <v>97.118559279639811</v>
      </c>
      <c r="Y78" s="245">
        <f t="shared" si="66"/>
        <v>95.872220414254514</v>
      </c>
      <c r="Z78" s="245">
        <f t="shared" si="66"/>
        <v>94.759058717572273</v>
      </c>
      <c r="AA78" s="245">
        <f t="shared" ref="AA78:AB78" si="67">IF(AND(ISNUMBER(AA$13),($S17)&gt;0),(AA17/AA$13)/($S17/$S$13)*100,0)</f>
        <v>94.706204651127436</v>
      </c>
      <c r="AB78" s="245">
        <f t="shared" si="67"/>
        <v>93.545135118127362</v>
      </c>
      <c r="AC78" s="245">
        <f t="shared" ref="AC78" si="68">IF(AND(ISNUMBER(AC$13),($S17)&gt;0),(AC17/AC$13)/($S17/$S$13)*100,0)</f>
        <v>91.970348776391404</v>
      </c>
      <c r="AD78" s="96" t="s">
        <v>192</v>
      </c>
      <c r="AE78" s="366"/>
    </row>
    <row r="79" spans="1:31" s="115" customFormat="1" ht="15" customHeight="1">
      <c r="A79" s="82">
        <v>69</v>
      </c>
      <c r="B79" s="87" t="s">
        <v>210</v>
      </c>
      <c r="C79" s="86" t="s">
        <v>315</v>
      </c>
      <c r="D79" s="303">
        <v>0</v>
      </c>
      <c r="E79" s="245">
        <f>IF(AND(ISNUMBER(E$13),($S18)&gt;0),(E18/E$13)/($S18/$S$13)*100,0)</f>
        <v>84.733488947487629</v>
      </c>
      <c r="F79" s="245">
        <f t="shared" ref="F79:Z79" si="69">IF(AND(ISNUMBER(F$13),($S18)&gt;0),(F18/F$13)/($S18/$S$13)*100,0)</f>
        <v>85.98399133298625</v>
      </c>
      <c r="G79" s="245">
        <f t="shared" si="69"/>
        <v>90.145752033371735</v>
      </c>
      <c r="H79" s="245">
        <f t="shared" si="69"/>
        <v>92.420344489730496</v>
      </c>
      <c r="I79" s="245">
        <f t="shared" si="69"/>
        <v>93.887122237136353</v>
      </c>
      <c r="J79" s="245">
        <f t="shared" si="69"/>
        <v>94.280310032738399</v>
      </c>
      <c r="K79" s="245">
        <f t="shared" si="69"/>
        <v>95.545254897997438</v>
      </c>
      <c r="L79" s="245">
        <f t="shared" si="69"/>
        <v>95.861399596398144</v>
      </c>
      <c r="M79" s="245">
        <f t="shared" si="69"/>
        <v>95.355690609505572</v>
      </c>
      <c r="N79" s="245">
        <f t="shared" si="69"/>
        <v>94.856217945507083</v>
      </c>
      <c r="O79" s="245">
        <f t="shared" si="69"/>
        <v>94.907612341125073</v>
      </c>
      <c r="P79" s="245">
        <f t="shared" si="69"/>
        <v>97.282077689741257</v>
      </c>
      <c r="Q79" s="245">
        <f t="shared" si="69"/>
        <v>98.738189916658584</v>
      </c>
      <c r="R79" s="245">
        <f t="shared" si="69"/>
        <v>99.310516721914581</v>
      </c>
      <c r="S79" s="248">
        <f t="shared" si="69"/>
        <v>100</v>
      </c>
      <c r="T79" s="245">
        <f t="shared" si="69"/>
        <v>99.383202085504678</v>
      </c>
      <c r="U79" s="245">
        <f t="shared" si="69"/>
        <v>100.51666112181752</v>
      </c>
      <c r="V79" s="245">
        <f t="shared" si="69"/>
        <v>101.03789865338211</v>
      </c>
      <c r="W79" s="245">
        <f t="shared" si="69"/>
        <v>101.6147158594878</v>
      </c>
      <c r="X79" s="245">
        <f t="shared" si="69"/>
        <v>101.94286914513755</v>
      </c>
      <c r="Y79" s="245">
        <f t="shared" si="69"/>
        <v>101.832171064131</v>
      </c>
      <c r="Z79" s="245">
        <f t="shared" si="69"/>
        <v>101.75388343787269</v>
      </c>
      <c r="AA79" s="245">
        <f t="shared" ref="AA79:AB79" si="70">IF(AND(ISNUMBER(AA$13),($S18)&gt;0),(AA18/AA$13)/($S18/$S$13)*100,0)</f>
        <v>103.50190191893327</v>
      </c>
      <c r="AB79" s="245">
        <f t="shared" si="70"/>
        <v>104.22092208692834</v>
      </c>
      <c r="AC79" s="245">
        <f t="shared" ref="AC79" si="71">IF(AND(ISNUMBER(AC$13),($S18)&gt;0),(AC18/AC$13)/($S18/$S$13)*100,0)</f>
        <v>103.62859172856373</v>
      </c>
      <c r="AD79" s="96" t="s">
        <v>192</v>
      </c>
      <c r="AE79" s="366"/>
    </row>
    <row r="80" spans="1:31" s="115" customFormat="1" ht="15" customHeight="1">
      <c r="A80" s="82">
        <v>70</v>
      </c>
      <c r="B80" s="87" t="s">
        <v>3</v>
      </c>
      <c r="C80" s="86" t="s">
        <v>225</v>
      </c>
      <c r="D80" s="303">
        <v>0</v>
      </c>
      <c r="E80" s="245">
        <f t="shared" ref="E80:M80" si="72">IF(AND(ISNUMBER(E$13),($N19)&gt;0),(E19/E$13)/($N19/$N$13)*100,0)</f>
        <v>125.92348124230554</v>
      </c>
      <c r="F80" s="245">
        <f t="shared" si="72"/>
        <v>120.76806271541788</v>
      </c>
      <c r="G80" s="245">
        <f t="shared" si="72"/>
        <v>118.52334345482696</v>
      </c>
      <c r="H80" s="245">
        <f t="shared" si="72"/>
        <v>114.84753047753236</v>
      </c>
      <c r="I80" s="245">
        <f t="shared" si="72"/>
        <v>110.96949186300064</v>
      </c>
      <c r="J80" s="245">
        <f t="shared" si="72"/>
        <v>108.6356324482779</v>
      </c>
      <c r="K80" s="245">
        <f t="shared" si="72"/>
        <v>107.03142294751338</v>
      </c>
      <c r="L80" s="245">
        <f t="shared" si="72"/>
        <v>104.99150243745466</v>
      </c>
      <c r="M80" s="245">
        <f t="shared" si="72"/>
        <v>102.32091249073882</v>
      </c>
      <c r="N80" s="248">
        <f>IF(AND(ISNUMBER(N$13),($N19)&gt;0),(N19/N$13)/($N19/$N$13)*100,0)</f>
        <v>100</v>
      </c>
      <c r="O80" s="245">
        <f t="shared" ref="O80:R82" si="73">IF(AND(ISNUMBER(O$13),($N19)&gt;0),(O19/O$13)/($N19/$N$13)*100,0)</f>
        <v>97.972069799507494</v>
      </c>
      <c r="P80" s="293" t="s">
        <v>677</v>
      </c>
      <c r="Q80" s="293" t="s">
        <v>677</v>
      </c>
      <c r="R80" s="245">
        <f t="shared" si="73"/>
        <v>98.040171630446068</v>
      </c>
      <c r="S80" s="311" t="s">
        <v>677</v>
      </c>
      <c r="T80" s="293" t="s">
        <v>677</v>
      </c>
      <c r="U80" s="245">
        <f>IF(AND(ISNUMBER(U$13),($N19)&gt;0),(U19/U$13)/($N19/$N$13)*100,0)</f>
        <v>92.67629481781546</v>
      </c>
      <c r="V80" s="293" t="s">
        <v>677</v>
      </c>
      <c r="W80" s="293" t="s">
        <v>677</v>
      </c>
      <c r="X80" s="245">
        <f>IF(AND(ISNUMBER(X$13),($N19)&gt;0),(X19/X$13)/($N19/$N$13)*100,0)</f>
        <v>88.496990085323958</v>
      </c>
      <c r="Y80" s="293" t="s">
        <v>677</v>
      </c>
      <c r="Z80" s="293" t="s">
        <v>677</v>
      </c>
      <c r="AA80" s="245">
        <f>IF(AND(ISNUMBER(AA$13),($N19)&gt;0),(AA19/AA$13)/($N19/$N$13)*100,0)</f>
        <v>85.140988166790279</v>
      </c>
      <c r="AB80" s="293" t="s">
        <v>677</v>
      </c>
      <c r="AC80" s="293" t="s">
        <v>677</v>
      </c>
      <c r="AD80" s="96" t="s">
        <v>192</v>
      </c>
      <c r="AE80" s="366"/>
    </row>
    <row r="81" spans="1:31" s="115" customFormat="1" ht="15" customHeight="1">
      <c r="A81" s="82">
        <v>71</v>
      </c>
      <c r="B81" s="89" t="s">
        <v>60</v>
      </c>
      <c r="C81" s="86" t="s">
        <v>225</v>
      </c>
      <c r="D81" s="303">
        <v>0</v>
      </c>
      <c r="E81" s="245">
        <f t="shared" ref="E81:M81" si="74">IF(AND(ISNUMBER(E$13),($N20)&gt;0),(E20/E$13)/($N20/$N$13)*100,0)</f>
        <v>293.92594743115137</v>
      </c>
      <c r="F81" s="245">
        <f t="shared" si="74"/>
        <v>255.59157760261857</v>
      </c>
      <c r="G81" s="245">
        <f t="shared" si="74"/>
        <v>224.13759797829553</v>
      </c>
      <c r="H81" s="245">
        <f t="shared" si="74"/>
        <v>190.40194948294427</v>
      </c>
      <c r="I81" s="245">
        <f t="shared" si="74"/>
        <v>157.16704410438359</v>
      </c>
      <c r="J81" s="245">
        <f t="shared" si="74"/>
        <v>153.744899651569</v>
      </c>
      <c r="K81" s="245">
        <f t="shared" si="74"/>
        <v>151.35813456415195</v>
      </c>
      <c r="L81" s="245">
        <f t="shared" si="74"/>
        <v>148.3576984069046</v>
      </c>
      <c r="M81" s="245">
        <f t="shared" si="74"/>
        <v>123.50910050217334</v>
      </c>
      <c r="N81" s="248">
        <f>IF(AND(ISNUMBER(N$13),($N20)&gt;0),(N20/N$13)/($N20/$N$13)*100,0)</f>
        <v>100</v>
      </c>
      <c r="O81" s="245">
        <f t="shared" si="73"/>
        <v>77.575105644080693</v>
      </c>
      <c r="P81" s="293" t="s">
        <v>677</v>
      </c>
      <c r="Q81" s="293" t="s">
        <v>677</v>
      </c>
      <c r="R81" s="245">
        <f t="shared" si="73"/>
        <v>84.333009238837761</v>
      </c>
      <c r="S81" s="311" t="s">
        <v>677</v>
      </c>
      <c r="T81" s="293" t="s">
        <v>677</v>
      </c>
      <c r="U81" s="245">
        <f>IF(AND(ISNUMBER(U$13),($N20)&gt;0),(U20/U$13)/($N20/$N$13)*100,0)</f>
        <v>84.044706722013885</v>
      </c>
      <c r="V81" s="293" t="s">
        <v>677</v>
      </c>
      <c r="W81" s="293" t="s">
        <v>677</v>
      </c>
      <c r="X81" s="245">
        <f>IF(AND(ISNUMBER(X$13),($N20)&gt;0),(X20/X$13)/($N20/$N$13)*100,0)</f>
        <v>67.646895499580552</v>
      </c>
      <c r="Y81" s="293" t="s">
        <v>677</v>
      </c>
      <c r="Z81" s="293" t="s">
        <v>677</v>
      </c>
      <c r="AA81" s="245">
        <f>IF(AND(ISNUMBER(AA$13),($N20)&gt;0),(AA20/AA$13)/($N20/$N$13)*100,0)</f>
        <v>68.217302562828024</v>
      </c>
      <c r="AB81" s="293" t="s">
        <v>677</v>
      </c>
      <c r="AC81" s="293" t="s">
        <v>677</v>
      </c>
      <c r="AD81" s="96" t="s">
        <v>192</v>
      </c>
      <c r="AE81" s="366"/>
    </row>
    <row r="82" spans="1:31" s="115" customFormat="1" ht="15" customHeight="1">
      <c r="A82" s="82">
        <v>72</v>
      </c>
      <c r="B82" s="89" t="s">
        <v>61</v>
      </c>
      <c r="C82" s="86" t="s">
        <v>225</v>
      </c>
      <c r="D82" s="303">
        <v>0</v>
      </c>
      <c r="E82" s="245">
        <f t="shared" ref="E82:R83" si="75">IF(AND(ISNUMBER(E$13),($N21)&gt;0),(E21/E$13)/($N21/$N$13)*100,0)</f>
        <v>124.22364822564356</v>
      </c>
      <c r="F82" s="245">
        <f t="shared" si="75"/>
        <v>119.40393118076487</v>
      </c>
      <c r="G82" s="245">
        <f t="shared" si="75"/>
        <v>117.45474844582668</v>
      </c>
      <c r="H82" s="245">
        <f t="shared" si="75"/>
        <v>114.08307803291318</v>
      </c>
      <c r="I82" s="245">
        <f t="shared" si="75"/>
        <v>110.50206941159091</v>
      </c>
      <c r="J82" s="245">
        <f t="shared" si="75"/>
        <v>108.17922116165197</v>
      </c>
      <c r="K82" s="245">
        <f t="shared" si="75"/>
        <v>106.58292948408219</v>
      </c>
      <c r="L82" s="245">
        <f t="shared" si="75"/>
        <v>104.55272738022995</v>
      </c>
      <c r="M82" s="245">
        <f t="shared" si="75"/>
        <v>102.10653241429044</v>
      </c>
      <c r="N82" s="248">
        <f>IF(AND(ISNUMBER(N$13),($N21)&gt;0),(N21/N$13)/($N21/$N$13)*100,0)</f>
        <v>100</v>
      </c>
      <c r="O82" s="245">
        <f t="shared" si="73"/>
        <v>98.178444348034006</v>
      </c>
      <c r="P82" s="293" t="s">
        <v>677</v>
      </c>
      <c r="Q82" s="293" t="s">
        <v>677</v>
      </c>
      <c r="R82" s="245">
        <f t="shared" si="73"/>
        <v>98.178859399301857</v>
      </c>
      <c r="S82" s="311" t="s">
        <v>677</v>
      </c>
      <c r="T82" s="293" t="s">
        <v>677</v>
      </c>
      <c r="U82" s="245">
        <f>IF(AND(ISNUMBER(U$13),($N21)&gt;0),(U21/U$13)/($N21/$N$13)*100,0)</f>
        <v>92.763628407400844</v>
      </c>
      <c r="V82" s="293" t="s">
        <v>677</v>
      </c>
      <c r="W82" s="293" t="s">
        <v>677</v>
      </c>
      <c r="X82" s="245">
        <f>IF(AND(ISNUMBER(X$13),($N21)&gt;0),(X21/X$13)/($N21/$N$13)*100,0)</f>
        <v>88.707949364561742</v>
      </c>
      <c r="Y82" s="293" t="s">
        <v>677</v>
      </c>
      <c r="Z82" s="293" t="s">
        <v>677</v>
      </c>
      <c r="AA82" s="245">
        <f>IF(AND(ISNUMBER(AA$13),($N21)&gt;0),(AA21/AA$13)/($N21/$N$13)*100,0)</f>
        <v>85.312220412398418</v>
      </c>
      <c r="AB82" s="293" t="s">
        <v>677</v>
      </c>
      <c r="AC82" s="293" t="s">
        <v>677</v>
      </c>
      <c r="AD82" s="96" t="s">
        <v>192</v>
      </c>
      <c r="AE82" s="366"/>
    </row>
    <row r="83" spans="1:31" s="115" customFormat="1" ht="15" customHeight="1">
      <c r="A83" s="82">
        <v>73</v>
      </c>
      <c r="B83" s="87" t="s">
        <v>215</v>
      </c>
      <c r="C83" s="86" t="s">
        <v>225</v>
      </c>
      <c r="D83" s="303">
        <v>0</v>
      </c>
      <c r="E83" s="245">
        <f t="shared" si="75"/>
        <v>127.29535245967543</v>
      </c>
      <c r="F83" s="245">
        <f t="shared" si="75"/>
        <v>121.29862175949204</v>
      </c>
      <c r="G83" s="245">
        <f t="shared" si="75"/>
        <v>118.78533227256673</v>
      </c>
      <c r="H83" s="245">
        <f t="shared" si="75"/>
        <v>115.09174838255154</v>
      </c>
      <c r="I83" s="245">
        <f t="shared" si="75"/>
        <v>111.09907299690065</v>
      </c>
      <c r="J83" s="245">
        <f t="shared" si="75"/>
        <v>108.50551517619478</v>
      </c>
      <c r="K83" s="245">
        <f t="shared" si="75"/>
        <v>106.84549996879309</v>
      </c>
      <c r="L83" s="245">
        <f t="shared" si="75"/>
        <v>104.83631850648297</v>
      </c>
      <c r="M83" s="245">
        <f t="shared" si="75"/>
        <v>102.22590227992787</v>
      </c>
      <c r="N83" s="248">
        <f t="shared" si="75"/>
        <v>100</v>
      </c>
      <c r="O83" s="245">
        <f t="shared" si="75"/>
        <v>97.963164716776035</v>
      </c>
      <c r="P83" s="293" t="s">
        <v>677</v>
      </c>
      <c r="Q83" s="293" t="s">
        <v>677</v>
      </c>
      <c r="R83" s="245">
        <f t="shared" si="75"/>
        <v>97.891681455576943</v>
      </c>
      <c r="S83" s="311" t="s">
        <v>677</v>
      </c>
      <c r="T83" s="293" t="s">
        <v>677</v>
      </c>
      <c r="U83" s="245">
        <f>IF(AND(ISNUMBER(U$13),($N22)&gt;0),(U22/U$13)/($N22/$N$13)*100,0)</f>
        <v>92.810669221174493</v>
      </c>
      <c r="V83" s="293" t="s">
        <v>677</v>
      </c>
      <c r="W83" s="293" t="s">
        <v>677</v>
      </c>
      <c r="X83" s="245">
        <f>IF(AND(ISNUMBER(X$13),($N22)&gt;0),(X22/X$13)/($N22/$N$13)*100,0)</f>
        <v>89.259097601446967</v>
      </c>
      <c r="Y83" s="293" t="s">
        <v>677</v>
      </c>
      <c r="Z83" s="293" t="s">
        <v>677</v>
      </c>
      <c r="AA83" s="245">
        <f>IF(AND(ISNUMBER(AA$13),($N22)&gt;0),(AA22/AA$13)/($N22/$N$13)*100,0)</f>
        <v>86.888205706259342</v>
      </c>
      <c r="AB83" s="293" t="s">
        <v>677</v>
      </c>
      <c r="AC83" s="293" t="s">
        <v>677</v>
      </c>
      <c r="AD83" s="96" t="s">
        <v>192</v>
      </c>
      <c r="AE83" s="366"/>
    </row>
    <row r="84" spans="1:31" s="115" customFormat="1" ht="15" customHeight="1">
      <c r="A84" s="82">
        <v>74</v>
      </c>
      <c r="B84" s="87" t="s">
        <v>62</v>
      </c>
      <c r="C84" s="86" t="s">
        <v>315</v>
      </c>
      <c r="D84" s="303">
        <v>0</v>
      </c>
      <c r="E84" s="245">
        <f t="shared" ref="E84:J86" si="76">IF(AND(ISNUMBER(E$13),($S23)&gt;0),(E23/E$13)/($S23/$S$13)*100,0)</f>
        <v>108.65226437088775</v>
      </c>
      <c r="F84" s="245">
        <f t="shared" si="76"/>
        <v>108.63058844160869</v>
      </c>
      <c r="G84" s="245">
        <f t="shared" si="76"/>
        <v>112.99936886436026</v>
      </c>
      <c r="H84" s="245">
        <f t="shared" si="76"/>
        <v>110.06212374666858</v>
      </c>
      <c r="I84" s="245">
        <f t="shared" si="76"/>
        <v>111.30450381684925</v>
      </c>
      <c r="J84" s="245">
        <f t="shared" si="76"/>
        <v>112.86278364834423</v>
      </c>
      <c r="K84" s="245">
        <f t="shared" ref="K84:Y84" si="77">IF(AND(ISNUMBER(K$13),($S23)&gt;0),(K23/K$13)/($S23/$S$13)*100,0)</f>
        <v>113.21952046404729</v>
      </c>
      <c r="L84" s="245">
        <f t="shared" si="77"/>
        <v>111.65399781216358</v>
      </c>
      <c r="M84" s="245">
        <f t="shared" si="77"/>
        <v>110.14355860540606</v>
      </c>
      <c r="N84" s="245">
        <f t="shared" si="77"/>
        <v>108.105952847968</v>
      </c>
      <c r="O84" s="245">
        <f t="shared" si="77"/>
        <v>105.59610976269551</v>
      </c>
      <c r="P84" s="245">
        <f t="shared" si="77"/>
        <v>107.43979359255151</v>
      </c>
      <c r="Q84" s="245">
        <f t="shared" si="77"/>
        <v>105.68810177522323</v>
      </c>
      <c r="R84" s="245">
        <f t="shared" si="77"/>
        <v>103.34536707885984</v>
      </c>
      <c r="S84" s="248">
        <f t="shared" si="77"/>
        <v>100</v>
      </c>
      <c r="T84" s="245">
        <f t="shared" si="77"/>
        <v>97.400261957532791</v>
      </c>
      <c r="U84" s="245">
        <f t="shared" si="77"/>
        <v>96.142270027634652</v>
      </c>
      <c r="V84" s="245">
        <f t="shared" si="77"/>
        <v>95.561773232715183</v>
      </c>
      <c r="W84" s="245">
        <f t="shared" si="77"/>
        <v>95.179119282211218</v>
      </c>
      <c r="X84" s="245">
        <f t="shared" si="77"/>
        <v>93.746315426603971</v>
      </c>
      <c r="Y84" s="245">
        <f t="shared" si="77"/>
        <v>93.217992193875418</v>
      </c>
      <c r="Z84" s="245">
        <f t="shared" ref="Z84:AA84" si="78">IF(AND(ISNUMBER(Z$13),($S23)&gt;0),(Z23/Z$13)/($S23/$S$13)*100,0)</f>
        <v>89.478413999308671</v>
      </c>
      <c r="AA84" s="245">
        <f t="shared" si="78"/>
        <v>92.229665038530058</v>
      </c>
      <c r="AB84" s="245">
        <f t="shared" ref="AB84:AC84" si="79">IF(AND(ISNUMBER(AB$13),($S23)&gt;0),(AB23/AB$13)/($S23/$S$13)*100,0)</f>
        <v>87.642858027023635</v>
      </c>
      <c r="AC84" s="245">
        <f t="shared" si="79"/>
        <v>86.887468935025765</v>
      </c>
      <c r="AD84" s="96" t="s">
        <v>192</v>
      </c>
      <c r="AE84" s="366"/>
    </row>
    <row r="85" spans="1:31" s="115" customFormat="1" ht="15" customHeight="1">
      <c r="A85" s="82">
        <v>75</v>
      </c>
      <c r="B85" s="89" t="s">
        <v>198</v>
      </c>
      <c r="C85" s="86" t="s">
        <v>315</v>
      </c>
      <c r="D85" s="303">
        <v>0</v>
      </c>
      <c r="E85" s="245">
        <f t="shared" si="76"/>
        <v>110.01445497957383</v>
      </c>
      <c r="F85" s="245">
        <f t="shared" si="76"/>
        <v>109.09890501442057</v>
      </c>
      <c r="G85" s="245">
        <f t="shared" si="76"/>
        <v>110.15690644188949</v>
      </c>
      <c r="H85" s="245">
        <f t="shared" si="76"/>
        <v>104.90495180987062</v>
      </c>
      <c r="I85" s="245">
        <f t="shared" si="76"/>
        <v>109.03734453095595</v>
      </c>
      <c r="J85" s="245">
        <f t="shared" si="76"/>
        <v>109.0740748481483</v>
      </c>
      <c r="K85" s="245">
        <f t="shared" ref="K85:Y85" si="80">IF(AND(ISNUMBER(K$13),($S24)&gt;0),(K24/K$13)/($S24/$S$13)*100,0)</f>
        <v>108.15491827992798</v>
      </c>
      <c r="L85" s="245">
        <f t="shared" si="80"/>
        <v>105.24341869694172</v>
      </c>
      <c r="M85" s="245">
        <f t="shared" si="80"/>
        <v>104.82910550732024</v>
      </c>
      <c r="N85" s="245">
        <f t="shared" si="80"/>
        <v>100.10325693660009</v>
      </c>
      <c r="O85" s="245">
        <f t="shared" si="80"/>
        <v>99.648365444243623</v>
      </c>
      <c r="P85" s="245">
        <f t="shared" si="80"/>
        <v>104.00927547410002</v>
      </c>
      <c r="Q85" s="245">
        <f t="shared" si="80"/>
        <v>103.00165678852483</v>
      </c>
      <c r="R85" s="245">
        <f t="shared" si="80"/>
        <v>103.68681456086297</v>
      </c>
      <c r="S85" s="248">
        <f t="shared" si="80"/>
        <v>100</v>
      </c>
      <c r="T85" s="245">
        <f t="shared" si="80"/>
        <v>95.350654223000063</v>
      </c>
      <c r="U85" s="245">
        <f t="shared" si="80"/>
        <v>94.881916798262836</v>
      </c>
      <c r="V85" s="245">
        <f t="shared" si="80"/>
        <v>92.120545255397118</v>
      </c>
      <c r="W85" s="245">
        <f t="shared" si="80"/>
        <v>93.387016918809294</v>
      </c>
      <c r="X85" s="245">
        <f t="shared" si="80"/>
        <v>93.103224573866171</v>
      </c>
      <c r="Y85" s="245">
        <f t="shared" si="80"/>
        <v>92.883192736336056</v>
      </c>
      <c r="Z85" s="245">
        <f t="shared" ref="Z85:AA85" si="81">IF(AND(ISNUMBER(Z$13),($S24)&gt;0),(Z24/Z$13)/($S24/$S$13)*100,0)</f>
        <v>90.512817560008969</v>
      </c>
      <c r="AA85" s="245">
        <f t="shared" si="81"/>
        <v>91.15005184263147</v>
      </c>
      <c r="AB85" s="245">
        <f t="shared" ref="AB85:AC85" si="82">IF(AND(ISNUMBER(AB$13),($S24)&gt;0),(AB24/AB$13)/($S24/$S$13)*100,0)</f>
        <v>89.943576597602728</v>
      </c>
      <c r="AC85" s="245">
        <f t="shared" si="82"/>
        <v>87.556538325892589</v>
      </c>
      <c r="AD85" s="96" t="s">
        <v>192</v>
      </c>
      <c r="AE85" s="366"/>
    </row>
    <row r="86" spans="1:31" s="115" customFormat="1" ht="15" customHeight="1">
      <c r="A86" s="82">
        <v>76</v>
      </c>
      <c r="B86" s="89" t="s">
        <v>231</v>
      </c>
      <c r="C86" s="86" t="s">
        <v>315</v>
      </c>
      <c r="D86" s="303">
        <v>0</v>
      </c>
      <c r="E86" s="245">
        <f t="shared" si="76"/>
        <v>107.88479005942489</v>
      </c>
      <c r="F86" s="245">
        <f t="shared" si="76"/>
        <v>108.3667333416149</v>
      </c>
      <c r="G86" s="245">
        <f t="shared" si="76"/>
        <v>114.60084583581659</v>
      </c>
      <c r="H86" s="245">
        <f t="shared" si="76"/>
        <v>112.96773545478874</v>
      </c>
      <c r="I86" s="245">
        <f t="shared" si="76"/>
        <v>112.58184819202145</v>
      </c>
      <c r="J86" s="245">
        <f t="shared" si="76"/>
        <v>114.99738702853371</v>
      </c>
      <c r="K86" s="245">
        <f t="shared" ref="K86:Y86" si="83">IF(AND(ISNUMBER(K$13),($S25)&gt;0),(K25/K$13)/($S25/$S$13)*100,0)</f>
        <v>116.07297727787707</v>
      </c>
      <c r="L86" s="245">
        <f t="shared" si="83"/>
        <v>115.26579395960488</v>
      </c>
      <c r="M86" s="245">
        <f t="shared" si="83"/>
        <v>113.1377843813342</v>
      </c>
      <c r="N86" s="245">
        <f t="shared" si="83"/>
        <v>112.61476644223289</v>
      </c>
      <c r="O86" s="245">
        <f t="shared" si="83"/>
        <v>108.94713930764593</v>
      </c>
      <c r="P86" s="245">
        <f t="shared" si="83"/>
        <v>109.37258810319561</v>
      </c>
      <c r="Q86" s="245">
        <f t="shared" si="83"/>
        <v>107.20167667678413</v>
      </c>
      <c r="R86" s="245">
        <f t="shared" si="83"/>
        <v>103.15299152621682</v>
      </c>
      <c r="S86" s="248">
        <f t="shared" si="83"/>
        <v>100</v>
      </c>
      <c r="T86" s="245">
        <f t="shared" si="83"/>
        <v>98.555035213785644</v>
      </c>
      <c r="U86" s="245">
        <f t="shared" si="83"/>
        <v>96.852367954271472</v>
      </c>
      <c r="V86" s="245">
        <f t="shared" si="83"/>
        <v>97.500601804603775</v>
      </c>
      <c r="W86" s="245">
        <f t="shared" si="83"/>
        <v>96.188810964603235</v>
      </c>
      <c r="X86" s="245">
        <f t="shared" si="83"/>
        <v>94.108640424490332</v>
      </c>
      <c r="Y86" s="245">
        <f t="shared" si="83"/>
        <v>93.406622170851278</v>
      </c>
      <c r="Z86" s="245">
        <f t="shared" ref="Z86:AA86" si="84">IF(AND(ISNUMBER(Z$13),($S25)&gt;0),(Z25/Z$13)/($S25/$S$13)*100,0)</f>
        <v>88.895618790282128</v>
      </c>
      <c r="AA86" s="245">
        <f t="shared" si="84"/>
        <v>92.837931891116625</v>
      </c>
      <c r="AB86" s="245">
        <f t="shared" ref="AB86:AC86" si="85">IF(AND(ISNUMBER(AB$13),($S25)&gt;0),(AB25/AB$13)/($S25/$S$13)*100,0)</f>
        <v>86.346605953660571</v>
      </c>
      <c r="AC86" s="245">
        <f t="shared" si="85"/>
        <v>86.510507321282375</v>
      </c>
      <c r="AD86" s="96" t="s">
        <v>192</v>
      </c>
      <c r="AE86" s="366"/>
    </row>
    <row r="87" spans="1:31" s="115" customFormat="1" ht="15" customHeight="1">
      <c r="A87" s="82">
        <v>77</v>
      </c>
      <c r="B87" s="87" t="s">
        <v>213</v>
      </c>
      <c r="C87" s="86" t="s">
        <v>315</v>
      </c>
      <c r="D87" s="303">
        <v>0</v>
      </c>
      <c r="E87" s="245">
        <f t="shared" ref="E87:J91" si="86">IF(AND(ISNUMBER(E$13),($S27)&gt;0),(E27/E$13)/($S27/$S$13)*100,0)</f>
        <v>111.58048553145581</v>
      </c>
      <c r="F87" s="245">
        <f t="shared" si="86"/>
        <v>110.59374628335938</v>
      </c>
      <c r="G87" s="245">
        <f t="shared" si="86"/>
        <v>114.52741344013668</v>
      </c>
      <c r="H87" s="245">
        <f t="shared" si="86"/>
        <v>111.27613759972373</v>
      </c>
      <c r="I87" s="245">
        <f t="shared" si="86"/>
        <v>112.14862640974761</v>
      </c>
      <c r="J87" s="245">
        <f t="shared" si="86"/>
        <v>113.44880280181231</v>
      </c>
      <c r="K87" s="245">
        <f t="shared" ref="K87:Y87" si="87">IF(AND(ISNUMBER(K$13),($S27)&gt;0),(K27/K$13)/($S27/$S$13)*100,0)</f>
        <v>113.74467934099535</v>
      </c>
      <c r="L87" s="245">
        <f t="shared" si="87"/>
        <v>112.19974498301934</v>
      </c>
      <c r="M87" s="245">
        <f t="shared" si="87"/>
        <v>110.51156409334769</v>
      </c>
      <c r="N87" s="245">
        <f t="shared" si="87"/>
        <v>108.34049258913856</v>
      </c>
      <c r="O87" s="245">
        <f t="shared" si="87"/>
        <v>105.59315733490226</v>
      </c>
      <c r="P87" s="245">
        <f t="shared" si="87"/>
        <v>107.31133317918523</v>
      </c>
      <c r="Q87" s="245">
        <f t="shared" si="87"/>
        <v>105.56814250986561</v>
      </c>
      <c r="R87" s="245">
        <f t="shared" si="87"/>
        <v>103.26663249877841</v>
      </c>
      <c r="S87" s="248">
        <f t="shared" si="87"/>
        <v>100</v>
      </c>
      <c r="T87" s="245">
        <f t="shared" si="87"/>
        <v>97.545908735579161</v>
      </c>
      <c r="U87" s="245">
        <f t="shared" si="87"/>
        <v>96.399714040479978</v>
      </c>
      <c r="V87" s="245">
        <f t="shared" si="87"/>
        <v>96.069446882107968</v>
      </c>
      <c r="W87" s="245">
        <f t="shared" si="87"/>
        <v>95.918767070013089</v>
      </c>
      <c r="X87" s="245">
        <f t="shared" si="87"/>
        <v>94.533417001501689</v>
      </c>
      <c r="Y87" s="245">
        <f t="shared" si="87"/>
        <v>95.666690830816464</v>
      </c>
      <c r="Z87" s="245">
        <f t="shared" ref="Z87:AA87" si="88">IF(AND(ISNUMBER(Z$13),($S27)&gt;0),(Z27/Z$13)/($S27/$S$13)*100,0)</f>
        <v>91.605589980129295</v>
      </c>
      <c r="AA87" s="245">
        <f t="shared" si="88"/>
        <v>94.137229272888419</v>
      </c>
      <c r="AB87" s="245">
        <f t="shared" ref="AB87:AC87" si="89">IF(AND(ISNUMBER(AB$13),($S27)&gt;0),(AB27/AB$13)/($S27/$S$13)*100,0)</f>
        <v>88.981821999661122</v>
      </c>
      <c r="AC87" s="245">
        <f t="shared" si="89"/>
        <v>87.16480333758409</v>
      </c>
      <c r="AD87" s="96" t="s">
        <v>192</v>
      </c>
      <c r="AE87" s="366"/>
    </row>
    <row r="88" spans="1:31" s="115" customFormat="1" ht="15" customHeight="1">
      <c r="A88" s="82">
        <v>78</v>
      </c>
      <c r="B88" s="87" t="s">
        <v>214</v>
      </c>
      <c r="C88" s="86" t="s">
        <v>315</v>
      </c>
      <c r="D88" s="303">
        <v>0</v>
      </c>
      <c r="E88" s="245">
        <f t="shared" si="86"/>
        <v>120.36017794901011</v>
      </c>
      <c r="F88" s="245">
        <f t="shared" si="86"/>
        <v>118.77287920087474</v>
      </c>
      <c r="G88" s="245">
        <f t="shared" si="86"/>
        <v>121.80319216887318</v>
      </c>
      <c r="H88" s="245">
        <f t="shared" si="86"/>
        <v>117.31535566943896</v>
      </c>
      <c r="I88" s="245">
        <f t="shared" si="86"/>
        <v>117.7808258357546</v>
      </c>
      <c r="J88" s="245">
        <f t="shared" si="86"/>
        <v>118.46585767648577</v>
      </c>
      <c r="K88" s="245">
        <f t="shared" ref="K88:Y88" si="90">IF(AND(ISNUMBER(K$13),($S28)&gt;0),(K28/K$13)/($S28/$S$13)*100,0)</f>
        <v>118.36225753294984</v>
      </c>
      <c r="L88" s="245">
        <f t="shared" si="90"/>
        <v>116.34686454069578</v>
      </c>
      <c r="M88" s="245">
        <f t="shared" si="90"/>
        <v>113.92601994713442</v>
      </c>
      <c r="N88" s="245">
        <f t="shared" si="90"/>
        <v>110.85337819451122</v>
      </c>
      <c r="O88" s="245">
        <f t="shared" si="90"/>
        <v>107.39572416138741</v>
      </c>
      <c r="P88" s="245">
        <f t="shared" si="90"/>
        <v>108.55784686763164</v>
      </c>
      <c r="Q88" s="245">
        <f t="shared" si="90"/>
        <v>106.20178902367866</v>
      </c>
      <c r="R88" s="245">
        <f t="shared" si="90"/>
        <v>103.45627533257283</v>
      </c>
      <c r="S88" s="248">
        <f t="shared" si="90"/>
        <v>100</v>
      </c>
      <c r="T88" s="245">
        <f t="shared" si="90"/>
        <v>95.957639826293658</v>
      </c>
      <c r="U88" s="245">
        <f t="shared" si="90"/>
        <v>94.825584188678079</v>
      </c>
      <c r="V88" s="245">
        <f t="shared" si="90"/>
        <v>93.420479881008987</v>
      </c>
      <c r="W88" s="245">
        <f t="shared" si="90"/>
        <v>92.784780294072291</v>
      </c>
      <c r="X88" s="245">
        <f t="shared" si="90"/>
        <v>91.134044956291177</v>
      </c>
      <c r="Y88" s="245">
        <f t="shared" si="90"/>
        <v>92.434687374630514</v>
      </c>
      <c r="Z88" s="245">
        <f t="shared" ref="Z88:AA88" si="91">IF(AND(ISNUMBER(Z$13),($S28)&gt;0),(Z28/Z$13)/($S28/$S$13)*100,0)</f>
        <v>88.286329958569397</v>
      </c>
      <c r="AA88" s="245">
        <f t="shared" si="91"/>
        <v>90.485909320099438</v>
      </c>
      <c r="AB88" s="245">
        <f t="shared" ref="AB88:AC88" si="92">IF(AND(ISNUMBER(AB$13),($S28)&gt;0),(AB28/AB$13)/($S28/$S$13)*100,0)</f>
        <v>85.368004867553381</v>
      </c>
      <c r="AC88" s="245">
        <f t="shared" si="92"/>
        <v>83.488515879048379</v>
      </c>
      <c r="AD88" s="96" t="s">
        <v>192</v>
      </c>
      <c r="AE88" s="366"/>
    </row>
    <row r="89" spans="1:31" s="115" customFormat="1" ht="15" customHeight="1">
      <c r="A89" s="82">
        <v>79</v>
      </c>
      <c r="B89" s="87" t="s">
        <v>208</v>
      </c>
      <c r="C89" s="86" t="s">
        <v>315</v>
      </c>
      <c r="D89" s="303">
        <v>0</v>
      </c>
      <c r="E89" s="245">
        <f t="shared" si="86"/>
        <v>112.67521604705446</v>
      </c>
      <c r="F89" s="245">
        <f t="shared" si="86"/>
        <v>107.89168110636642</v>
      </c>
      <c r="G89" s="245">
        <f t="shared" si="86"/>
        <v>114.13811590471849</v>
      </c>
      <c r="H89" s="245">
        <f t="shared" si="86"/>
        <v>109.04949975100018</v>
      </c>
      <c r="I89" s="245">
        <f t="shared" si="86"/>
        <v>112.50532760100664</v>
      </c>
      <c r="J89" s="245">
        <f t="shared" si="86"/>
        <v>118.76900953747842</v>
      </c>
      <c r="K89" s="245">
        <f t="shared" ref="K89:Y89" si="93">IF(AND(ISNUMBER(K$13),($S29)&gt;0),(K29/K$13)/($S29/$S$13)*100,0)</f>
        <v>117.7344287657351</v>
      </c>
      <c r="L89" s="245">
        <f t="shared" si="93"/>
        <v>113.23061593647019</v>
      </c>
      <c r="M89" s="245">
        <f t="shared" si="93"/>
        <v>106.51658781021314</v>
      </c>
      <c r="N89" s="245">
        <f t="shared" si="93"/>
        <v>102.5229839671177</v>
      </c>
      <c r="O89" s="245">
        <f t="shared" si="93"/>
        <v>108.03785256979663</v>
      </c>
      <c r="P89" s="245">
        <f t="shared" si="93"/>
        <v>106.11857913643064</v>
      </c>
      <c r="Q89" s="245">
        <f t="shared" si="93"/>
        <v>106.75453201187921</v>
      </c>
      <c r="R89" s="245">
        <f t="shared" si="93"/>
        <v>102.89685076699757</v>
      </c>
      <c r="S89" s="248">
        <f t="shared" si="93"/>
        <v>100</v>
      </c>
      <c r="T89" s="245">
        <f t="shared" si="93"/>
        <v>98.160201130995077</v>
      </c>
      <c r="U89" s="245">
        <f t="shared" si="93"/>
        <v>87.435607542801748</v>
      </c>
      <c r="V89" s="245">
        <f t="shared" si="93"/>
        <v>94.679286566922286</v>
      </c>
      <c r="W89" s="245">
        <f t="shared" si="93"/>
        <v>92.681584411521484</v>
      </c>
      <c r="X89" s="245">
        <f t="shared" si="93"/>
        <v>97.313585722507753</v>
      </c>
      <c r="Y89" s="245">
        <f t="shared" si="93"/>
        <v>87.991906083304627</v>
      </c>
      <c r="Z89" s="245">
        <f t="shared" ref="Z89:AA89" si="94">IF(AND(ISNUMBER(Z$13),($S29)&gt;0),(Z29/Z$13)/($S29/$S$13)*100,0)</f>
        <v>88.483536693278026</v>
      </c>
      <c r="AA89" s="245">
        <f t="shared" si="94"/>
        <v>91.937040870308579</v>
      </c>
      <c r="AB89" s="245">
        <f t="shared" ref="AB89:AC89" si="95">IF(AND(ISNUMBER(AB$13),($S29)&gt;0),(AB29/AB$13)/($S29/$S$13)*100,0)</f>
        <v>81.691585722031647</v>
      </c>
      <c r="AC89" s="245">
        <f t="shared" si="95"/>
        <v>82.841894826096208</v>
      </c>
      <c r="AD89" s="96" t="s">
        <v>192</v>
      </c>
      <c r="AE89" s="366"/>
    </row>
    <row r="90" spans="1:31" s="115" customFormat="1" ht="15" customHeight="1">
      <c r="A90" s="82">
        <v>80</v>
      </c>
      <c r="B90" s="89" t="s">
        <v>196</v>
      </c>
      <c r="C90" s="86" t="s">
        <v>315</v>
      </c>
      <c r="D90" s="303">
        <v>0</v>
      </c>
      <c r="E90" s="245">
        <f t="shared" si="86"/>
        <v>110.01445497957383</v>
      </c>
      <c r="F90" s="245">
        <f t="shared" si="86"/>
        <v>109.09890501442057</v>
      </c>
      <c r="G90" s="245">
        <f t="shared" si="86"/>
        <v>110.15690644188949</v>
      </c>
      <c r="H90" s="245">
        <f t="shared" si="86"/>
        <v>104.90495180987062</v>
      </c>
      <c r="I90" s="245">
        <f t="shared" si="86"/>
        <v>109.03734453095595</v>
      </c>
      <c r="J90" s="245">
        <f t="shared" si="86"/>
        <v>109.0740748481483</v>
      </c>
      <c r="K90" s="245">
        <f t="shared" ref="K90:Y90" si="96">IF(AND(ISNUMBER(K$13),($S30)&gt;0),(K30/K$13)/($S30/$S$13)*100,0)</f>
        <v>108.15491827992798</v>
      </c>
      <c r="L90" s="245">
        <f t="shared" si="96"/>
        <v>105.24341869694172</v>
      </c>
      <c r="M90" s="245">
        <f t="shared" si="96"/>
        <v>104.82910550732024</v>
      </c>
      <c r="N90" s="245">
        <f t="shared" si="96"/>
        <v>100.10325693660009</v>
      </c>
      <c r="O90" s="245">
        <f t="shared" si="96"/>
        <v>99.648365444243623</v>
      </c>
      <c r="P90" s="245">
        <f t="shared" si="96"/>
        <v>104.00927547410002</v>
      </c>
      <c r="Q90" s="245">
        <f t="shared" si="96"/>
        <v>103.00165678852483</v>
      </c>
      <c r="R90" s="245">
        <f t="shared" si="96"/>
        <v>103.68681456086297</v>
      </c>
      <c r="S90" s="248">
        <f t="shared" si="96"/>
        <v>100</v>
      </c>
      <c r="T90" s="245">
        <f t="shared" si="96"/>
        <v>95.350654223000063</v>
      </c>
      <c r="U90" s="245">
        <f t="shared" si="96"/>
        <v>94.881916798262836</v>
      </c>
      <c r="V90" s="245">
        <f t="shared" si="96"/>
        <v>92.120545255397118</v>
      </c>
      <c r="W90" s="245">
        <f t="shared" si="96"/>
        <v>93.387016918809294</v>
      </c>
      <c r="X90" s="245">
        <f t="shared" si="96"/>
        <v>93.103224573866171</v>
      </c>
      <c r="Y90" s="245">
        <f t="shared" si="96"/>
        <v>92.883192736336056</v>
      </c>
      <c r="Z90" s="245">
        <f t="shared" ref="Z90:AA90" si="97">IF(AND(ISNUMBER(Z$13),($S30)&gt;0),(Z30/Z$13)/($S30/$S$13)*100,0)</f>
        <v>90.512817560008969</v>
      </c>
      <c r="AA90" s="245">
        <f t="shared" si="97"/>
        <v>91.15005184263147</v>
      </c>
      <c r="AB90" s="245">
        <f t="shared" ref="AB90:AC90" si="98">IF(AND(ISNUMBER(AB$13),($S30)&gt;0),(AB30/AB$13)/($S30/$S$13)*100,0)</f>
        <v>89.943576597602728</v>
      </c>
      <c r="AC90" s="245">
        <f t="shared" si="98"/>
        <v>87.556538325892589</v>
      </c>
      <c r="AD90" s="96" t="s">
        <v>192</v>
      </c>
      <c r="AE90" s="366"/>
    </row>
    <row r="91" spans="1:31" s="115" customFormat="1" ht="15" customHeight="1">
      <c r="A91" s="82">
        <v>81</v>
      </c>
      <c r="B91" s="89" t="s">
        <v>63</v>
      </c>
      <c r="C91" s="86" t="s">
        <v>315</v>
      </c>
      <c r="D91" s="303">
        <v>0</v>
      </c>
      <c r="E91" s="245">
        <f t="shared" si="86"/>
        <v>114.68247223027255</v>
      </c>
      <c r="F91" s="245">
        <f t="shared" si="86"/>
        <v>106.98096135644732</v>
      </c>
      <c r="G91" s="245">
        <f t="shared" si="86"/>
        <v>117.14150745633813</v>
      </c>
      <c r="H91" s="245">
        <f t="shared" si="86"/>
        <v>112.17611250219817</v>
      </c>
      <c r="I91" s="245">
        <f t="shared" si="86"/>
        <v>115.12154539888884</v>
      </c>
      <c r="J91" s="245">
        <f t="shared" si="86"/>
        <v>126.08278822993329</v>
      </c>
      <c r="K91" s="245">
        <f t="shared" ref="K91:Y91" si="99">IF(AND(ISNUMBER(K$13),($S31)&gt;0),(K31/K$13)/($S31/$S$13)*100,0)</f>
        <v>124.96113239194437</v>
      </c>
      <c r="L91" s="245">
        <f t="shared" si="99"/>
        <v>119.25609159513439</v>
      </c>
      <c r="M91" s="245">
        <f t="shared" si="99"/>
        <v>107.78961052839358</v>
      </c>
      <c r="N91" s="245">
        <f t="shared" si="99"/>
        <v>104.34840606272331</v>
      </c>
      <c r="O91" s="245">
        <f t="shared" si="99"/>
        <v>114.36681239734693</v>
      </c>
      <c r="P91" s="245">
        <f t="shared" si="99"/>
        <v>107.70982040579669</v>
      </c>
      <c r="Q91" s="245">
        <f t="shared" si="99"/>
        <v>109.58567009826766</v>
      </c>
      <c r="R91" s="245">
        <f t="shared" si="99"/>
        <v>102.30090860250394</v>
      </c>
      <c r="S91" s="248">
        <f t="shared" si="99"/>
        <v>100</v>
      </c>
      <c r="T91" s="245">
        <f t="shared" si="99"/>
        <v>100.27970012398582</v>
      </c>
      <c r="U91" s="245">
        <f t="shared" si="99"/>
        <v>81.818173313981362</v>
      </c>
      <c r="V91" s="245">
        <f t="shared" si="99"/>
        <v>96.609579888478393</v>
      </c>
      <c r="W91" s="245">
        <f t="shared" si="99"/>
        <v>92.149411951768343</v>
      </c>
      <c r="X91" s="245">
        <f t="shared" si="99"/>
        <v>100.4898474141275</v>
      </c>
      <c r="Y91" s="245">
        <f t="shared" si="99"/>
        <v>84.301959812598795</v>
      </c>
      <c r="Z91" s="245">
        <f t="shared" ref="Z91:AA91" si="100">IF(AND(ISNUMBER(Z$13),($S31)&gt;0),(Z31/Z$13)/($S31/$S$13)*100,0)</f>
        <v>86.952663960278826</v>
      </c>
      <c r="AA91" s="245">
        <f t="shared" si="100"/>
        <v>92.530738895748101</v>
      </c>
      <c r="AB91" s="245">
        <f t="shared" ref="AB91:AC91" si="101">IF(AND(ISNUMBER(AB$13),($S31)&gt;0),(AB31/AB$13)/($S31/$S$13)*100,0)</f>
        <v>75.4663519303583</v>
      </c>
      <c r="AC91" s="245">
        <f t="shared" si="101"/>
        <v>79.285206691901649</v>
      </c>
      <c r="AD91" s="96" t="s">
        <v>192</v>
      </c>
      <c r="AE91" s="366"/>
    </row>
    <row r="92" spans="1:31" s="115" customFormat="1" ht="15" customHeight="1">
      <c r="A92" s="82">
        <v>82</v>
      </c>
      <c r="B92" s="87" t="s">
        <v>64</v>
      </c>
      <c r="C92" s="86" t="s">
        <v>315</v>
      </c>
      <c r="D92" s="303">
        <v>0</v>
      </c>
      <c r="E92" s="303">
        <v>0</v>
      </c>
      <c r="F92" s="303">
        <v>0</v>
      </c>
      <c r="G92" s="303">
        <v>0</v>
      </c>
      <c r="H92" s="303">
        <v>0</v>
      </c>
      <c r="I92" s="245">
        <f>IF(AND(ISNUMBER(I$13),($S32)&gt;0),(I32/I$13)/($S32/$S$13)*100,0)</f>
        <v>113.26639071843063</v>
      </c>
      <c r="J92" s="245">
        <f t="shared" ref="J92:X92" si="102">IF(AND(ISNUMBER(J$13),($S32)&gt;0),(J32/J$13)/($S32/$S$13)*100,0)</f>
        <v>118.65651725332998</v>
      </c>
      <c r="K92" s="245">
        <f t="shared" si="102"/>
        <v>118.73748586766264</v>
      </c>
      <c r="L92" s="245">
        <f t="shared" si="102"/>
        <v>113.90338395957362</v>
      </c>
      <c r="M92" s="245">
        <f t="shared" si="102"/>
        <v>107.15716906748349</v>
      </c>
      <c r="N92" s="245">
        <f t="shared" si="102"/>
        <v>103.00488205730684</v>
      </c>
      <c r="O92" s="245">
        <f t="shared" si="102"/>
        <v>108.58456210576878</v>
      </c>
      <c r="P92" s="245">
        <f t="shared" si="102"/>
        <v>106.56501389421307</v>
      </c>
      <c r="Q92" s="245">
        <f t="shared" si="102"/>
        <v>106.88774282867475</v>
      </c>
      <c r="R92" s="245">
        <f t="shared" si="102"/>
        <v>102.9832642640238</v>
      </c>
      <c r="S92" s="248">
        <f t="shared" si="102"/>
        <v>100</v>
      </c>
      <c r="T92" s="245">
        <f t="shared" si="102"/>
        <v>98.538240200194934</v>
      </c>
      <c r="U92" s="245">
        <f t="shared" si="102"/>
        <v>87.619355303737038</v>
      </c>
      <c r="V92" s="245">
        <f t="shared" si="102"/>
        <v>95.164756429354753</v>
      </c>
      <c r="W92" s="245">
        <f t="shared" si="102"/>
        <v>93.406715368659661</v>
      </c>
      <c r="X92" s="245">
        <f t="shared" si="102"/>
        <v>98.576683717903776</v>
      </c>
      <c r="Y92" s="245">
        <f t="shared" ref="Y92:Z94" si="103">IF(AND(ISNUMBER(Y$13),($S32)&gt;0),(Y32/Y$13)/($S32/$S$13)*100,0)</f>
        <v>89.592068109174278</v>
      </c>
      <c r="Z92" s="245">
        <f t="shared" si="103"/>
        <v>89.2119214324252</v>
      </c>
      <c r="AA92" s="245">
        <f t="shared" ref="AA92:AB92" si="104">IF(AND(ISNUMBER(AA$13),($S32)&gt;0),(AA32/AA$13)/($S32/$S$13)*100,0)</f>
        <v>92.716186506788105</v>
      </c>
      <c r="AB92" s="245">
        <f t="shared" si="104"/>
        <v>82.574945936121395</v>
      </c>
      <c r="AC92" s="245">
        <f t="shared" ref="AC92" si="105">IF(AND(ISNUMBER(AC$13),($S32)&gt;0),(AC32/AC$13)/($S32/$S$13)*100,0)</f>
        <v>83.104907765745324</v>
      </c>
      <c r="AD92" s="96" t="s">
        <v>192</v>
      </c>
      <c r="AE92" s="366"/>
    </row>
    <row r="93" spans="1:31" s="115" customFormat="1" ht="15" customHeight="1">
      <c r="A93" s="82">
        <v>83</v>
      </c>
      <c r="B93" s="89" t="s">
        <v>197</v>
      </c>
      <c r="C93" s="86" t="s">
        <v>315</v>
      </c>
      <c r="D93" s="303">
        <v>0</v>
      </c>
      <c r="E93" s="303">
        <v>0</v>
      </c>
      <c r="F93" s="303">
        <v>0</v>
      </c>
      <c r="G93" s="303">
        <v>0</v>
      </c>
      <c r="H93" s="303">
        <v>0</v>
      </c>
      <c r="I93" s="245">
        <f>IF(AND(ISNUMBER(I$13),($S33)&gt;0),(I33/I$13)/($S33/$S$13)*100,0)</f>
        <v>108.52437839036713</v>
      </c>
      <c r="J93" s="245">
        <f t="shared" ref="J93:X93" si="106">IF(AND(ISNUMBER(J$13),($S33)&gt;0),(J33/J$13)/($S33/$S$13)*100,0)</f>
        <v>108.56522203673494</v>
      </c>
      <c r="K93" s="245">
        <f t="shared" si="106"/>
        <v>107.61016944761099</v>
      </c>
      <c r="L93" s="245">
        <f t="shared" si="106"/>
        <v>104.73750838946721</v>
      </c>
      <c r="M93" s="245">
        <f t="shared" si="106"/>
        <v>104.33536213002354</v>
      </c>
      <c r="N93" s="245">
        <f t="shared" si="106"/>
        <v>99.620897947949487</v>
      </c>
      <c r="O93" s="245">
        <f t="shared" si="106"/>
        <v>99.177786974713925</v>
      </c>
      <c r="P93" s="245">
        <f t="shared" si="106"/>
        <v>103.63902204325296</v>
      </c>
      <c r="Q93" s="245">
        <f t="shared" si="106"/>
        <v>102.61561845005571</v>
      </c>
      <c r="R93" s="245">
        <f t="shared" si="106"/>
        <v>103.36797523604417</v>
      </c>
      <c r="S93" s="248">
        <f t="shared" si="106"/>
        <v>100</v>
      </c>
      <c r="T93" s="245">
        <f t="shared" si="106"/>
        <v>95.415557752785887</v>
      </c>
      <c r="U93" s="245">
        <f t="shared" si="106"/>
        <v>95.151471642551385</v>
      </c>
      <c r="V93" s="245">
        <f t="shared" si="106"/>
        <v>92.876398449273907</v>
      </c>
      <c r="W93" s="245">
        <f t="shared" si="106"/>
        <v>94.83207365050103</v>
      </c>
      <c r="X93" s="245">
        <f t="shared" si="106"/>
        <v>94.446646481341801</v>
      </c>
      <c r="Y93" s="245">
        <f t="shared" si="103"/>
        <v>94.239024978556316</v>
      </c>
      <c r="Z93" s="245">
        <f t="shared" si="103"/>
        <v>91.944429323116609</v>
      </c>
      <c r="AA93" s="245">
        <f t="shared" ref="AA93:AB93" si="107">IF(AND(ISNUMBER(AA$13),($S33)&gt;0),(AA33/AA$13)/($S33/$S$13)*100,0)</f>
        <v>92.432298007057824</v>
      </c>
      <c r="AB93" s="245">
        <f t="shared" si="107"/>
        <v>91.113733155260562</v>
      </c>
      <c r="AC93" s="245">
        <f t="shared" ref="AC93" si="108">IF(AND(ISNUMBER(AC$13),($S33)&gt;0),(AC33/AC$13)/($S33/$S$13)*100,0)</f>
        <v>89.894875431613201</v>
      </c>
      <c r="AD93" s="96" t="s">
        <v>192</v>
      </c>
      <c r="AE93" s="366"/>
    </row>
    <row r="94" spans="1:31" s="115" customFormat="1" ht="15" customHeight="1">
      <c r="A94" s="82">
        <v>84</v>
      </c>
      <c r="B94" s="89" t="s">
        <v>65</v>
      </c>
      <c r="C94" s="86" t="s">
        <v>315</v>
      </c>
      <c r="D94" s="303">
        <v>0</v>
      </c>
      <c r="E94" s="303">
        <v>0</v>
      </c>
      <c r="F94" s="303">
        <v>0</v>
      </c>
      <c r="G94" s="303">
        <v>0</v>
      </c>
      <c r="H94" s="303">
        <v>0</v>
      </c>
      <c r="I94" s="245">
        <f>IF(AND(ISNUMBER(I$13),($S34)&gt;0),(I34/I$13)/($S34/$S$13)*100,0)</f>
        <v>117.15834003950782</v>
      </c>
      <c r="J94" s="245">
        <f t="shared" ref="J94:X94" si="109">IF(AND(ISNUMBER(J$13),($S34)&gt;0),(J34/J$13)/($S34/$S$13)*100,0)</f>
        <v>126.9388258704092</v>
      </c>
      <c r="K94" s="245">
        <f t="shared" si="109"/>
        <v>127.87009636935576</v>
      </c>
      <c r="L94" s="245">
        <f t="shared" si="109"/>
        <v>121.42616558353478</v>
      </c>
      <c r="M94" s="245">
        <f t="shared" si="109"/>
        <v>109.47313301584019</v>
      </c>
      <c r="N94" s="245">
        <f t="shared" si="109"/>
        <v>105.7822461267773</v>
      </c>
      <c r="O94" s="245">
        <f t="shared" si="109"/>
        <v>116.30505913361715</v>
      </c>
      <c r="P94" s="245">
        <f t="shared" si="109"/>
        <v>108.96648635147088</v>
      </c>
      <c r="Q94" s="245">
        <f t="shared" si="109"/>
        <v>110.39403729284656</v>
      </c>
      <c r="R94" s="245">
        <f t="shared" si="109"/>
        <v>102.66751738215581</v>
      </c>
      <c r="S94" s="248">
        <f t="shared" si="109"/>
        <v>100</v>
      </c>
      <c r="T94" s="245">
        <f t="shared" si="109"/>
        <v>101.10114408789875</v>
      </c>
      <c r="U94" s="245">
        <f t="shared" si="109"/>
        <v>81.437461828336893</v>
      </c>
      <c r="V94" s="245">
        <f t="shared" si="109"/>
        <v>97.042898591543974</v>
      </c>
      <c r="W94" s="245">
        <f t="shared" si="109"/>
        <v>92.236869781275928</v>
      </c>
      <c r="X94" s="245">
        <f t="shared" si="109"/>
        <v>101.9663618770546</v>
      </c>
      <c r="Y94" s="245">
        <f t="shared" si="103"/>
        <v>85.778134407265938</v>
      </c>
      <c r="Z94" s="245">
        <f t="shared" si="103"/>
        <v>86.969248597713829</v>
      </c>
      <c r="AA94" s="245">
        <f t="shared" ref="AA94:AB94" si="110">IF(AND(ISNUMBER(AA$13),($S34)&gt;0),(AA34/AA$13)/($S34/$S$13)*100,0)</f>
        <v>92.949184562750162</v>
      </c>
      <c r="AB94" s="245">
        <f t="shared" si="110"/>
        <v>75.566839499181299</v>
      </c>
      <c r="AC94" s="245">
        <f t="shared" ref="AC94" si="111">IF(AND(ISNUMBER(AC$13),($S34)&gt;0),(AC34/AC$13)/($S34/$S$13)*100,0)</f>
        <v>77.532123846370311</v>
      </c>
      <c r="AD94" s="96" t="s">
        <v>192</v>
      </c>
      <c r="AE94" s="366"/>
    </row>
    <row r="95" spans="1:31" s="115" customFormat="1" ht="15" customHeight="1">
      <c r="A95" s="82">
        <v>85</v>
      </c>
      <c r="B95" s="117" t="s">
        <v>66</v>
      </c>
      <c r="C95" s="86" t="s">
        <v>225</v>
      </c>
      <c r="D95" s="303">
        <v>0</v>
      </c>
      <c r="E95" s="245">
        <f t="shared" ref="E95:M97" si="112">IF(AND(ISNUMBER(E$13),($N41)&gt;0),(E41/E$13)/($N41/$N$13)*100,0)</f>
        <v>116.93963355959443</v>
      </c>
      <c r="F95" s="245">
        <f t="shared" si="112"/>
        <v>112.73256777480536</v>
      </c>
      <c r="G95" s="245">
        <f t="shared" si="112"/>
        <v>111.17759588313523</v>
      </c>
      <c r="H95" s="245">
        <f t="shared" si="112"/>
        <v>107.74097807119153</v>
      </c>
      <c r="I95" s="245">
        <f t="shared" si="112"/>
        <v>104.7303602269934</v>
      </c>
      <c r="J95" s="245">
        <f t="shared" si="112"/>
        <v>104.76831104230986</v>
      </c>
      <c r="K95" s="245">
        <f t="shared" si="112"/>
        <v>105.08640013596163</v>
      </c>
      <c r="L95" s="245">
        <f t="shared" si="112"/>
        <v>103.3947675368116</v>
      </c>
      <c r="M95" s="245">
        <f t="shared" si="112"/>
        <v>101.29814277911882</v>
      </c>
      <c r="N95" s="248">
        <f>IF(AND(ISNUMBER(N$13),($N41)&gt;0),(N41/N$13)/($N41/$N$13)*100,0)</f>
        <v>100</v>
      </c>
      <c r="O95" s="245">
        <f>IF(AND(ISNUMBER(O$13),($N41)&gt;0),(O41/O$13)/($N41/$N$13)*100,0)</f>
        <v>97.959637696509091</v>
      </c>
      <c r="P95" s="293" t="s">
        <v>677</v>
      </c>
      <c r="Q95" s="293" t="s">
        <v>677</v>
      </c>
      <c r="R95" s="245">
        <f>IF(AND(ISNUMBER(R$13),($N41)&gt;0),(R41/R$13)/($N41/$N$13)*100,0)</f>
        <v>98.248412685881718</v>
      </c>
      <c r="S95" s="311" t="s">
        <v>677</v>
      </c>
      <c r="T95" s="293" t="s">
        <v>677</v>
      </c>
      <c r="U95" s="245">
        <f>IF(AND(ISNUMBER(U$13),($N41)&gt;0),(U41/U$13)/($N41/$N$13)*100,0)</f>
        <v>93.539219503307763</v>
      </c>
      <c r="V95" s="293" t="s">
        <v>677</v>
      </c>
      <c r="W95" s="293" t="s">
        <v>677</v>
      </c>
      <c r="X95" s="245">
        <f>IF(AND(ISNUMBER(X$13),($N41)&gt;0),(X41/X$13)/($N41/$N$13)*100,0)</f>
        <v>89.479597052766792</v>
      </c>
      <c r="Y95" s="293" t="s">
        <v>677</v>
      </c>
      <c r="Z95" s="293" t="s">
        <v>677</v>
      </c>
      <c r="AA95" s="245">
        <f>IF(AND(ISNUMBER(AA$13),($N41)&gt;0),(AA41/AA$13)/($N41/$N$13)*100,0)</f>
        <v>86.661534916805238</v>
      </c>
      <c r="AB95" s="293" t="s">
        <v>677</v>
      </c>
      <c r="AC95" s="293" t="s">
        <v>677</v>
      </c>
      <c r="AD95" s="96" t="s">
        <v>192</v>
      </c>
      <c r="AE95" s="366"/>
    </row>
    <row r="96" spans="1:31" s="115" customFormat="1" ht="15" customHeight="1">
      <c r="A96" s="82">
        <v>86</v>
      </c>
      <c r="B96" s="89" t="s">
        <v>67</v>
      </c>
      <c r="C96" s="86" t="s">
        <v>225</v>
      </c>
      <c r="D96" s="303">
        <v>0</v>
      </c>
      <c r="E96" s="245">
        <f t="shared" si="112"/>
        <v>153.35680865922959</v>
      </c>
      <c r="F96" s="245">
        <f t="shared" si="112"/>
        <v>148.15611212723837</v>
      </c>
      <c r="G96" s="245">
        <f t="shared" si="112"/>
        <v>145.71040633462209</v>
      </c>
      <c r="H96" s="245">
        <f t="shared" si="112"/>
        <v>132.99206204532626</v>
      </c>
      <c r="I96" s="245">
        <f t="shared" si="112"/>
        <v>130.17334575366212</v>
      </c>
      <c r="J96" s="245">
        <f t="shared" si="112"/>
        <v>133.37315162435252</v>
      </c>
      <c r="K96" s="245">
        <f t="shared" si="112"/>
        <v>131.38556572174915</v>
      </c>
      <c r="L96" s="245">
        <f t="shared" si="112"/>
        <v>104.1383471775947</v>
      </c>
      <c r="M96" s="245">
        <f t="shared" si="112"/>
        <v>98.013882991476919</v>
      </c>
      <c r="N96" s="248">
        <f t="shared" ref="N96:R97" si="113">IF(AND(ISNUMBER(N$13),($N42)&gt;0),(N42/N$13)/($N42/$N$13)*100,0)</f>
        <v>100</v>
      </c>
      <c r="O96" s="245">
        <f t="shared" si="113"/>
        <v>86.13245711911641</v>
      </c>
      <c r="P96" s="293" t="s">
        <v>677</v>
      </c>
      <c r="Q96" s="293" t="s">
        <v>677</v>
      </c>
      <c r="R96" s="245">
        <f t="shared" si="113"/>
        <v>89.730689313926817</v>
      </c>
      <c r="S96" s="311" t="s">
        <v>677</v>
      </c>
      <c r="T96" s="293" t="s">
        <v>677</v>
      </c>
      <c r="U96" s="245">
        <f>IF(AND(ISNUMBER(U$13),($N42)&gt;0),(U42/U$13)/($N42/$N$13)*100,0)</f>
        <v>95.501150479140179</v>
      </c>
      <c r="V96" s="293" t="s">
        <v>677</v>
      </c>
      <c r="W96" s="293" t="s">
        <v>677</v>
      </c>
      <c r="X96" s="245">
        <f>IF(AND(ISNUMBER(X$13),($N42)&gt;0),(X42/X$13)/($N42/$N$13)*100,0)</f>
        <v>93.737355879849233</v>
      </c>
      <c r="Y96" s="293" t="s">
        <v>677</v>
      </c>
      <c r="Z96" s="293" t="s">
        <v>677</v>
      </c>
      <c r="AA96" s="245">
        <f>IF(AND(ISNUMBER(AA$13),($N42)&gt;0),(AA42/AA$13)/($N42/$N$13)*100,0)</f>
        <v>99.405288378250944</v>
      </c>
      <c r="AB96" s="293" t="s">
        <v>677</v>
      </c>
      <c r="AC96" s="293" t="s">
        <v>677</v>
      </c>
      <c r="AD96" s="96" t="s">
        <v>192</v>
      </c>
      <c r="AE96" s="366"/>
    </row>
    <row r="97" spans="1:31" s="115" customFormat="1" ht="15" customHeight="1">
      <c r="A97" s="82">
        <v>87</v>
      </c>
      <c r="B97" s="89" t="s">
        <v>75</v>
      </c>
      <c r="C97" s="86" t="s">
        <v>225</v>
      </c>
      <c r="D97" s="303">
        <v>0</v>
      </c>
      <c r="E97" s="245">
        <f t="shared" si="112"/>
        <v>114.51727471086227</v>
      </c>
      <c r="F97" s="245">
        <f t="shared" si="112"/>
        <v>110.37630219734621</v>
      </c>
      <c r="G97" s="245">
        <f t="shared" si="112"/>
        <v>108.8805791941722</v>
      </c>
      <c r="H97" s="245">
        <f t="shared" si="112"/>
        <v>106.06135337384821</v>
      </c>
      <c r="I97" s="245">
        <f t="shared" si="112"/>
        <v>103.03797082666048</v>
      </c>
      <c r="J97" s="245">
        <f t="shared" si="112"/>
        <v>102.86560473653775</v>
      </c>
      <c r="K97" s="245">
        <f t="shared" si="112"/>
        <v>103.33706026276417</v>
      </c>
      <c r="L97" s="245">
        <f t="shared" si="112"/>
        <v>103.34530689859187</v>
      </c>
      <c r="M97" s="245">
        <f t="shared" si="112"/>
        <v>101.51660167210991</v>
      </c>
      <c r="N97" s="248">
        <f t="shared" si="113"/>
        <v>100</v>
      </c>
      <c r="O97" s="245">
        <f t="shared" si="113"/>
        <v>98.746345491630947</v>
      </c>
      <c r="P97" s="293" t="s">
        <v>677</v>
      </c>
      <c r="Q97" s="293" t="s">
        <v>677</v>
      </c>
      <c r="R97" s="245">
        <f t="shared" si="113"/>
        <v>98.814985533024782</v>
      </c>
      <c r="S97" s="311" t="s">
        <v>677</v>
      </c>
      <c r="T97" s="293" t="s">
        <v>677</v>
      </c>
      <c r="U97" s="245">
        <f>IF(AND(ISNUMBER(U$13),($N43)&gt;0),(U43/U$13)/($N43/$N$13)*100,0)</f>
        <v>93.408717869204992</v>
      </c>
      <c r="V97" s="293" t="s">
        <v>677</v>
      </c>
      <c r="W97" s="293" t="s">
        <v>677</v>
      </c>
      <c r="X97" s="245">
        <f>IF(AND(ISNUMBER(X$13),($N43)&gt;0),(X43/X$13)/($N43/$N$13)*100,0)</f>
        <v>89.196383987988071</v>
      </c>
      <c r="Y97" s="293" t="s">
        <v>677</v>
      </c>
      <c r="Z97" s="293" t="s">
        <v>677</v>
      </c>
      <c r="AA97" s="245">
        <f>IF(AND(ISNUMBER(AA$13),($N43)&gt;0),(AA43/AA$13)/($N43/$N$13)*100,0)</f>
        <v>85.813859503241815</v>
      </c>
      <c r="AB97" s="293" t="s">
        <v>677</v>
      </c>
      <c r="AC97" s="293" t="s">
        <v>677</v>
      </c>
      <c r="AD97" s="96" t="s">
        <v>192</v>
      </c>
      <c r="AE97" s="366"/>
    </row>
    <row r="98" spans="1:31" ht="24.95" customHeight="1">
      <c r="A98" s="113"/>
      <c r="B98" s="69"/>
      <c r="C98" s="109"/>
      <c r="D98" s="399" t="s">
        <v>203</v>
      </c>
      <c r="E98" s="400"/>
      <c r="F98" s="400"/>
      <c r="G98" s="400"/>
      <c r="H98" s="400"/>
      <c r="I98" s="400"/>
      <c r="J98" s="400"/>
      <c r="K98" s="400"/>
      <c r="L98" s="400"/>
      <c r="M98" s="400"/>
      <c r="N98" s="400"/>
      <c r="O98" s="310"/>
      <c r="P98" s="310"/>
      <c r="Q98" s="310"/>
      <c r="R98" s="310"/>
      <c r="S98" s="310"/>
      <c r="T98" s="266"/>
      <c r="U98" s="310"/>
      <c r="V98" s="310"/>
      <c r="W98" s="310"/>
      <c r="X98" s="310"/>
      <c r="Y98" s="310"/>
      <c r="Z98" s="310"/>
      <c r="AA98" s="310"/>
      <c r="AB98" s="172"/>
      <c r="AC98" s="179"/>
      <c r="AD98" s="179"/>
    </row>
    <row r="99" spans="1:31" s="115" customFormat="1" ht="15" customHeight="1">
      <c r="A99" s="82">
        <v>88</v>
      </c>
      <c r="B99" s="87" t="s">
        <v>3</v>
      </c>
      <c r="C99" s="86" t="s">
        <v>225</v>
      </c>
      <c r="D99" s="90">
        <v>0</v>
      </c>
      <c r="E99" s="245">
        <f t="shared" ref="E99:M99" si="114">IF(AND(ISNUMBER(E$12),($N19)&gt;0),(E19/E$12)/($N19/$N$12)*100,0)</f>
        <v>146.54055544433641</v>
      </c>
      <c r="F99" s="245">
        <f t="shared" si="114"/>
        <v>134.63640280555563</v>
      </c>
      <c r="G99" s="245">
        <f t="shared" si="114"/>
        <v>127.1409730436044</v>
      </c>
      <c r="H99" s="245">
        <f t="shared" si="114"/>
        <v>120.54497835682361</v>
      </c>
      <c r="I99" s="245">
        <f t="shared" si="114"/>
        <v>114.83924139348882</v>
      </c>
      <c r="J99" s="245">
        <f t="shared" si="114"/>
        <v>111.41583709290168</v>
      </c>
      <c r="K99" s="245">
        <f t="shared" si="114"/>
        <v>108.57855870534678</v>
      </c>
      <c r="L99" s="245">
        <f t="shared" si="114"/>
        <v>106.07622976623028</v>
      </c>
      <c r="M99" s="245">
        <f t="shared" si="114"/>
        <v>103.0764049882732</v>
      </c>
      <c r="N99" s="248">
        <f>IF(AND(ISNUMBER(N$12),($N19)&gt;0),(N19/N$12)/($N19/$N$12)*100,0)</f>
        <v>100</v>
      </c>
      <c r="O99" s="245">
        <f t="shared" ref="O99:R101" si="115">IF(AND(ISNUMBER(O$12),($N19)&gt;0),(O19/O$12)/($N19/$N$12)*100,0)</f>
        <v>96.393407197014227</v>
      </c>
      <c r="P99" s="293" t="s">
        <v>677</v>
      </c>
      <c r="Q99" s="293" t="s">
        <v>677</v>
      </c>
      <c r="R99" s="245">
        <f t="shared" si="115"/>
        <v>92.230844198181657</v>
      </c>
      <c r="S99" s="311" t="s">
        <v>677</v>
      </c>
      <c r="T99" s="293" t="s">
        <v>677</v>
      </c>
      <c r="U99" s="245">
        <f>IF(AND(ISNUMBER(U$12),($N19)&gt;0),(U19/U$12)/($N19/$N$12)*100,0)</f>
        <v>83.610461941694808</v>
      </c>
      <c r="V99" s="293" t="s">
        <v>677</v>
      </c>
      <c r="W99" s="293" t="s">
        <v>677</v>
      </c>
      <c r="X99" s="245">
        <f>IF(AND(ISNUMBER(X$12),($N19)&gt;0),(X19/X$12)/($N19/$N$12)*100,0)</f>
        <v>77.485368231755999</v>
      </c>
      <c r="Y99" s="293" t="s">
        <v>677</v>
      </c>
      <c r="Z99" s="293" t="s">
        <v>677</v>
      </c>
      <c r="AA99" s="245">
        <f>IF(AND(ISNUMBER(AA$12),($N19)&gt;0),(AA19/AA$12)/($N19/$N$12)*100,0)</f>
        <v>71.35531863969851</v>
      </c>
      <c r="AB99" s="293" t="s">
        <v>677</v>
      </c>
      <c r="AC99" s="293" t="s">
        <v>677</v>
      </c>
      <c r="AD99" s="96" t="s">
        <v>192</v>
      </c>
      <c r="AE99" s="366"/>
    </row>
    <row r="100" spans="1:31" s="115" customFormat="1" ht="15" customHeight="1">
      <c r="A100" s="82">
        <v>89</v>
      </c>
      <c r="B100" s="89" t="s">
        <v>60</v>
      </c>
      <c r="C100" s="86" t="s">
        <v>225</v>
      </c>
      <c r="D100" s="90">
        <v>0</v>
      </c>
      <c r="E100" s="245">
        <f t="shared" ref="E100:M100" si="116">IF(AND(ISNUMBER(E$12),($N20)&gt;0),(E20/E$12)/($N20/$N$12)*100,0)</f>
        <v>342.04956193343503</v>
      </c>
      <c r="F100" s="245">
        <f t="shared" si="116"/>
        <v>284.94230860441195</v>
      </c>
      <c r="G100" s="245">
        <f t="shared" si="116"/>
        <v>240.43425937843085</v>
      </c>
      <c r="H100" s="245">
        <f t="shared" si="116"/>
        <v>199.84756123257387</v>
      </c>
      <c r="I100" s="245">
        <f t="shared" si="116"/>
        <v>162.64780358990063</v>
      </c>
      <c r="J100" s="245">
        <f t="shared" si="116"/>
        <v>157.67954130150846</v>
      </c>
      <c r="K100" s="245">
        <f t="shared" si="116"/>
        <v>153.5460115050947</v>
      </c>
      <c r="L100" s="245">
        <f t="shared" si="116"/>
        <v>149.89046673729482</v>
      </c>
      <c r="M100" s="245">
        <f t="shared" si="116"/>
        <v>124.42103723666106</v>
      </c>
      <c r="N100" s="248">
        <f>IF(AND(ISNUMBER(N$12),($N20)&gt;0),(N20/N$12)/($N20/$N$12)*100,0)</f>
        <v>100</v>
      </c>
      <c r="O100" s="245">
        <f t="shared" si="115"/>
        <v>76.325107369925732</v>
      </c>
      <c r="P100" s="293" t="s">
        <v>677</v>
      </c>
      <c r="Q100" s="293" t="s">
        <v>677</v>
      </c>
      <c r="R100" s="245">
        <f t="shared" si="115"/>
        <v>79.335893710895888</v>
      </c>
      <c r="S100" s="311" t="s">
        <v>677</v>
      </c>
      <c r="T100" s="293" t="s">
        <v>677</v>
      </c>
      <c r="U100" s="245">
        <f>IF(AND(ISNUMBER(U$12),($N20)&gt;0),(U20/U$12)/($N20/$N$12)*100,0)</f>
        <v>75.823237933666476</v>
      </c>
      <c r="V100" s="293" t="s">
        <v>677</v>
      </c>
      <c r="W100" s="293" t="s">
        <v>677</v>
      </c>
      <c r="X100" s="245">
        <f>IF(AND(ISNUMBER(X$12),($N20)&gt;0),(X20/X$12)/($N20/$N$12)*100,0)</f>
        <v>59.22963710366205</v>
      </c>
      <c r="Y100" s="293" t="s">
        <v>677</v>
      </c>
      <c r="Z100" s="293" t="s">
        <v>677</v>
      </c>
      <c r="AA100" s="245">
        <f>IF(AND(ISNUMBER(AA$12),($N20)&gt;0),(AA20/AA$12)/($N20/$N$12)*100,0)</f>
        <v>57.171844794373406</v>
      </c>
      <c r="AB100" s="293" t="s">
        <v>677</v>
      </c>
      <c r="AC100" s="293" t="s">
        <v>677</v>
      </c>
      <c r="AD100" s="96" t="s">
        <v>192</v>
      </c>
      <c r="AE100" s="366"/>
    </row>
    <row r="101" spans="1:31" s="115" customFormat="1" ht="15" customHeight="1">
      <c r="A101" s="82">
        <v>90</v>
      </c>
      <c r="B101" s="89" t="s">
        <v>61</v>
      </c>
      <c r="C101" s="86" t="s">
        <v>225</v>
      </c>
      <c r="D101" s="90">
        <v>0</v>
      </c>
      <c r="E101" s="245">
        <f t="shared" ref="E101:R102" si="117">IF(AND(ISNUMBER(E$12),($N21)&gt;0),(E21/E$12)/($N21/$N$12)*100,0)</f>
        <v>144.56241386210871</v>
      </c>
      <c r="F101" s="245">
        <f t="shared" si="117"/>
        <v>133.11562190827408</v>
      </c>
      <c r="G101" s="245">
        <f t="shared" si="117"/>
        <v>125.99468231914798</v>
      </c>
      <c r="H101" s="245">
        <f t="shared" si="117"/>
        <v>119.74260234570451</v>
      </c>
      <c r="I101" s="245">
        <f t="shared" si="117"/>
        <v>114.35551889616993</v>
      </c>
      <c r="J101" s="245">
        <f t="shared" si="117"/>
        <v>110.94774532216256</v>
      </c>
      <c r="K101" s="245">
        <f t="shared" si="117"/>
        <v>108.12358228340375</v>
      </c>
      <c r="L101" s="245">
        <f t="shared" si="117"/>
        <v>105.63292147265111</v>
      </c>
      <c r="M101" s="245">
        <f t="shared" si="117"/>
        <v>102.86044202387518</v>
      </c>
      <c r="N101" s="248">
        <f>IF(AND(ISNUMBER(N$12),($N21)&gt;0),(N21/N$12)/($N21/$N$12)*100,0)</f>
        <v>100</v>
      </c>
      <c r="O101" s="245">
        <f t="shared" si="115"/>
        <v>96.596456351042789</v>
      </c>
      <c r="P101" s="293" t="s">
        <v>677</v>
      </c>
      <c r="Q101" s="293" t="s">
        <v>677</v>
      </c>
      <c r="R101" s="245">
        <f t="shared" si="115"/>
        <v>92.361314084033623</v>
      </c>
      <c r="S101" s="311" t="s">
        <v>677</v>
      </c>
      <c r="T101" s="293" t="s">
        <v>677</v>
      </c>
      <c r="U101" s="245">
        <f>IF(AND(ISNUMBER(U$12),($N21)&gt;0),(U21/U$12)/($N21/$N$12)*100,0)</f>
        <v>83.689252335534078</v>
      </c>
      <c r="V101" s="293" t="s">
        <v>677</v>
      </c>
      <c r="W101" s="293" t="s">
        <v>677</v>
      </c>
      <c r="X101" s="245">
        <f>IF(AND(ISNUMBER(X$12),($N21)&gt;0),(X21/X$12)/($N21/$N$12)*100,0)</f>
        <v>77.670077987623259</v>
      </c>
      <c r="Y101" s="293" t="s">
        <v>677</v>
      </c>
      <c r="Z101" s="293" t="s">
        <v>677</v>
      </c>
      <c r="AA101" s="245">
        <f>IF(AND(ISNUMBER(AA$12),($N21)&gt;0),(AA21/AA$12)/($N21/$N$12)*100,0)</f>
        <v>71.498825682661476</v>
      </c>
      <c r="AB101" s="293" t="s">
        <v>677</v>
      </c>
      <c r="AC101" s="293" t="s">
        <v>677</v>
      </c>
      <c r="AD101" s="96" t="s">
        <v>192</v>
      </c>
      <c r="AE101" s="366"/>
    </row>
    <row r="102" spans="1:31" s="115" customFormat="1" ht="15" customHeight="1">
      <c r="A102" s="82">
        <v>91</v>
      </c>
      <c r="B102" s="87" t="s">
        <v>215</v>
      </c>
      <c r="C102" s="86" t="s">
        <v>225</v>
      </c>
      <c r="D102" s="90">
        <v>0</v>
      </c>
      <c r="E102" s="245">
        <f t="shared" si="117"/>
        <v>148.13703902474694</v>
      </c>
      <c r="F102" s="245">
        <f t="shared" si="117"/>
        <v>135.22788833214244</v>
      </c>
      <c r="G102" s="245">
        <f t="shared" si="117"/>
        <v>127.42201062019518</v>
      </c>
      <c r="H102" s="245">
        <f t="shared" si="117"/>
        <v>120.80131161843124</v>
      </c>
      <c r="I102" s="245">
        <f t="shared" si="117"/>
        <v>114.97334130569131</v>
      </c>
      <c r="J102" s="245">
        <f t="shared" si="117"/>
        <v>111.28238985774807</v>
      </c>
      <c r="K102" s="245">
        <f t="shared" si="117"/>
        <v>108.38994821598091</v>
      </c>
      <c r="L102" s="245">
        <f t="shared" si="117"/>
        <v>105.91944254121093</v>
      </c>
      <c r="M102" s="245">
        <f t="shared" si="117"/>
        <v>102.98069326396214</v>
      </c>
      <c r="N102" s="248">
        <f t="shared" si="117"/>
        <v>100</v>
      </c>
      <c r="O102" s="245">
        <f t="shared" si="117"/>
        <v>96.38464560539316</v>
      </c>
      <c r="P102" s="293" t="s">
        <v>677</v>
      </c>
      <c r="Q102" s="293" t="s">
        <v>677</v>
      </c>
      <c r="R102" s="245">
        <f t="shared" si="117"/>
        <v>92.091152743591607</v>
      </c>
      <c r="S102" s="311" t="s">
        <v>677</v>
      </c>
      <c r="T102" s="293" t="s">
        <v>677</v>
      </c>
      <c r="U102" s="245">
        <f>IF(AND(ISNUMBER(U$12),($N22)&gt;0),(U22/U$12)/($N22/$N$12)*100,0)</f>
        <v>83.731691496243528</v>
      </c>
      <c r="V102" s="293" t="s">
        <v>677</v>
      </c>
      <c r="W102" s="293" t="s">
        <v>677</v>
      </c>
      <c r="X102" s="245">
        <f>IF(AND(ISNUMBER(X$12),($N22)&gt;0),(X22/X$12)/($N22/$N$12)*100,0)</f>
        <v>78.152647214488027</v>
      </c>
      <c r="Y102" s="293" t="s">
        <v>677</v>
      </c>
      <c r="Z102" s="293" t="s">
        <v>677</v>
      </c>
      <c r="AA102" s="245">
        <f>IF(AND(ISNUMBER(AA$12),($N22)&gt;0),(AA22/AA$12)/($N22/$N$12)*100,0)</f>
        <v>72.819634088063424</v>
      </c>
      <c r="AB102" s="293" t="s">
        <v>677</v>
      </c>
      <c r="AC102" s="293" t="s">
        <v>677</v>
      </c>
      <c r="AD102" s="96" t="s">
        <v>192</v>
      </c>
      <c r="AE102" s="366"/>
    </row>
    <row r="103" spans="1:31" s="115" customFormat="1" ht="15" customHeight="1">
      <c r="A103" s="82">
        <v>92</v>
      </c>
      <c r="B103" s="87" t="s">
        <v>62</v>
      </c>
      <c r="C103" s="86" t="s">
        <v>315</v>
      </c>
      <c r="D103" s="90">
        <v>0</v>
      </c>
      <c r="E103" s="245">
        <f>IF(AND(ISNUMBER(E$12),($S23)&gt;0),(E23/E$12)/($S23/$S$12)*100,0)</f>
        <v>136.37179445821758</v>
      </c>
      <c r="F103" s="245">
        <f t="shared" ref="F103:Y103" si="118">IF(AND(ISNUMBER(F$12),($S23)&gt;0),(F23/F$12)/($S23/$S$12)*100,0)</f>
        <v>130.61624485214355</v>
      </c>
      <c r="G103" s="245">
        <f t="shared" si="118"/>
        <v>130.73513399959228</v>
      </c>
      <c r="H103" s="245">
        <f t="shared" si="118"/>
        <v>124.59482733462312</v>
      </c>
      <c r="I103" s="245">
        <f t="shared" si="118"/>
        <v>124.2321831767474</v>
      </c>
      <c r="J103" s="245">
        <f t="shared" si="118"/>
        <v>124.84180804719954</v>
      </c>
      <c r="K103" s="245">
        <f t="shared" si="118"/>
        <v>123.87644858060017</v>
      </c>
      <c r="L103" s="245">
        <f t="shared" si="118"/>
        <v>121.6670181325544</v>
      </c>
      <c r="M103" s="245">
        <f t="shared" si="118"/>
        <v>119.67091850288574</v>
      </c>
      <c r="N103" s="245">
        <f t="shared" si="118"/>
        <v>116.59616624265632</v>
      </c>
      <c r="O103" s="245">
        <f t="shared" si="118"/>
        <v>112.05406826055602</v>
      </c>
      <c r="P103" s="245">
        <f t="shared" si="118"/>
        <v>112.51410805709203</v>
      </c>
      <c r="Q103" s="245">
        <f t="shared" si="118"/>
        <v>108.56524372923526</v>
      </c>
      <c r="R103" s="245">
        <f t="shared" si="118"/>
        <v>104.85708853023914</v>
      </c>
      <c r="S103" s="248">
        <f t="shared" si="118"/>
        <v>100</v>
      </c>
      <c r="T103" s="245">
        <f t="shared" si="118"/>
        <v>96.365179605860277</v>
      </c>
      <c r="U103" s="245">
        <f t="shared" si="118"/>
        <v>93.549397392998586</v>
      </c>
      <c r="V103" s="245">
        <f t="shared" si="118"/>
        <v>91.430667222515879</v>
      </c>
      <c r="W103" s="245">
        <f t="shared" si="118"/>
        <v>91.513214959307248</v>
      </c>
      <c r="X103" s="245">
        <f t="shared" si="118"/>
        <v>88.527881278614771</v>
      </c>
      <c r="Y103" s="245">
        <f t="shared" si="118"/>
        <v>86.304666853920409</v>
      </c>
      <c r="Z103" s="245">
        <f t="shared" ref="Z103:AA103" si="119">IF(AND(ISNUMBER(Z$12),($S23)&gt;0),(Z23/Z$12)/($S23/$S$12)*100,0)</f>
        <v>81.699267552208482</v>
      </c>
      <c r="AA103" s="245">
        <f t="shared" si="119"/>
        <v>83.366766399671775</v>
      </c>
      <c r="AB103" s="245">
        <f t="shared" ref="AB103:AC103" si="120">IF(AND(ISNUMBER(AB$12),($S23)&gt;0),(AB23/AB$12)/($S23/$S$12)*100,0)</f>
        <v>78.499861354873318</v>
      </c>
      <c r="AC103" s="245">
        <f t="shared" si="120"/>
        <v>77.451693732771631</v>
      </c>
      <c r="AD103" s="90" t="s">
        <v>192</v>
      </c>
      <c r="AE103" s="366"/>
    </row>
    <row r="104" spans="1:31" s="115" customFormat="1" ht="15" customHeight="1">
      <c r="A104" s="82">
        <v>93</v>
      </c>
      <c r="B104" s="89" t="s">
        <v>198</v>
      </c>
      <c r="C104" s="86" t="s">
        <v>315</v>
      </c>
      <c r="D104" s="90">
        <v>0</v>
      </c>
      <c r="E104" s="245">
        <f>IF(AND(ISNUMBER(E$12),($S24)&gt;0),(E24/E$12)/($S24/$S$12)*100,0)</f>
        <v>138.08150919611333</v>
      </c>
      <c r="F104" s="245">
        <f t="shared" ref="F104:Y104" si="121">IF(AND(ISNUMBER(F$12),($S24)&gt;0),(F24/F$12)/($S24/$S$12)*100,0)</f>
        <v>131.17934363509451</v>
      </c>
      <c r="G104" s="245">
        <f t="shared" si="121"/>
        <v>127.44653416558269</v>
      </c>
      <c r="H104" s="245">
        <f t="shared" si="121"/>
        <v>118.7566976935916</v>
      </c>
      <c r="I104" s="245">
        <f t="shared" si="121"/>
        <v>121.7017002399615</v>
      </c>
      <c r="J104" s="245">
        <f t="shared" si="121"/>
        <v>120.65097346478726</v>
      </c>
      <c r="K104" s="245">
        <f t="shared" si="121"/>
        <v>118.33513441966028</v>
      </c>
      <c r="L104" s="245">
        <f t="shared" si="121"/>
        <v>114.68154460957314</v>
      </c>
      <c r="M104" s="245">
        <f t="shared" si="121"/>
        <v>113.89676800656048</v>
      </c>
      <c r="N104" s="245">
        <f t="shared" si="121"/>
        <v>107.9649702882254</v>
      </c>
      <c r="O104" s="245">
        <f t="shared" si="121"/>
        <v>105.74257677328545</v>
      </c>
      <c r="P104" s="245">
        <f t="shared" si="121"/>
        <v>108.92156870677425</v>
      </c>
      <c r="Q104" s="245">
        <f t="shared" si="121"/>
        <v>105.80566578387317</v>
      </c>
      <c r="R104" s="245">
        <f t="shared" si="121"/>
        <v>105.20353065784327</v>
      </c>
      <c r="S104" s="248">
        <f t="shared" si="121"/>
        <v>100</v>
      </c>
      <c r="T104" s="245">
        <f t="shared" si="121"/>
        <v>94.337353258268692</v>
      </c>
      <c r="U104" s="245">
        <f t="shared" si="121"/>
        <v>92.323034783959244</v>
      </c>
      <c r="V104" s="245">
        <f t="shared" si="121"/>
        <v>88.138202470268425</v>
      </c>
      <c r="W104" s="245">
        <f t="shared" si="121"/>
        <v>89.790136934968629</v>
      </c>
      <c r="X104" s="245">
        <f t="shared" si="121"/>
        <v>87.920588390318727</v>
      </c>
      <c r="Y104" s="245">
        <f t="shared" si="121"/>
        <v>85.994697126341279</v>
      </c>
      <c r="Z104" s="245">
        <f t="shared" ref="Z104:AA104" si="122">IF(AND(ISNUMBER(Z$12),($S24)&gt;0),(Z24/Z$12)/($S24/$S$12)*100,0)</f>
        <v>82.643741302751977</v>
      </c>
      <c r="AA104" s="245">
        <f t="shared" si="122"/>
        <v>82.390899675371315</v>
      </c>
      <c r="AB104" s="245">
        <f t="shared" ref="AB104:AC104" si="123">IF(AND(ISNUMBER(AB$12),($S24)&gt;0),(AB24/AB$12)/($S24/$S$12)*100,0)</f>
        <v>80.560566503846815</v>
      </c>
      <c r="AC104" s="245">
        <f t="shared" si="123"/>
        <v>78.048103758090008</v>
      </c>
      <c r="AD104" s="90" t="s">
        <v>192</v>
      </c>
      <c r="AE104" s="366"/>
    </row>
    <row r="105" spans="1:31" s="115" customFormat="1" ht="15" customHeight="1">
      <c r="A105" s="82">
        <v>94</v>
      </c>
      <c r="B105" s="89" t="s">
        <v>231</v>
      </c>
      <c r="C105" s="86" t="s">
        <v>315</v>
      </c>
      <c r="D105" s="90">
        <v>0</v>
      </c>
      <c r="E105" s="245">
        <f>IF(AND(ISNUMBER(E$12),($S25)&gt;0),(E25/E$12)/($S25/$S$12)*100,0)</f>
        <v>135.40852093915396</v>
      </c>
      <c r="F105" s="245">
        <f t="shared" ref="F105:Y105" si="124">IF(AND(ISNUMBER(F$12),($S25)&gt;0),(F25/F$12)/($S25/$S$12)*100,0)</f>
        <v>130.29898833314019</v>
      </c>
      <c r="G105" s="245">
        <f t="shared" si="124"/>
        <v>132.5879700690744</v>
      </c>
      <c r="H105" s="245">
        <f t="shared" si="124"/>
        <v>127.88409867294446</v>
      </c>
      <c r="I105" s="245">
        <f t="shared" si="124"/>
        <v>125.65788721346188</v>
      </c>
      <c r="J105" s="245">
        <f t="shared" si="124"/>
        <v>127.20297385254449</v>
      </c>
      <c r="K105" s="245">
        <f t="shared" si="124"/>
        <v>126.99849056440804</v>
      </c>
      <c r="L105" s="245">
        <f t="shared" si="124"/>
        <v>125.60271659362606</v>
      </c>
      <c r="M105" s="245">
        <f t="shared" si="124"/>
        <v>122.92414323383926</v>
      </c>
      <c r="N105" s="245">
        <f t="shared" si="124"/>
        <v>121.45908419994377</v>
      </c>
      <c r="O105" s="245">
        <f t="shared" si="124"/>
        <v>115.61003726563453</v>
      </c>
      <c r="P105" s="245">
        <f t="shared" si="124"/>
        <v>114.53818724741024</v>
      </c>
      <c r="Q105" s="245">
        <f t="shared" si="124"/>
        <v>110.12002260528975</v>
      </c>
      <c r="R105" s="245">
        <f t="shared" si="124"/>
        <v>104.66189893514924</v>
      </c>
      <c r="S105" s="248">
        <f t="shared" si="124"/>
        <v>100</v>
      </c>
      <c r="T105" s="245">
        <f t="shared" si="124"/>
        <v>97.507680970911721</v>
      </c>
      <c r="U105" s="245">
        <f t="shared" si="124"/>
        <v>94.240344601836043</v>
      </c>
      <c r="V105" s="245">
        <f t="shared" si="124"/>
        <v>93.285680832677372</v>
      </c>
      <c r="W105" s="245">
        <f t="shared" si="124"/>
        <v>92.48401751211712</v>
      </c>
      <c r="X105" s="245">
        <f t="shared" si="124"/>
        <v>88.870037279639376</v>
      </c>
      <c r="Y105" s="245">
        <f t="shared" si="124"/>
        <v>86.479307467158506</v>
      </c>
      <c r="Z105" s="245">
        <f t="shared" ref="Z105:AA105" si="125">IF(AND(ISNUMBER(Z$12),($S25)&gt;0),(Z25/Z$12)/($S25/$S$12)*100,0)</f>
        <v>81.167139862609815</v>
      </c>
      <c r="AA105" s="245">
        <f t="shared" si="125"/>
        <v>83.91658126224408</v>
      </c>
      <c r="AB105" s="245">
        <f t="shared" ref="AB105:AC105" si="126">IF(AND(ISNUMBER(AB$12),($S25)&gt;0),(AB25/AB$12)/($S25/$S$12)*100,0)</f>
        <v>77.338835683978473</v>
      </c>
      <c r="AC105" s="245">
        <f t="shared" si="126"/>
        <v>77.115669265555326</v>
      </c>
      <c r="AD105" s="90" t="s">
        <v>192</v>
      </c>
      <c r="AE105" s="366"/>
    </row>
    <row r="106" spans="1:31" s="115" customFormat="1" ht="15" customHeight="1">
      <c r="A106" s="82">
        <v>95</v>
      </c>
      <c r="B106" s="87" t="s">
        <v>213</v>
      </c>
      <c r="C106" s="86" t="s">
        <v>315</v>
      </c>
      <c r="D106" s="90">
        <v>0</v>
      </c>
      <c r="E106" s="245">
        <f>IF(AND(ISNUMBER(E$12),($S27)&gt;0),(E27/E$12)/($S27/$S$12)*100,0)</f>
        <v>140.04706783194197</v>
      </c>
      <c r="F106" s="245">
        <f t="shared" ref="F106:Y106" si="127">IF(AND(ISNUMBER(F$12),($S27)&gt;0),(F27/F$12)/($S27/$S$12)*100,0)</f>
        <v>132.9767246122191</v>
      </c>
      <c r="G106" s="245">
        <f t="shared" si="127"/>
        <v>132.50301212474599</v>
      </c>
      <c r="H106" s="245">
        <f t="shared" si="127"/>
        <v>125.9691406883378</v>
      </c>
      <c r="I106" s="245">
        <f t="shared" si="127"/>
        <v>125.17434803969975</v>
      </c>
      <c r="J106" s="245">
        <f t="shared" si="127"/>
        <v>125.49002607181596</v>
      </c>
      <c r="K106" s="245">
        <f t="shared" si="127"/>
        <v>124.45103868971093</v>
      </c>
      <c r="L106" s="245">
        <f t="shared" si="127"/>
        <v>122.26170737103558</v>
      </c>
      <c r="M106" s="245">
        <f t="shared" si="127"/>
        <v>120.07075627200894</v>
      </c>
      <c r="N106" s="245">
        <f t="shared" si="127"/>
        <v>116.84912580622901</v>
      </c>
      <c r="O106" s="245">
        <f t="shared" si="127"/>
        <v>112.05093527065495</v>
      </c>
      <c r="P106" s="245">
        <f t="shared" si="127"/>
        <v>112.37958053849528</v>
      </c>
      <c r="Q106" s="245">
        <f t="shared" si="127"/>
        <v>108.44201881874507</v>
      </c>
      <c r="R106" s="245">
        <f t="shared" si="127"/>
        <v>104.77720223182685</v>
      </c>
      <c r="S106" s="248">
        <f t="shared" si="127"/>
        <v>100</v>
      </c>
      <c r="T106" s="245">
        <f t="shared" si="127"/>
        <v>96.50927858099007</v>
      </c>
      <c r="U106" s="245">
        <f t="shared" si="127"/>
        <v>93.799898366786621</v>
      </c>
      <c r="V106" s="245">
        <f t="shared" si="127"/>
        <v>91.9163942964813</v>
      </c>
      <c r="W106" s="245">
        <f t="shared" si="127"/>
        <v>92.224374586647272</v>
      </c>
      <c r="X106" s="245">
        <f t="shared" si="127"/>
        <v>89.271168462326131</v>
      </c>
      <c r="Y106" s="245">
        <f t="shared" si="127"/>
        <v>88.571762670008241</v>
      </c>
      <c r="Z106" s="245">
        <f t="shared" ref="Z106:AA106" si="128">IF(AND(ISNUMBER(Z$12),($S27)&gt;0),(Z27/Z$12)/($S27/$S$12)*100,0)</f>
        <v>83.641509393788709</v>
      </c>
      <c r="AA106" s="245">
        <f t="shared" si="128"/>
        <v>85.091021408639747</v>
      </c>
      <c r="AB106" s="245">
        <f t="shared" ref="AB106:AC106" si="129">IF(AND(ISNUMBER(AB$12),($S27)&gt;0),(AB27/AB$12)/($S27/$S$12)*100,0)</f>
        <v>79.699143174035385</v>
      </c>
      <c r="AC106" s="245">
        <f t="shared" si="129"/>
        <v>77.698910270113402</v>
      </c>
      <c r="AD106" s="90" t="s">
        <v>192</v>
      </c>
      <c r="AE106" s="366"/>
    </row>
    <row r="107" spans="1:31" s="115" customFormat="1" ht="15" customHeight="1">
      <c r="A107" s="82">
        <v>96</v>
      </c>
      <c r="B107" s="87" t="s">
        <v>214</v>
      </c>
      <c r="C107" s="86" t="s">
        <v>315</v>
      </c>
      <c r="D107" s="90">
        <v>0</v>
      </c>
      <c r="E107" s="245">
        <f>IF(AND(ISNUMBER(E$12),($S28)&gt;0),(E28/E$12)/($S28/$S$12)*100,0)</f>
        <v>151.0666486635578</v>
      </c>
      <c r="F107" s="245">
        <f t="shared" ref="F107:Y107" si="130">IF(AND(ISNUMBER(F$12),($S28)&gt;0),(F28/F$12)/($S28/$S$12)*100,0)</f>
        <v>142.81122558619356</v>
      </c>
      <c r="G107" s="245">
        <f t="shared" si="130"/>
        <v>140.9207574326382</v>
      </c>
      <c r="H107" s="245">
        <f t="shared" si="130"/>
        <v>132.80578264124296</v>
      </c>
      <c r="I107" s="245">
        <f t="shared" si="130"/>
        <v>131.46071028727803</v>
      </c>
      <c r="J107" s="245">
        <f t="shared" si="130"/>
        <v>131.03958086197412</v>
      </c>
      <c r="K107" s="245">
        <f t="shared" si="130"/>
        <v>129.50325216948971</v>
      </c>
      <c r="L107" s="245">
        <f t="shared" si="130"/>
        <v>126.78073651740374</v>
      </c>
      <c r="M107" s="245">
        <f t="shared" si="130"/>
        <v>123.78056076156685</v>
      </c>
      <c r="N107" s="245">
        <f t="shared" si="130"/>
        <v>119.55936349503465</v>
      </c>
      <c r="O107" s="245">
        <f t="shared" si="130"/>
        <v>113.96374197038183</v>
      </c>
      <c r="P107" s="245">
        <f t="shared" si="130"/>
        <v>113.6849662912675</v>
      </c>
      <c r="Q107" s="245">
        <f t="shared" si="130"/>
        <v>109.09291506018388</v>
      </c>
      <c r="R107" s="245">
        <f t="shared" si="130"/>
        <v>104.96961913424234</v>
      </c>
      <c r="S107" s="248">
        <f t="shared" si="130"/>
        <v>100</v>
      </c>
      <c r="T107" s="245">
        <f t="shared" si="130"/>
        <v>94.937888364684127</v>
      </c>
      <c r="U107" s="245">
        <f t="shared" si="130"/>
        <v>92.26822141540957</v>
      </c>
      <c r="V107" s="245">
        <f t="shared" si="130"/>
        <v>89.381941322580303</v>
      </c>
      <c r="W107" s="245">
        <f t="shared" si="130"/>
        <v>89.211095963466107</v>
      </c>
      <c r="X107" s="245">
        <f t="shared" si="130"/>
        <v>86.061024111897225</v>
      </c>
      <c r="Y107" s="245">
        <f t="shared" si="130"/>
        <v>85.579454264816349</v>
      </c>
      <c r="Z107" s="245">
        <f t="shared" ref="Z107:AA107" si="131">IF(AND(ISNUMBER(Z$12),($S28)&gt;0),(Z28/Z$12)/($S28/$S$12)*100,0)</f>
        <v>80.61082187423942</v>
      </c>
      <c r="AA107" s="245">
        <f t="shared" si="131"/>
        <v>81.790578569262067</v>
      </c>
      <c r="AB107" s="245">
        <f t="shared" ref="AB107:AC107" si="132">IF(AND(ISNUMBER(AB$12),($S28)&gt;0),(AB28/AB$12)/($S28/$S$12)*100,0)</f>
        <v>76.462323309662054</v>
      </c>
      <c r="AC107" s="245">
        <f t="shared" si="132"/>
        <v>74.421859001361852</v>
      </c>
      <c r="AD107" s="90" t="s">
        <v>192</v>
      </c>
      <c r="AE107" s="366"/>
    </row>
    <row r="108" spans="1:31" s="115" customFormat="1" ht="15" customHeight="1">
      <c r="A108" s="82">
        <v>97</v>
      </c>
      <c r="B108" s="87" t="s">
        <v>208</v>
      </c>
      <c r="C108" s="86" t="s">
        <v>315</v>
      </c>
      <c r="D108" s="90">
        <v>0</v>
      </c>
      <c r="E108" s="245">
        <f>IF(AND(ISNUMBER(E$12),($S29)&gt;0),(E29/E$12)/($S29/$S$12)*100,0)</f>
        <v>141.42108765310974</v>
      </c>
      <c r="F108" s="245">
        <f t="shared" ref="F108:Y108" si="133">IF(AND(ISNUMBER(F$12),($S29)&gt;0),(F29/F$12)/($S29/$S$12)*100,0)</f>
        <v>129.72779066251238</v>
      </c>
      <c r="G108" s="245">
        <f t="shared" si="133"/>
        <v>132.05261256968564</v>
      </c>
      <c r="H108" s="245">
        <f t="shared" si="133"/>
        <v>123.44849553944897</v>
      </c>
      <c r="I108" s="245">
        <f t="shared" si="133"/>
        <v>125.57247898869328</v>
      </c>
      <c r="J108" s="245">
        <f t="shared" si="133"/>
        <v>131.37490863979249</v>
      </c>
      <c r="K108" s="245">
        <f t="shared" si="133"/>
        <v>128.81632823905323</v>
      </c>
      <c r="L108" s="245">
        <f t="shared" si="133"/>
        <v>123.3850258141139</v>
      </c>
      <c r="M108" s="245">
        <f t="shared" si="133"/>
        <v>115.73021664124666</v>
      </c>
      <c r="N108" s="245">
        <f t="shared" si="133"/>
        <v>110.57473309665139</v>
      </c>
      <c r="O108" s="245">
        <f t="shared" si="133"/>
        <v>114.64514113053677</v>
      </c>
      <c r="P108" s="245">
        <f t="shared" si="133"/>
        <v>111.13049346596273</v>
      </c>
      <c r="Q108" s="245">
        <f t="shared" si="133"/>
        <v>109.66070534334409</v>
      </c>
      <c r="R108" s="245">
        <f t="shared" si="133"/>
        <v>104.4020113850362</v>
      </c>
      <c r="S108" s="248">
        <f t="shared" si="133"/>
        <v>100</v>
      </c>
      <c r="T108" s="245">
        <f t="shared" si="133"/>
        <v>97.117042829515157</v>
      </c>
      <c r="U108" s="245">
        <f t="shared" si="133"/>
        <v>85.07754595318724</v>
      </c>
      <c r="V108" s="245">
        <f t="shared" si="133"/>
        <v>90.586330183353496</v>
      </c>
      <c r="W108" s="245">
        <f t="shared" si="133"/>
        <v>89.111874757659564</v>
      </c>
      <c r="X108" s="245">
        <f t="shared" si="133"/>
        <v>91.896577742122702</v>
      </c>
      <c r="Y108" s="245">
        <f t="shared" si="133"/>
        <v>81.466162933082401</v>
      </c>
      <c r="Z108" s="245">
        <f t="shared" ref="Z108:AA108" si="134">IF(AND(ISNUMBER(Z$12),($S29)&gt;0),(Z29/Z$12)/($S29/$S$12)*100,0)</f>
        <v>80.790883690960712</v>
      </c>
      <c r="AA108" s="245">
        <f t="shared" si="134"/>
        <v>83.102262233199681</v>
      </c>
      <c r="AB108" s="245">
        <f t="shared" ref="AB108:AC108" si="135">IF(AND(ISNUMBER(AB$12),($S29)&gt;0),(AB29/AB$12)/($S29/$S$12)*100,0)</f>
        <v>73.169432140858859</v>
      </c>
      <c r="AC108" s="245">
        <f t="shared" si="135"/>
        <v>73.845459477146633</v>
      </c>
      <c r="AD108" s="90" t="s">
        <v>192</v>
      </c>
      <c r="AE108" s="366"/>
    </row>
    <row r="109" spans="1:31" s="115" customFormat="1" ht="15" customHeight="1">
      <c r="A109" s="82">
        <v>98</v>
      </c>
      <c r="B109" s="89" t="s">
        <v>196</v>
      </c>
      <c r="C109" s="86" t="s">
        <v>315</v>
      </c>
      <c r="D109" s="90">
        <v>0</v>
      </c>
      <c r="E109" s="245">
        <f>IF(AND(ISNUMBER(E$12),($S30)&gt;0),(E30/E$12)/($S30/$S$12)*100,0)</f>
        <v>138.08150919611333</v>
      </c>
      <c r="F109" s="245">
        <f t="shared" ref="F109:Y109" si="136">IF(AND(ISNUMBER(F$12),($S30)&gt;0),(F30/F$12)/($S30/$S$12)*100,0)</f>
        <v>131.17934363509451</v>
      </c>
      <c r="G109" s="245">
        <f t="shared" si="136"/>
        <v>127.44653416558269</v>
      </c>
      <c r="H109" s="245">
        <f t="shared" si="136"/>
        <v>118.7566976935916</v>
      </c>
      <c r="I109" s="245">
        <f t="shared" si="136"/>
        <v>121.7017002399615</v>
      </c>
      <c r="J109" s="245">
        <f t="shared" si="136"/>
        <v>120.65097346478726</v>
      </c>
      <c r="K109" s="245">
        <f t="shared" si="136"/>
        <v>118.33513441966028</v>
      </c>
      <c r="L109" s="245">
        <f t="shared" si="136"/>
        <v>114.68154460957314</v>
      </c>
      <c r="M109" s="245">
        <f t="shared" si="136"/>
        <v>113.89676800656048</v>
      </c>
      <c r="N109" s="245">
        <f t="shared" si="136"/>
        <v>107.9649702882254</v>
      </c>
      <c r="O109" s="245">
        <f t="shared" si="136"/>
        <v>105.74257677328545</v>
      </c>
      <c r="P109" s="245">
        <f t="shared" si="136"/>
        <v>108.92156870677425</v>
      </c>
      <c r="Q109" s="245">
        <f t="shared" si="136"/>
        <v>105.80566578387317</v>
      </c>
      <c r="R109" s="245">
        <f t="shared" si="136"/>
        <v>105.20353065784327</v>
      </c>
      <c r="S109" s="248">
        <f t="shared" si="136"/>
        <v>100</v>
      </c>
      <c r="T109" s="245">
        <f t="shared" si="136"/>
        <v>94.337353258268692</v>
      </c>
      <c r="U109" s="245">
        <f t="shared" si="136"/>
        <v>92.323034783959244</v>
      </c>
      <c r="V109" s="245">
        <f t="shared" si="136"/>
        <v>88.138202470268425</v>
      </c>
      <c r="W109" s="245">
        <f t="shared" si="136"/>
        <v>89.790136934968629</v>
      </c>
      <c r="X109" s="245">
        <f t="shared" si="136"/>
        <v>87.920588390318727</v>
      </c>
      <c r="Y109" s="245">
        <f t="shared" si="136"/>
        <v>85.994697126341279</v>
      </c>
      <c r="Z109" s="245">
        <f t="shared" ref="Z109:AA109" si="137">IF(AND(ISNUMBER(Z$12),($S30)&gt;0),(Z30/Z$12)/($S30/$S$12)*100,0)</f>
        <v>82.643741302751977</v>
      </c>
      <c r="AA109" s="245">
        <f t="shared" si="137"/>
        <v>82.390899675371315</v>
      </c>
      <c r="AB109" s="245">
        <f t="shared" ref="AB109:AC109" si="138">IF(AND(ISNUMBER(AB$12),($S30)&gt;0),(AB30/AB$12)/($S30/$S$12)*100,0)</f>
        <v>80.560566503846815</v>
      </c>
      <c r="AC109" s="245">
        <f t="shared" si="138"/>
        <v>78.048103758090008</v>
      </c>
      <c r="AD109" s="90" t="s">
        <v>192</v>
      </c>
      <c r="AE109" s="366"/>
    </row>
    <row r="110" spans="1:31" s="115" customFormat="1" ht="15" customHeight="1">
      <c r="A110" s="82">
        <v>99</v>
      </c>
      <c r="B110" s="89" t="s">
        <v>63</v>
      </c>
      <c r="C110" s="86" t="s">
        <v>315</v>
      </c>
      <c r="D110" s="90">
        <v>0</v>
      </c>
      <c r="E110" s="245">
        <f>IF(AND(ISNUMBER(E$12),($S31)&gt;0),(E31/E$12)/($S31/$S$12)*100,0)</f>
        <v>143.94043807095659</v>
      </c>
      <c r="F110" s="245">
        <f t="shared" ref="F110:X110" si="139">IF(AND(ISNUMBER(F$12),($S31)&gt;0),(F31/F$12)/($S31/$S$12)*100,0)</f>
        <v>128.63275108338814</v>
      </c>
      <c r="G110" s="245">
        <f t="shared" si="139"/>
        <v>135.5274000919554</v>
      </c>
      <c r="H110" s="245">
        <f t="shared" si="139"/>
        <v>126.98794910091573</v>
      </c>
      <c r="I110" s="245">
        <f t="shared" si="139"/>
        <v>128.49256252126605</v>
      </c>
      <c r="J110" s="245">
        <f t="shared" si="139"/>
        <v>139.46495680365896</v>
      </c>
      <c r="K110" s="245">
        <f t="shared" si="139"/>
        <v>136.72325432821316</v>
      </c>
      <c r="L110" s="245">
        <f t="shared" si="139"/>
        <v>129.95086018265363</v>
      </c>
      <c r="M110" s="245">
        <f t="shared" si="139"/>
        <v>117.1133551550972</v>
      </c>
      <c r="N110" s="245">
        <f t="shared" si="139"/>
        <v>112.54351661425812</v>
      </c>
      <c r="O110" s="245">
        <f t="shared" si="139"/>
        <v>121.36116218593718</v>
      </c>
      <c r="P110" s="245">
        <f t="shared" si="139"/>
        <v>112.79688806836975</v>
      </c>
      <c r="Q110" s="245">
        <f t="shared" si="139"/>
        <v>112.56891536147442</v>
      </c>
      <c r="R110" s="245">
        <f t="shared" si="139"/>
        <v>103.797351862626</v>
      </c>
      <c r="S110" s="248">
        <f t="shared" si="139"/>
        <v>100</v>
      </c>
      <c r="T110" s="245">
        <f t="shared" si="139"/>
        <v>99.214017694152034</v>
      </c>
      <c r="U110" s="245">
        <f t="shared" si="139"/>
        <v>79.611608994865989</v>
      </c>
      <c r="V110" s="245">
        <f t="shared" si="139"/>
        <v>92.433177519424291</v>
      </c>
      <c r="W110" s="245">
        <f t="shared" si="139"/>
        <v>88.600199370535933</v>
      </c>
      <c r="X110" s="245">
        <f t="shared" si="139"/>
        <v>94.896031285080056</v>
      </c>
      <c r="Y110" s="245">
        <f t="shared" ref="Y110:Z113" si="140">IF(AND(ISNUMBER(Y$12),($S31)&gt;0),(Y31/Y$12)/($S31/$S$12)*100,0)</f>
        <v>78.04987412330199</v>
      </c>
      <c r="Z110" s="245">
        <f t="shared" si="140"/>
        <v>79.393103205014157</v>
      </c>
      <c r="AA110" s="245">
        <f t="shared" ref="AA110:AB110" si="141">IF(AND(ISNUMBER(AA$12),($S31)&gt;0),(AA31/AA$12)/($S31/$S$12)*100,0)</f>
        <v>83.638908274124631</v>
      </c>
      <c r="AB110" s="245">
        <f t="shared" si="141"/>
        <v>67.593621395420229</v>
      </c>
      <c r="AC110" s="245">
        <f t="shared" ref="AC110" si="142">IF(AND(ISNUMBER(AC$12),($S31)&gt;0),(AC31/AC$12)/($S31/$S$12)*100,0)</f>
        <v>70.675019326811281</v>
      </c>
      <c r="AD110" s="90" t="s">
        <v>192</v>
      </c>
      <c r="AE110" s="366"/>
    </row>
    <row r="111" spans="1:31" s="115" customFormat="1" ht="15" customHeight="1">
      <c r="A111" s="82">
        <v>100</v>
      </c>
      <c r="B111" s="87" t="s">
        <v>64</v>
      </c>
      <c r="C111" s="86" t="s">
        <v>315</v>
      </c>
      <c r="D111" s="90">
        <v>0</v>
      </c>
      <c r="E111" s="90">
        <v>0</v>
      </c>
      <c r="F111" s="90">
        <v>0</v>
      </c>
      <c r="G111" s="90">
        <v>0</v>
      </c>
      <c r="H111" s="90">
        <v>0</v>
      </c>
      <c r="I111" s="245">
        <f>IF(AND(ISNUMBER(I$12),($S32)&gt;0),(I32/I$12)/($S32/$S$12)*100,0)</f>
        <v>126.42193727088878</v>
      </c>
      <c r="J111" s="245">
        <f t="shared" ref="J111:X111" si="143">IF(AND(ISNUMBER(J$12),($S32)&gt;0),(J32/J$12)/($S32/$S$12)*100,0)</f>
        <v>131.25047665530226</v>
      </c>
      <c r="K111" s="245">
        <f t="shared" si="143"/>
        <v>129.91379933768582</v>
      </c>
      <c r="L111" s="245">
        <f t="shared" si="143"/>
        <v>124.11812700950173</v>
      </c>
      <c r="M111" s="245">
        <f t="shared" si="143"/>
        <v>116.42620784040439</v>
      </c>
      <c r="N111" s="245">
        <f t="shared" si="143"/>
        <v>111.09447755433848</v>
      </c>
      <c r="O111" s="245">
        <f t="shared" si="143"/>
        <v>115.22528587071888</v>
      </c>
      <c r="P111" s="245">
        <f t="shared" si="143"/>
        <v>111.59801305901094</v>
      </c>
      <c r="Q111" s="245">
        <f t="shared" si="143"/>
        <v>109.7975425515999</v>
      </c>
      <c r="R111" s="245">
        <f t="shared" si="143"/>
        <v>104.48968892650714</v>
      </c>
      <c r="S111" s="248">
        <f t="shared" si="143"/>
        <v>100</v>
      </c>
      <c r="T111" s="245">
        <f t="shared" si="143"/>
        <v>97.491064439614732</v>
      </c>
      <c r="U111" s="245">
        <f t="shared" si="143"/>
        <v>85.256338198293051</v>
      </c>
      <c r="V111" s="245">
        <f t="shared" si="143"/>
        <v>91.050813333226941</v>
      </c>
      <c r="W111" s="245">
        <f t="shared" si="143"/>
        <v>89.809076682353506</v>
      </c>
      <c r="X111" s="245">
        <f t="shared" si="143"/>
        <v>93.08936477456048</v>
      </c>
      <c r="Y111" s="245">
        <f t="shared" si="140"/>
        <v>82.947652153186496</v>
      </c>
      <c r="Z111" s="245">
        <f t="shared" si="140"/>
        <v>81.455943530812036</v>
      </c>
      <c r="AA111" s="245">
        <f t="shared" ref="AA111:AB111" si="144">IF(AND(ISNUMBER(AA$12),($S32)&gt;0),(AA32/AA$12)/($S32/$S$12)*100,0)</f>
        <v>83.806535118074365</v>
      </c>
      <c r="AB111" s="245">
        <f t="shared" si="144"/>
        <v>73.960639272774557</v>
      </c>
      <c r="AC111" s="245">
        <f t="shared" ref="AC111" si="145">IF(AND(ISNUMBER(AC$12),($S32)&gt;0),(AC32/AC$12)/($S32/$S$12)*100,0)</f>
        <v>74.07990982883878</v>
      </c>
      <c r="AD111" s="90" t="s">
        <v>192</v>
      </c>
      <c r="AE111" s="366"/>
    </row>
    <row r="112" spans="1:31" s="115" customFormat="1" ht="15" customHeight="1">
      <c r="A112" s="82">
        <v>101</v>
      </c>
      <c r="B112" s="89" t="s">
        <v>197</v>
      </c>
      <c r="C112" s="86" t="s">
        <v>315</v>
      </c>
      <c r="D112" s="90">
        <v>0</v>
      </c>
      <c r="E112" s="90">
        <v>0</v>
      </c>
      <c r="F112" s="90">
        <v>0</v>
      </c>
      <c r="G112" s="90">
        <v>0</v>
      </c>
      <c r="H112" s="90">
        <v>0</v>
      </c>
      <c r="I112" s="245">
        <f>IF(AND(ISNUMBER(I$12),($S33)&gt;0),(I33/I$12)/($S33/$S$12)*100,0)</f>
        <v>121.12915464337033</v>
      </c>
      <c r="J112" s="245">
        <f t="shared" ref="J112:X112" si="146">IF(AND(ISNUMBER(J$12),($S33)&gt;0),(J33/J$12)/($S33/$S$12)*100,0)</f>
        <v>120.08811205951942</v>
      </c>
      <c r="K112" s="245">
        <f t="shared" si="146"/>
        <v>117.73911042627756</v>
      </c>
      <c r="L112" s="245">
        <f t="shared" si="146"/>
        <v>114.13026476506192</v>
      </c>
      <c r="M112" s="245">
        <f t="shared" si="146"/>
        <v>113.36031608677557</v>
      </c>
      <c r="N112" s="245">
        <f t="shared" si="146"/>
        <v>107.44472873493704</v>
      </c>
      <c r="O112" s="245">
        <f t="shared" si="146"/>
        <v>105.24321905958622</v>
      </c>
      <c r="P112" s="245">
        <f t="shared" si="146"/>
        <v>108.53382843723485</v>
      </c>
      <c r="Q112" s="245">
        <f t="shared" si="146"/>
        <v>105.40911834285787</v>
      </c>
      <c r="R112" s="245">
        <f t="shared" si="146"/>
        <v>104.88002739635758</v>
      </c>
      <c r="S112" s="248">
        <f t="shared" si="146"/>
        <v>100</v>
      </c>
      <c r="T112" s="245">
        <f t="shared" si="146"/>
        <v>94.401567051734588</v>
      </c>
      <c r="U112" s="245">
        <f t="shared" si="146"/>
        <v>92.585319970696673</v>
      </c>
      <c r="V112" s="245">
        <f t="shared" si="146"/>
        <v>88.861380363484471</v>
      </c>
      <c r="W112" s="245">
        <f t="shared" si="146"/>
        <v>91.179536083783987</v>
      </c>
      <c r="X112" s="245">
        <f t="shared" si="146"/>
        <v>89.189228065284993</v>
      </c>
      <c r="Y112" s="245">
        <f t="shared" si="140"/>
        <v>87.249976790928514</v>
      </c>
      <c r="Z112" s="245">
        <f t="shared" si="140"/>
        <v>83.950890448979848</v>
      </c>
      <c r="AA112" s="245">
        <f t="shared" ref="AA112:AB112" si="147">IF(AND(ISNUMBER(AA$12),($S33)&gt;0),(AA33/AA$12)/($S33/$S$12)*100,0)</f>
        <v>83.549927157602212</v>
      </c>
      <c r="AB112" s="245">
        <f t="shared" si="147"/>
        <v>81.608651078077742</v>
      </c>
      <c r="AC112" s="245">
        <f t="shared" ref="AC112" si="148">IF(AND(ISNUMBER(AC$12),($S33)&gt;0),(AC33/AC$12)/($S33/$S$12)*100,0)</f>
        <v>80.132502942185027</v>
      </c>
      <c r="AD112" s="90" t="s">
        <v>192</v>
      </c>
      <c r="AE112" s="366"/>
    </row>
    <row r="113" spans="1:31" s="115" customFormat="1" ht="15" customHeight="1">
      <c r="A113" s="82">
        <v>102</v>
      </c>
      <c r="B113" s="89" t="s">
        <v>65</v>
      </c>
      <c r="C113" s="86" t="s">
        <v>315</v>
      </c>
      <c r="D113" s="90">
        <v>0</v>
      </c>
      <c r="E113" s="90">
        <v>0</v>
      </c>
      <c r="F113" s="90">
        <v>0</v>
      </c>
      <c r="G113" s="90">
        <v>0</v>
      </c>
      <c r="H113" s="90">
        <v>0</v>
      </c>
      <c r="I113" s="245">
        <f>IF(AND(ISNUMBER(I$12),($S34)&gt;0),(I34/I$12)/($S34/$S$12)*100,0)</f>
        <v>130.76592466035041</v>
      </c>
      <c r="J113" s="245">
        <f t="shared" ref="J113:X113" si="149">IF(AND(ISNUMBER(J$12),($S34)&gt;0),(J34/J$12)/($S34/$S$12)*100,0)</f>
        <v>140.41185252374376</v>
      </c>
      <c r="K113" s="245">
        <f t="shared" si="149"/>
        <v>139.90602815638042</v>
      </c>
      <c r="L113" s="245">
        <f t="shared" si="149"/>
        <v>132.31554426445308</v>
      </c>
      <c r="M113" s="245">
        <f t="shared" si="149"/>
        <v>118.94250145238334</v>
      </c>
      <c r="N113" s="245">
        <f t="shared" si="149"/>
        <v>114.08996479837363</v>
      </c>
      <c r="O113" s="245">
        <f t="shared" si="149"/>
        <v>123.41794659380889</v>
      </c>
      <c r="P113" s="245">
        <f t="shared" si="149"/>
        <v>114.11290556314889</v>
      </c>
      <c r="Q113" s="245">
        <f t="shared" si="149"/>
        <v>113.39928869610789</v>
      </c>
      <c r="R113" s="245">
        <f t="shared" si="149"/>
        <v>104.16932334379152</v>
      </c>
      <c r="S113" s="248">
        <f t="shared" si="149"/>
        <v>100</v>
      </c>
      <c r="T113" s="245">
        <f t="shared" si="149"/>
        <v>100.02673209068138</v>
      </c>
      <c r="U113" s="245">
        <f t="shared" si="149"/>
        <v>79.24116496382328</v>
      </c>
      <c r="V113" s="245">
        <f t="shared" si="149"/>
        <v>92.847763988480267</v>
      </c>
      <c r="W113" s="245">
        <f t="shared" si="149"/>
        <v>88.684288687730273</v>
      </c>
      <c r="X113" s="245">
        <f t="shared" si="149"/>
        <v>96.290354853802114</v>
      </c>
      <c r="Y113" s="245">
        <f t="shared" si="140"/>
        <v>79.416571191245694</v>
      </c>
      <c r="Z113" s="245">
        <f t="shared" si="140"/>
        <v>79.408245993877927</v>
      </c>
      <c r="AA113" s="245">
        <f t="shared" ref="AA113:AB113" si="150">IF(AND(ISNUMBER(AA$12),($S34)&gt;0),(AA34/AA$12)/($S34/$S$12)*100,0)</f>
        <v>84.017143001067879</v>
      </c>
      <c r="AB113" s="245">
        <f t="shared" si="150"/>
        <v>67.683625993605077</v>
      </c>
      <c r="AC113" s="245">
        <f t="shared" ref="AC113" si="151">IF(AND(ISNUMBER(AC$12),($S34)&gt;0),(AC34/AC$12)/($S34/$S$12)*100,0)</f>
        <v>69.112317163835343</v>
      </c>
      <c r="AD113" s="96" t="s">
        <v>192</v>
      </c>
      <c r="AE113" s="366"/>
    </row>
    <row r="114" spans="1:31" s="115" customFormat="1" ht="15" customHeight="1">
      <c r="A114" s="82">
        <v>103</v>
      </c>
      <c r="B114" s="87" t="s">
        <v>66</v>
      </c>
      <c r="C114" s="86" t="s">
        <v>225</v>
      </c>
      <c r="D114" s="90">
        <v>0</v>
      </c>
      <c r="E114" s="245">
        <f t="shared" ref="E114:M116" si="152">IF(AND(ISNUMBER(E$12),($N41)&gt;0),(E41/E$12)/($N41/$N$12)*100,0)</f>
        <v>136.08580930434871</v>
      </c>
      <c r="F114" s="245">
        <f t="shared" si="152"/>
        <v>125.67815582170137</v>
      </c>
      <c r="G114" s="245">
        <f t="shared" si="152"/>
        <v>119.26112872961458</v>
      </c>
      <c r="H114" s="245">
        <f t="shared" si="152"/>
        <v>113.08587843145277</v>
      </c>
      <c r="I114" s="245">
        <f t="shared" si="152"/>
        <v>108.38253755530461</v>
      </c>
      <c r="J114" s="245">
        <f t="shared" si="152"/>
        <v>107.44954314272496</v>
      </c>
      <c r="K114" s="245">
        <f t="shared" si="152"/>
        <v>106.60542065194653</v>
      </c>
      <c r="L114" s="245">
        <f t="shared" si="152"/>
        <v>104.46299808305409</v>
      </c>
      <c r="M114" s="245">
        <f t="shared" si="152"/>
        <v>102.04608359611179</v>
      </c>
      <c r="N114" s="248">
        <f>IF(AND(ISNUMBER(N$12),($N41)&gt;0),(N41/N$12)/($N41/$N$12)*100,0)</f>
        <v>100</v>
      </c>
      <c r="O114" s="245">
        <f>IF(AND(ISNUMBER(O$12),($N41)&gt;0),(O41/O$12)/($N41/$N$12)*100,0)</f>
        <v>96.381175417394886</v>
      </c>
      <c r="P114" s="293" t="s">
        <v>677</v>
      </c>
      <c r="Q114" s="293" t="s">
        <v>677</v>
      </c>
      <c r="R114" s="245">
        <f>IF(AND(ISNUMBER(R$12),($N41)&gt;0),(R41/R$12)/($N41/$N$12)*100,0)</f>
        <v>92.42674602107877</v>
      </c>
      <c r="S114" s="311" t="s">
        <v>677</v>
      </c>
      <c r="T114" s="293" t="s">
        <v>677</v>
      </c>
      <c r="U114" s="245">
        <f>IF(AND(ISNUMBER(U$12),($N41)&gt;0),(U41/U$12)/($N41/$N$12)*100,0)</f>
        <v>84.388973121028599</v>
      </c>
      <c r="V114" s="293" t="s">
        <v>677</v>
      </c>
      <c r="W114" s="293" t="s">
        <v>677</v>
      </c>
      <c r="X114" s="245">
        <f>IF(AND(ISNUMBER(X$12),($N41)&gt;0),(X41/X$12)/($N41/$N$12)*100,0)</f>
        <v>78.345710065144786</v>
      </c>
      <c r="Y114" s="293" t="s">
        <v>677</v>
      </c>
      <c r="Z114" s="293" t="s">
        <v>677</v>
      </c>
      <c r="AA114" s="245">
        <f>IF(AND(ISNUMBER(AA$12),($N41)&gt;0),(AA41/AA$12)/($N41/$N$12)*100,0)</f>
        <v>72.62966487633517</v>
      </c>
      <c r="AB114" s="293" t="s">
        <v>677</v>
      </c>
      <c r="AC114" s="293" t="s">
        <v>677</v>
      </c>
      <c r="AD114" s="96" t="s">
        <v>192</v>
      </c>
      <c r="AE114" s="366"/>
    </row>
    <row r="115" spans="1:31" s="115" customFormat="1" ht="15" customHeight="1">
      <c r="A115" s="82">
        <v>104</v>
      </c>
      <c r="B115" s="89" t="s">
        <v>67</v>
      </c>
      <c r="C115" s="86" t="s">
        <v>225</v>
      </c>
      <c r="D115" s="90">
        <v>0</v>
      </c>
      <c r="E115" s="245">
        <f t="shared" si="152"/>
        <v>178.46545934392611</v>
      </c>
      <c r="F115" s="245">
        <f t="shared" si="152"/>
        <v>165.1695451757989</v>
      </c>
      <c r="G115" s="245">
        <f t="shared" si="152"/>
        <v>156.30476076658769</v>
      </c>
      <c r="H115" s="245">
        <f t="shared" si="152"/>
        <v>139.58963831633667</v>
      </c>
      <c r="I115" s="245">
        <f t="shared" si="152"/>
        <v>134.71277578218027</v>
      </c>
      <c r="J115" s="245">
        <f t="shared" si="152"/>
        <v>136.7864392101792</v>
      </c>
      <c r="K115" s="245">
        <f t="shared" si="152"/>
        <v>133.28473982589023</v>
      </c>
      <c r="L115" s="245">
        <f t="shared" si="152"/>
        <v>105.21426007087244</v>
      </c>
      <c r="M115" s="245">
        <f t="shared" si="152"/>
        <v>98.737574282452982</v>
      </c>
      <c r="N115" s="248">
        <f t="shared" ref="N115:R116" si="153">IF(AND(ISNUMBER(N$12),($N42)&gt;0),(N42/N$12)/($N42/$N$12)*100,0)</f>
        <v>100</v>
      </c>
      <c r="O115" s="245">
        <f t="shared" si="153"/>
        <v>84.744570865482459</v>
      </c>
      <c r="P115" s="293" t="s">
        <v>677</v>
      </c>
      <c r="Q115" s="293" t="s">
        <v>677</v>
      </c>
      <c r="R115" s="245">
        <f t="shared" si="153"/>
        <v>84.413736617104817</v>
      </c>
      <c r="S115" s="311" t="s">
        <v>677</v>
      </c>
      <c r="T115" s="293" t="s">
        <v>677</v>
      </c>
      <c r="U115" s="245">
        <f>IF(AND(ISNUMBER(U$12),($N42)&gt;0),(U42/U$12)/($N42/$N$12)*100,0)</f>
        <v>86.15898297640247</v>
      </c>
      <c r="V115" s="293" t="s">
        <v>677</v>
      </c>
      <c r="W115" s="293" t="s">
        <v>677</v>
      </c>
      <c r="X115" s="245">
        <f>IF(AND(ISNUMBER(X$12),($N42)&gt;0),(X42/X$12)/($N42/$N$12)*100,0)</f>
        <v>82.073678781825521</v>
      </c>
      <c r="Y115" s="293" t="s">
        <v>677</v>
      </c>
      <c r="Z115" s="293" t="s">
        <v>677</v>
      </c>
      <c r="AA115" s="245">
        <f>IF(AND(ISNUMBER(AA$12),($N42)&gt;0),(AA42/AA$12)/($N42/$N$12)*100,0)</f>
        <v>83.31000355323475</v>
      </c>
      <c r="AB115" s="293" t="s">
        <v>677</v>
      </c>
      <c r="AC115" s="293" t="s">
        <v>677</v>
      </c>
      <c r="AD115" s="96" t="s">
        <v>192</v>
      </c>
      <c r="AE115" s="366"/>
    </row>
    <row r="116" spans="1:31" s="115" customFormat="1" ht="15" customHeight="1">
      <c r="A116" s="82">
        <v>105</v>
      </c>
      <c r="B116" s="89" t="s">
        <v>75</v>
      </c>
      <c r="C116" s="86" t="s">
        <v>225</v>
      </c>
      <c r="D116" s="90">
        <v>0</v>
      </c>
      <c r="E116" s="245">
        <f t="shared" si="152"/>
        <v>133.26684490091338</v>
      </c>
      <c r="F116" s="245">
        <f t="shared" si="152"/>
        <v>123.0513096649388</v>
      </c>
      <c r="G116" s="245">
        <f t="shared" si="152"/>
        <v>116.79709988584963</v>
      </c>
      <c r="H116" s="245">
        <f t="shared" si="152"/>
        <v>111.32292957267475</v>
      </c>
      <c r="I116" s="245">
        <f t="shared" si="152"/>
        <v>106.63113082527688</v>
      </c>
      <c r="J116" s="245">
        <f t="shared" si="152"/>
        <v>105.49814275022045</v>
      </c>
      <c r="K116" s="245">
        <f t="shared" si="152"/>
        <v>104.83079412744713</v>
      </c>
      <c r="L116" s="245">
        <f t="shared" si="152"/>
        <v>104.41302643866021</v>
      </c>
      <c r="M116" s="245">
        <f t="shared" si="152"/>
        <v>102.26615549323526</v>
      </c>
      <c r="N116" s="248">
        <f t="shared" si="153"/>
        <v>100</v>
      </c>
      <c r="O116" s="245">
        <f t="shared" si="153"/>
        <v>97.155206679523303</v>
      </c>
      <c r="P116" s="293" t="s">
        <v>677</v>
      </c>
      <c r="Q116" s="293" t="s">
        <v>677</v>
      </c>
      <c r="R116" s="245">
        <f t="shared" si="153"/>
        <v>92.959746842300746</v>
      </c>
      <c r="S116" s="311" t="s">
        <v>677</v>
      </c>
      <c r="T116" s="293" t="s">
        <v>677</v>
      </c>
      <c r="U116" s="245">
        <f>IF(AND(ISNUMBER(U$12),($N43)&gt;0),(U43/U$12)/($N43/$N$12)*100,0)</f>
        <v>84.271237491513759</v>
      </c>
      <c r="V116" s="293" t="s">
        <v>677</v>
      </c>
      <c r="W116" s="293" t="s">
        <v>677</v>
      </c>
      <c r="X116" s="245">
        <f>IF(AND(ISNUMBER(X$12),($N43)&gt;0),(X43/X$12)/($N43/$N$12)*100,0)</f>
        <v>78.097737014408679</v>
      </c>
      <c r="Y116" s="293" t="s">
        <v>677</v>
      </c>
      <c r="Z116" s="293" t="s">
        <v>677</v>
      </c>
      <c r="AA116" s="245">
        <f>IF(AND(ISNUMBER(AA$12),($N43)&gt;0),(AA43/AA$12)/($N43/$N$12)*100,0)</f>
        <v>71.919241488725874</v>
      </c>
      <c r="AB116" s="293" t="s">
        <v>677</v>
      </c>
      <c r="AC116" s="293" t="s">
        <v>677</v>
      </c>
      <c r="AD116" s="96" t="s">
        <v>192</v>
      </c>
      <c r="AE116" s="366"/>
    </row>
    <row r="117" spans="1:31" s="136" customFormat="1" ht="17.25" customHeight="1">
      <c r="A117" s="312" t="s">
        <v>678</v>
      </c>
      <c r="AE117" s="367"/>
    </row>
    <row r="118" spans="1:31" s="136" customFormat="1" ht="15" customHeight="1">
      <c r="A118" s="313" t="s">
        <v>712</v>
      </c>
      <c r="B118" s="240"/>
      <c r="C118" s="240"/>
      <c r="D118" s="240"/>
      <c r="E118" s="240"/>
      <c r="F118" s="240"/>
      <c r="G118" s="240"/>
      <c r="H118" s="240"/>
      <c r="AE118" s="367"/>
    </row>
    <row r="119" spans="1:31" s="136" customFormat="1" ht="15" customHeight="1">
      <c r="A119" s="118" t="s">
        <v>713</v>
      </c>
      <c r="AE119" s="367"/>
    </row>
    <row r="120" spans="1:31" s="136" customFormat="1" ht="17.25" customHeight="1">
      <c r="A120" s="26"/>
      <c r="AE120" s="367"/>
    </row>
    <row r="121" spans="1:31" s="136" customFormat="1" ht="17.25" customHeight="1">
      <c r="A121" s="26"/>
      <c r="AE121" s="367"/>
    </row>
    <row r="122" spans="1:31" s="136" customFormat="1" ht="17.25" customHeight="1">
      <c r="A122" s="26"/>
      <c r="AE122" s="367"/>
    </row>
    <row r="123" spans="1:31" s="136" customFormat="1" ht="17.25" customHeight="1">
      <c r="A123" s="26"/>
      <c r="AE123" s="367"/>
    </row>
    <row r="124" spans="1:31" s="136" customFormat="1" ht="17.25" customHeight="1">
      <c r="A124" s="26"/>
      <c r="AE124" s="367"/>
    </row>
    <row r="125" spans="1:31" s="136" customFormat="1" ht="17.25" customHeight="1">
      <c r="A125" s="26"/>
      <c r="AE125" s="367"/>
    </row>
    <row r="126" spans="1:31" s="136" customFormat="1" ht="17.25" customHeight="1">
      <c r="A126" s="26"/>
      <c r="AE126" s="367"/>
    </row>
    <row r="127" spans="1:31" s="136" customFormat="1" ht="17.25" customHeight="1">
      <c r="A127" s="26"/>
      <c r="AE127" s="367"/>
    </row>
    <row r="128" spans="1:31" s="136" customFormat="1" ht="17.25" customHeight="1">
      <c r="A128" s="26"/>
      <c r="AE128" s="367"/>
    </row>
    <row r="129" spans="1:31" s="136" customFormat="1" ht="17.25" customHeight="1">
      <c r="A129" s="26"/>
      <c r="AE129" s="367"/>
    </row>
    <row r="130" spans="1:31" s="136" customFormat="1" ht="17.25" customHeight="1">
      <c r="A130" s="26"/>
      <c r="AE130" s="367"/>
    </row>
    <row r="131" spans="1:31" s="136" customFormat="1" ht="17.25" customHeight="1">
      <c r="A131" s="26"/>
      <c r="AE131" s="367"/>
    </row>
    <row r="132" spans="1:31" s="136" customFormat="1" ht="17.25" customHeight="1">
      <c r="A132" s="26"/>
      <c r="AE132" s="367"/>
    </row>
    <row r="133" spans="1:31" s="136" customFormat="1" ht="17.25" customHeight="1">
      <c r="A133" s="26"/>
      <c r="B133" s="26"/>
      <c r="AE133" s="367"/>
    </row>
    <row r="134" spans="1:31" ht="17.25" customHeight="1"/>
    <row r="135" spans="1:31" ht="17.25" customHeight="1"/>
    <row r="136" spans="1:31" ht="17.25" customHeight="1"/>
    <row r="137" spans="1:31" ht="17.25" customHeight="1"/>
    <row r="138" spans="1:31" ht="17.25" customHeight="1"/>
    <row r="139" spans="1:31" ht="17.25" customHeight="1"/>
    <row r="140" spans="1:31" ht="17.25" customHeight="1"/>
    <row r="141" spans="1:31" ht="17.25" customHeight="1"/>
    <row r="142" spans="1:31" ht="17.25" customHeight="1"/>
    <row r="143" spans="1:31" ht="17.25" customHeight="1"/>
    <row r="144" spans="1:31" ht="17.25" customHeight="1"/>
    <row r="145" ht="17.25" customHeight="1"/>
    <row r="146" ht="17.25" customHeight="1"/>
    <row r="147" ht="17.25" customHeight="1"/>
    <row r="148" ht="17.25" customHeight="1"/>
    <row r="149" ht="17.25" customHeight="1"/>
    <row r="150" ht="17.25" customHeight="1"/>
    <row r="151" ht="17.25" customHeight="1"/>
    <row r="152" ht="17.25" customHeight="1"/>
    <row r="153" ht="17.25" customHeight="1"/>
    <row r="154" ht="17.25" customHeight="1"/>
    <row r="155" ht="17.25" customHeight="1"/>
    <row r="156" ht="17.25" customHeight="1"/>
    <row r="157" ht="17.25" customHeight="1"/>
    <row r="158" ht="17.25" customHeight="1"/>
    <row r="159" ht="17.25" customHeight="1"/>
    <row r="160" ht="17.25" customHeight="1"/>
    <row r="161" ht="17.25" customHeight="1"/>
    <row r="162" ht="17.25" customHeight="1"/>
    <row r="163" ht="17.25" customHeight="1"/>
    <row r="164" ht="17.25" customHeight="1"/>
    <row r="165" ht="17.25" customHeight="1"/>
    <row r="166" ht="17.25" customHeight="1"/>
    <row r="167" ht="17.25" customHeight="1"/>
    <row r="168" ht="17.25" customHeight="1"/>
    <row r="169" ht="17.25" customHeight="1"/>
    <row r="170" ht="17.25" customHeight="1"/>
    <row r="171" ht="17.25" customHeight="1"/>
    <row r="172" ht="17.25" customHeight="1"/>
    <row r="173" ht="17.25" customHeight="1"/>
    <row r="174" ht="17.25" customHeight="1"/>
    <row r="175" ht="17.25" customHeight="1"/>
    <row r="176" ht="17.25" customHeight="1"/>
    <row r="177" ht="17.25" customHeight="1"/>
    <row r="178" ht="17.25" customHeight="1"/>
    <row r="179" ht="17.25" customHeight="1"/>
    <row r="180" ht="17.25" customHeight="1"/>
    <row r="181" ht="17.25" customHeight="1"/>
    <row r="182" ht="17.25" customHeight="1"/>
    <row r="183" ht="17.25" customHeight="1"/>
    <row r="184" ht="17.25" customHeight="1"/>
    <row r="185" ht="17.25" customHeight="1"/>
    <row r="186" ht="17.25" customHeight="1"/>
    <row r="187" ht="17.25" customHeight="1"/>
    <row r="188" ht="17.25" customHeight="1"/>
    <row r="189" ht="17.25" customHeight="1"/>
    <row r="190" ht="17.25" customHeight="1"/>
    <row r="191" ht="17.25" customHeight="1"/>
    <row r="192" ht="17.25" customHeight="1"/>
    <row r="193" ht="17.25" customHeight="1"/>
    <row r="194" ht="17.25" customHeight="1"/>
    <row r="195" ht="17.25" customHeight="1"/>
    <row r="196" ht="17.25" customHeight="1"/>
    <row r="197" ht="17.25" customHeight="1"/>
    <row r="198" ht="17.25" customHeight="1"/>
    <row r="199" ht="17.25" customHeight="1"/>
    <row r="200" ht="17.25" customHeight="1"/>
    <row r="201" ht="17.25" customHeight="1"/>
    <row r="202" ht="17.25" customHeight="1"/>
    <row r="203" ht="17.25" customHeight="1"/>
    <row r="204" ht="17.25" customHeight="1"/>
    <row r="205" ht="17.25" customHeight="1"/>
    <row r="206" ht="17.25" customHeight="1"/>
    <row r="207" ht="17.25" customHeight="1"/>
    <row r="208" ht="17.25" customHeight="1"/>
    <row r="209" ht="17.25" customHeight="1"/>
    <row r="210" ht="17.25" customHeight="1"/>
    <row r="211" ht="17.25" customHeight="1"/>
    <row r="212" ht="17.25" customHeight="1"/>
    <row r="213" ht="17.25" customHeight="1"/>
    <row r="214" ht="17.25" customHeight="1"/>
    <row r="215" ht="17.25" customHeight="1"/>
    <row r="216" ht="17.25" customHeight="1"/>
    <row r="217" ht="17.25" customHeight="1"/>
    <row r="218" ht="17.25" customHeight="1"/>
    <row r="219" ht="17.25" customHeight="1"/>
    <row r="220" ht="17.25" customHeight="1"/>
    <row r="221" ht="17.25" customHeight="1"/>
    <row r="222" ht="17.25" customHeight="1"/>
    <row r="223" ht="17.25" customHeight="1"/>
    <row r="224" ht="17.25" customHeight="1"/>
    <row r="225" ht="17.25" customHeight="1"/>
    <row r="226" ht="17.25" customHeight="1"/>
    <row r="227" ht="17.25" customHeight="1"/>
    <row r="228" ht="17.25" customHeight="1"/>
    <row r="229" ht="17.25" customHeight="1"/>
    <row r="230" ht="17.25" customHeight="1"/>
    <row r="231" ht="17.25" customHeight="1"/>
    <row r="232" ht="17.25" customHeight="1"/>
    <row r="233" ht="17.25" customHeight="1"/>
    <row r="234" ht="17.25" customHeight="1"/>
    <row r="235" ht="17.25" customHeight="1"/>
    <row r="236" ht="17.25" customHeight="1"/>
    <row r="237" ht="17.25" customHeight="1"/>
    <row r="238" ht="17.25" customHeight="1"/>
    <row r="239" ht="17.25" customHeight="1"/>
    <row r="240" ht="17.25" customHeight="1"/>
    <row r="241" ht="17.25" customHeight="1"/>
    <row r="242" ht="17.25" customHeight="1"/>
    <row r="243" ht="17.25" customHeight="1"/>
    <row r="244" ht="17.25" customHeight="1"/>
    <row r="245" ht="17.25" customHeight="1"/>
    <row r="246" ht="17.25" customHeight="1"/>
    <row r="247" ht="17.25" customHeight="1"/>
    <row r="248" ht="17.25" customHeight="1"/>
    <row r="249" ht="17.25" customHeight="1"/>
    <row r="250" ht="17.25" customHeight="1"/>
    <row r="251" ht="17.25" customHeight="1"/>
    <row r="252" ht="17.25" customHeight="1"/>
    <row r="253" ht="17.25" customHeight="1"/>
    <row r="254" ht="17.25" customHeight="1"/>
    <row r="255" ht="17.25" customHeight="1"/>
    <row r="256" ht="17.25" customHeight="1"/>
    <row r="257" ht="17.25" customHeight="1"/>
    <row r="258" ht="17.25" customHeight="1"/>
    <row r="259" ht="17.25" customHeight="1"/>
    <row r="260" ht="17.25" customHeight="1"/>
    <row r="261" ht="17.25" customHeight="1"/>
    <row r="262" ht="17.25" customHeight="1"/>
    <row r="263" ht="17.25" customHeight="1"/>
    <row r="264" ht="17.25" customHeight="1"/>
    <row r="265" ht="17.25" customHeight="1"/>
    <row r="266" ht="17.25" customHeight="1"/>
    <row r="267" ht="17.25" customHeight="1"/>
    <row r="268" ht="17.25" customHeight="1"/>
    <row r="269" ht="17.25" customHeight="1"/>
    <row r="270" ht="17.25" customHeight="1"/>
    <row r="271" ht="17.25" customHeight="1"/>
    <row r="272" ht="17.25" customHeight="1"/>
    <row r="273" ht="17.25" customHeight="1"/>
    <row r="274" ht="17.25" customHeight="1"/>
    <row r="275" ht="17.25" customHeight="1"/>
    <row r="276" ht="17.25" customHeight="1"/>
    <row r="277" ht="17.25" customHeight="1"/>
    <row r="278" ht="17.25" customHeight="1"/>
    <row r="279" ht="17.25" customHeight="1"/>
    <row r="280" ht="17.25" customHeight="1"/>
    <row r="281" ht="17.25" customHeight="1"/>
    <row r="282" ht="17.25" customHeight="1"/>
    <row r="283" ht="17.25" customHeight="1"/>
    <row r="284" ht="17.25" customHeight="1"/>
    <row r="285" ht="17.25" customHeight="1"/>
    <row r="286" ht="17.25" customHeight="1"/>
    <row r="287" ht="17.25" customHeight="1"/>
    <row r="288" ht="17.25" customHeight="1"/>
    <row r="289" ht="17.25" customHeight="1"/>
    <row r="290" ht="17.25" customHeight="1"/>
    <row r="291" ht="17.25" customHeight="1"/>
    <row r="292" ht="17.25" customHeight="1"/>
    <row r="293" ht="17.25" customHeight="1"/>
    <row r="294" ht="17.25" customHeight="1"/>
    <row r="295" ht="17.25" customHeight="1"/>
    <row r="296" ht="17.25" customHeight="1"/>
    <row r="297" ht="17.25" customHeight="1"/>
    <row r="298" ht="17.25" customHeight="1"/>
    <row r="299" ht="17.25" customHeight="1"/>
    <row r="300" ht="17.25" customHeight="1"/>
    <row r="301" ht="17.25" customHeight="1"/>
    <row r="302" ht="17.25" customHeight="1"/>
    <row r="303" ht="17.25" customHeight="1"/>
    <row r="304" ht="17.25" customHeight="1"/>
    <row r="305" ht="17.25" customHeight="1"/>
    <row r="306" ht="17.25" customHeight="1"/>
    <row r="307" ht="17.25" customHeight="1"/>
    <row r="308" ht="17.25" customHeight="1"/>
    <row r="309" ht="17.25" customHeight="1"/>
    <row r="310" ht="17.25" customHeight="1"/>
    <row r="311" ht="17.25" customHeight="1"/>
    <row r="312" ht="17.25" customHeight="1"/>
    <row r="313" ht="17.25" customHeight="1"/>
    <row r="314" ht="17.25" customHeight="1"/>
    <row r="315" ht="17.25" customHeight="1"/>
    <row r="316" ht="17.25" customHeight="1"/>
    <row r="317" ht="17.25" customHeight="1"/>
    <row r="318" ht="17.25" customHeight="1"/>
    <row r="319" ht="17.25" customHeight="1"/>
    <row r="320" ht="17.25" customHeight="1"/>
    <row r="321" ht="17.25" customHeight="1"/>
    <row r="322" ht="17.25" customHeight="1"/>
    <row r="323" ht="17.25" customHeight="1"/>
    <row r="324" ht="17.25" customHeight="1"/>
    <row r="325" ht="17.25" customHeight="1"/>
    <row r="326" ht="17.25" customHeight="1"/>
    <row r="327" ht="17.25" customHeight="1"/>
    <row r="328" ht="17.25" customHeight="1"/>
    <row r="329" ht="17.25" customHeight="1"/>
    <row r="330" ht="17.25" customHeight="1"/>
    <row r="331" ht="17.25" customHeight="1"/>
    <row r="332" ht="17.25" customHeight="1"/>
    <row r="333" ht="17.25" customHeight="1"/>
    <row r="334" ht="17.25" customHeight="1"/>
    <row r="335" ht="17.25" customHeight="1"/>
    <row r="336" ht="17.25" customHeight="1"/>
    <row r="337" ht="17.25" customHeight="1"/>
    <row r="338" ht="17.25" customHeight="1"/>
    <row r="339" ht="17.25" customHeight="1"/>
    <row r="340" ht="17.25" customHeight="1"/>
    <row r="341" ht="17.25" customHeight="1"/>
    <row r="342" ht="17.25" customHeight="1"/>
    <row r="343" ht="17.25" customHeight="1"/>
    <row r="344" ht="17.25" customHeight="1"/>
    <row r="345" ht="17.25" customHeight="1"/>
    <row r="346" ht="17.25" customHeight="1"/>
    <row r="347" ht="17.25" customHeight="1"/>
    <row r="348" ht="17.25" customHeight="1"/>
    <row r="349" ht="17.25" customHeight="1"/>
    <row r="350" ht="17.25" customHeight="1"/>
    <row r="351" ht="17.25" customHeight="1"/>
    <row r="352" ht="17.25" customHeight="1"/>
    <row r="353" ht="17.25" customHeight="1"/>
  </sheetData>
  <mergeCells count="2">
    <mergeCell ref="D77:N77"/>
    <mergeCell ref="D98:N98"/>
  </mergeCells>
  <phoneticPr fontId="6" type="noConversion"/>
  <printOptions horizontalCentered="1"/>
  <pageMargins left="0.43307086614173229" right="0.23622047244094491" top="0.59055118110236227" bottom="0.43307086614173229" header="0.11811023622047245" footer="0.11811023622047245"/>
  <pageSetup paperSize="9" scale="65" firstPageNumber="4" fitToHeight="2" pageOrder="overThenDown" orientation="portrait" useFirstPageNumber="1" r:id="rId1"/>
  <headerFooter alignWithMargins="0">
    <oddFooter>&amp;L&amp;"MetaNormalLF-Roman,Standard"Statistisches Bundesamt, Tabellen zu den UGR, Teil 1, 2017</oddFooter>
  </headerFooter>
  <rowBreaks count="1" manualBreakCount="1">
    <brk id="76" max="1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Z119"/>
  <sheetViews>
    <sheetView workbookViewId="0"/>
  </sheetViews>
  <sheetFormatPr baseColWidth="10" defaultRowHeight="12.75"/>
  <cols>
    <col min="1" max="1" width="4.28515625" style="5" customWidth="1"/>
    <col min="2" max="2" width="60.7109375" style="5" customWidth="1"/>
    <col min="3" max="4" width="12.7109375" style="5" customWidth="1"/>
    <col min="5" max="8" width="12.7109375" style="5" hidden="1" customWidth="1"/>
    <col min="9" max="9" width="12.7109375" style="5" customWidth="1"/>
    <col min="10" max="13" width="12.7109375" style="5" hidden="1" customWidth="1"/>
    <col min="14" max="14" width="12.7109375" style="5" customWidth="1"/>
    <col min="15" max="18" width="12.7109375" style="5" hidden="1" customWidth="1"/>
    <col min="19" max="24" width="12.7109375" style="5" customWidth="1"/>
    <col min="25" max="16384" width="11.42578125" style="5"/>
  </cols>
  <sheetData>
    <row r="1" spans="1:25" ht="20.100000000000001" customHeight="1">
      <c r="A1" s="129" t="s">
        <v>739</v>
      </c>
      <c r="B1" s="129"/>
      <c r="D1" s="121"/>
      <c r="E1" s="130"/>
      <c r="F1" s="130"/>
      <c r="G1" s="130"/>
      <c r="I1" s="129"/>
      <c r="J1" s="130"/>
      <c r="K1" s="130"/>
      <c r="L1" s="130"/>
      <c r="M1" s="130"/>
      <c r="N1" s="130"/>
      <c r="O1" s="130"/>
      <c r="P1" s="130"/>
      <c r="Q1" s="129"/>
      <c r="R1" s="130"/>
      <c r="S1" s="130"/>
      <c r="T1" s="130"/>
      <c r="U1" s="130"/>
      <c r="V1" s="130"/>
      <c r="W1" s="130"/>
      <c r="X1" s="130"/>
    </row>
    <row r="2" spans="1:25" ht="16.5" customHeight="1">
      <c r="A2" s="11" t="s">
        <v>76</v>
      </c>
      <c r="B2" s="11"/>
      <c r="D2" s="39"/>
      <c r="E2" s="39"/>
      <c r="F2" s="39"/>
      <c r="G2" s="39"/>
      <c r="I2" s="11"/>
      <c r="J2" s="39"/>
      <c r="K2" s="39"/>
      <c r="L2" s="39"/>
      <c r="M2" s="39"/>
      <c r="N2" s="39"/>
      <c r="O2" s="39"/>
      <c r="P2" s="39"/>
      <c r="Q2" s="11"/>
      <c r="R2" s="39"/>
      <c r="S2" s="39"/>
      <c r="T2" s="39"/>
      <c r="U2" s="39"/>
      <c r="V2" s="39"/>
      <c r="W2" s="39"/>
      <c r="X2" s="39"/>
    </row>
    <row r="3" spans="1:25" ht="15" customHeight="1">
      <c r="A3" s="40"/>
      <c r="B3" s="40"/>
      <c r="C3" s="40"/>
      <c r="D3" s="40"/>
      <c r="E3" s="40"/>
      <c r="F3" s="40"/>
      <c r="G3" s="40"/>
      <c r="H3" s="13"/>
      <c r="I3" s="40"/>
      <c r="J3" s="40"/>
      <c r="K3" s="40"/>
      <c r="L3" s="40"/>
      <c r="M3" s="13"/>
      <c r="N3" s="40"/>
      <c r="O3" s="40"/>
      <c r="P3" s="13"/>
      <c r="Q3" s="40"/>
      <c r="R3" s="40"/>
      <c r="S3" s="40"/>
      <c r="T3" s="40"/>
      <c r="U3" s="40"/>
      <c r="V3" s="40"/>
      <c r="W3" s="40"/>
      <c r="X3" s="40"/>
    </row>
    <row r="4" spans="1:25" ht="27" customHeight="1">
      <c r="A4" s="42" t="s">
        <v>77</v>
      </c>
      <c r="B4" s="43" t="s">
        <v>20</v>
      </c>
      <c r="C4" s="44">
        <v>1994</v>
      </c>
      <c r="D4" s="43">
        <v>1995</v>
      </c>
      <c r="E4" s="43">
        <v>1996</v>
      </c>
      <c r="F4" s="44">
        <v>1997</v>
      </c>
      <c r="G4" s="45">
        <v>1998</v>
      </c>
      <c r="H4" s="45">
        <v>1999</v>
      </c>
      <c r="I4" s="43">
        <v>2000</v>
      </c>
      <c r="J4" s="45">
        <v>2001</v>
      </c>
      <c r="K4" s="45">
        <v>2002</v>
      </c>
      <c r="L4" s="45">
        <v>2003</v>
      </c>
      <c r="M4" s="44">
        <v>2004</v>
      </c>
      <c r="N4" s="95">
        <v>2005</v>
      </c>
      <c r="O4" s="45">
        <v>2006</v>
      </c>
      <c r="P4" s="44">
        <v>2007</v>
      </c>
      <c r="Q4" s="95">
        <v>2008</v>
      </c>
      <c r="R4" s="45">
        <v>2009</v>
      </c>
      <c r="S4" s="45">
        <v>2010</v>
      </c>
      <c r="T4" s="45">
        <v>2011</v>
      </c>
      <c r="U4" s="45">
        <v>2012</v>
      </c>
      <c r="V4" s="45">
        <v>2013</v>
      </c>
      <c r="W4" s="45">
        <v>2014</v>
      </c>
      <c r="X4" s="45">
        <v>2015</v>
      </c>
    </row>
    <row r="5" spans="1:25" s="36" customFormat="1" ht="15" customHeight="1">
      <c r="A5" s="76">
        <v>1</v>
      </c>
      <c r="B5" s="198" t="s">
        <v>714</v>
      </c>
      <c r="C5" s="353">
        <v>1334.4562632195416</v>
      </c>
      <c r="D5" s="353">
        <v>1283.1255845693395</v>
      </c>
      <c r="E5" s="353">
        <v>1263.8428261635529</v>
      </c>
      <c r="F5" s="353">
        <v>1246.5923797652792</v>
      </c>
      <c r="G5" s="353">
        <v>1206.2966601197625</v>
      </c>
      <c r="H5" s="353">
        <v>1247.2100916954994</v>
      </c>
      <c r="I5" s="353">
        <v>1218.515830503678</v>
      </c>
      <c r="J5" s="353">
        <v>1150.7127940064822</v>
      </c>
      <c r="K5" s="353">
        <v>1122.9591680295443</v>
      </c>
      <c r="L5" s="353">
        <v>1091.6965219413078</v>
      </c>
      <c r="M5" s="353">
        <v>1117.8904414493963</v>
      </c>
      <c r="N5" s="353">
        <v>1081.9641506782318</v>
      </c>
      <c r="O5" s="353">
        <v>1102.2310405747269</v>
      </c>
      <c r="P5" s="353">
        <v>1109.4184327609564</v>
      </c>
      <c r="Q5" s="353">
        <v>1090.9615167168429</v>
      </c>
      <c r="R5" s="353">
        <v>1047.0616680931396</v>
      </c>
      <c r="S5" s="353">
        <v>1021.3606758153215</v>
      </c>
      <c r="T5" s="353">
        <v>1113.5792019118815</v>
      </c>
      <c r="U5" s="353">
        <v>1084.7417909337742</v>
      </c>
      <c r="V5" s="353">
        <v>1058.1527813595228</v>
      </c>
      <c r="W5" s="353">
        <v>1102.7027492883997</v>
      </c>
      <c r="X5" s="353">
        <v>1040.6338482137339</v>
      </c>
    </row>
    <row r="6" spans="1:25" s="36" customFormat="1" ht="15" customHeight="1">
      <c r="A6" s="48">
        <v>2</v>
      </c>
      <c r="B6" s="344" t="s">
        <v>78</v>
      </c>
      <c r="C6" s="353">
        <v>1122.4748817306668</v>
      </c>
      <c r="D6" s="353">
        <v>1061.9279185543332</v>
      </c>
      <c r="E6" s="353">
        <v>1028.1035616803335</v>
      </c>
      <c r="F6" s="353">
        <v>1008.6365704846667</v>
      </c>
      <c r="G6" s="353">
        <v>967.70394481199992</v>
      </c>
      <c r="H6" s="353">
        <v>1010.5001675552164</v>
      </c>
      <c r="I6" s="353">
        <v>972.31329727676336</v>
      </c>
      <c r="J6" s="353">
        <v>913.19293816014169</v>
      </c>
      <c r="K6" s="353">
        <v>892.33451761678407</v>
      </c>
      <c r="L6" s="353">
        <v>884.23339473254532</v>
      </c>
      <c r="M6" s="353">
        <v>863.33487658290437</v>
      </c>
      <c r="N6" s="353">
        <v>834.2871480289399</v>
      </c>
      <c r="O6" s="353">
        <v>867.86339021777474</v>
      </c>
      <c r="P6" s="353">
        <v>847.09469384562965</v>
      </c>
      <c r="Q6" s="353">
        <v>827.57242850889156</v>
      </c>
      <c r="R6" s="353">
        <v>779.09012845711754</v>
      </c>
      <c r="S6" s="353">
        <v>772.05619443936575</v>
      </c>
      <c r="T6" s="353">
        <v>833.49516691061581</v>
      </c>
      <c r="U6" s="353">
        <v>803.75564553587822</v>
      </c>
      <c r="V6" s="353">
        <v>797.98649846410331</v>
      </c>
      <c r="W6" s="353">
        <v>798.70491552704038</v>
      </c>
      <c r="X6" s="353">
        <v>769.20585108103307</v>
      </c>
    </row>
    <row r="7" spans="1:25" s="36" customFormat="1" ht="15" customHeight="1">
      <c r="A7" s="48">
        <v>3</v>
      </c>
      <c r="B7" s="345" t="s">
        <v>79</v>
      </c>
      <c r="C7" s="353">
        <v>277.98002962200002</v>
      </c>
      <c r="D7" s="353">
        <v>265.52494707899996</v>
      </c>
      <c r="E7" s="353">
        <v>255.757909119</v>
      </c>
      <c r="F7" s="353">
        <v>243.761334756</v>
      </c>
      <c r="G7" s="353">
        <v>226.99164810799996</v>
      </c>
      <c r="H7" s="353">
        <v>220.849588461</v>
      </c>
      <c r="I7" s="353">
        <v>220.660821744</v>
      </c>
      <c r="J7" s="353">
        <v>222.41165539799999</v>
      </c>
      <c r="K7" s="353">
        <v>227.88329935499996</v>
      </c>
      <c r="L7" s="353">
        <v>225.53194599699998</v>
      </c>
      <c r="M7" s="353">
        <v>226.85874939300001</v>
      </c>
      <c r="N7" s="353">
        <v>220.881933119</v>
      </c>
      <c r="O7" s="353">
        <v>215.657241279</v>
      </c>
      <c r="P7" s="353">
        <v>219.04532169300001</v>
      </c>
      <c r="Q7" s="353">
        <v>209.05007265</v>
      </c>
      <c r="R7" s="353">
        <v>199.10583685600002</v>
      </c>
      <c r="S7" s="353">
        <v>196.06436739800003</v>
      </c>
      <c r="T7" s="353">
        <v>202.06236201600001</v>
      </c>
      <c r="U7" s="353">
        <v>208.74355425099998</v>
      </c>
      <c r="V7" s="353">
        <v>202.05247995799999</v>
      </c>
      <c r="W7" s="353">
        <v>196.90402979200002</v>
      </c>
      <c r="X7" s="353">
        <v>194.80744539100002</v>
      </c>
      <c r="Y7" s="125"/>
    </row>
    <row r="8" spans="1:25" s="36" customFormat="1" ht="15" customHeight="1">
      <c r="A8" s="48">
        <v>4</v>
      </c>
      <c r="B8" s="346" t="s">
        <v>80</v>
      </c>
      <c r="C8" s="353">
        <v>52.405467999999999</v>
      </c>
      <c r="D8" s="353">
        <v>53.563599000000004</v>
      </c>
      <c r="E8" s="353">
        <v>48.196514999999998</v>
      </c>
      <c r="F8" s="353">
        <v>46.789987000000004</v>
      </c>
      <c r="G8" s="353">
        <v>41.639952000000001</v>
      </c>
      <c r="H8" s="353">
        <v>39.523561999999998</v>
      </c>
      <c r="I8" s="353">
        <v>33.590680999999996</v>
      </c>
      <c r="J8" s="353">
        <v>27.361079</v>
      </c>
      <c r="K8" s="353">
        <v>26.363084000000001</v>
      </c>
      <c r="L8" s="353">
        <v>25.873043000000003</v>
      </c>
      <c r="M8" s="353">
        <v>25.871882000000003</v>
      </c>
      <c r="N8" s="353">
        <v>24.906866999999998</v>
      </c>
      <c r="O8" s="353">
        <v>20.882118999999999</v>
      </c>
      <c r="P8" s="353">
        <v>21.531955999999997</v>
      </c>
      <c r="Q8" s="353">
        <v>17.171704000000002</v>
      </c>
      <c r="R8" s="353">
        <v>13.766332</v>
      </c>
      <c r="S8" s="353">
        <v>12.899914000000001</v>
      </c>
      <c r="T8" s="353">
        <v>12.05865</v>
      </c>
      <c r="U8" s="353">
        <v>10.770153000000001</v>
      </c>
      <c r="V8" s="353">
        <v>7.5664059999999997</v>
      </c>
      <c r="W8" s="353">
        <v>7.6398489999999999</v>
      </c>
      <c r="X8" s="353">
        <v>6.2227860000000002</v>
      </c>
    </row>
    <row r="9" spans="1:25" s="36" customFormat="1" ht="15" customHeight="1">
      <c r="A9" s="48">
        <v>5</v>
      </c>
      <c r="B9" s="346" t="s">
        <v>81</v>
      </c>
      <c r="C9" s="353">
        <v>207.08639000000002</v>
      </c>
      <c r="D9" s="353">
        <v>192.75322599999998</v>
      </c>
      <c r="E9" s="353">
        <v>187.23989699999998</v>
      </c>
      <c r="F9" s="353">
        <v>177.15976699999999</v>
      </c>
      <c r="G9" s="353">
        <v>166.03506099999998</v>
      </c>
      <c r="H9" s="353">
        <v>161.283706</v>
      </c>
      <c r="I9" s="353">
        <v>167.69351500000002</v>
      </c>
      <c r="J9" s="353">
        <v>175.36433300000002</v>
      </c>
      <c r="K9" s="353">
        <v>181.77799999999999</v>
      </c>
      <c r="L9" s="353">
        <v>179.23474299999998</v>
      </c>
      <c r="M9" s="353">
        <v>181.92594399999999</v>
      </c>
      <c r="N9" s="353">
        <v>177.90719300000001</v>
      </c>
      <c r="O9" s="353">
        <v>176.32359400000001</v>
      </c>
      <c r="P9" s="353">
        <v>180.414098</v>
      </c>
      <c r="Q9" s="353">
        <v>175.326132</v>
      </c>
      <c r="R9" s="353">
        <v>169.85897500000002</v>
      </c>
      <c r="S9" s="353">
        <v>169.40311600000001</v>
      </c>
      <c r="T9" s="353">
        <v>176.59455700000001</v>
      </c>
      <c r="U9" s="353">
        <v>185.43203599999998</v>
      </c>
      <c r="V9" s="353">
        <v>182.75385500000002</v>
      </c>
      <c r="W9" s="353">
        <v>178.17770300000001</v>
      </c>
      <c r="X9" s="353">
        <v>178.15141</v>
      </c>
    </row>
    <row r="10" spans="1:25" s="36" customFormat="1" ht="15" customHeight="1">
      <c r="A10" s="48">
        <v>6</v>
      </c>
      <c r="B10" s="346" t="s">
        <v>82</v>
      </c>
      <c r="C10" s="353">
        <v>2.936582</v>
      </c>
      <c r="D10" s="353">
        <v>2.9582120000000001</v>
      </c>
      <c r="E10" s="353">
        <v>2.847696</v>
      </c>
      <c r="F10" s="353">
        <v>2.8200780000000001</v>
      </c>
      <c r="G10" s="353">
        <v>2.8832059999999999</v>
      </c>
      <c r="H10" s="353">
        <v>2.7390859999999999</v>
      </c>
      <c r="I10" s="353">
        <v>3.1193059999999999</v>
      </c>
      <c r="J10" s="353">
        <v>3.3617759999999999</v>
      </c>
      <c r="K10" s="353">
        <v>3.6360670000000002</v>
      </c>
      <c r="L10" s="353">
        <v>3.799722</v>
      </c>
      <c r="M10" s="353">
        <v>3.5139200000000002</v>
      </c>
      <c r="N10" s="353">
        <v>3.572727</v>
      </c>
      <c r="O10" s="353">
        <v>3.5143420000000001</v>
      </c>
      <c r="P10" s="353">
        <v>3.4153730000000002</v>
      </c>
      <c r="Q10" s="353">
        <v>3.053998</v>
      </c>
      <c r="R10" s="353">
        <v>2.8000630000000002</v>
      </c>
      <c r="S10" s="353">
        <v>2.511174</v>
      </c>
      <c r="T10" s="353">
        <v>2.6787480000000001</v>
      </c>
      <c r="U10" s="353">
        <v>2.6213519999999999</v>
      </c>
      <c r="V10" s="353">
        <v>2.638379</v>
      </c>
      <c r="W10" s="353">
        <v>2.4297890000000004</v>
      </c>
      <c r="X10" s="353">
        <v>2.4126430000000001</v>
      </c>
    </row>
    <row r="11" spans="1:25" s="36" customFormat="1" ht="15" customHeight="1">
      <c r="A11" s="48">
        <v>7</v>
      </c>
      <c r="B11" s="346" t="s">
        <v>199</v>
      </c>
      <c r="C11" s="353">
        <v>15.032849622000001</v>
      </c>
      <c r="D11" s="353">
        <v>15.722229078999998</v>
      </c>
      <c r="E11" s="353">
        <v>17.000043119000001</v>
      </c>
      <c r="F11" s="353">
        <v>16.462126756</v>
      </c>
      <c r="G11" s="353">
        <v>15.927449107999999</v>
      </c>
      <c r="H11" s="353">
        <v>16.781419461000002</v>
      </c>
      <c r="I11" s="353">
        <v>15.742323744000002</v>
      </c>
      <c r="J11" s="353">
        <v>15.795860398</v>
      </c>
      <c r="K11" s="353">
        <v>15.739307355000003</v>
      </c>
      <c r="L11" s="353">
        <v>16.328584997</v>
      </c>
      <c r="M11" s="353">
        <v>15.264615393</v>
      </c>
      <c r="N11" s="353">
        <v>14.202761119</v>
      </c>
      <c r="O11" s="353">
        <v>14.616979279000001</v>
      </c>
      <c r="P11" s="353">
        <v>13.360872693000001</v>
      </c>
      <c r="Q11" s="353">
        <v>13.220418649999999</v>
      </c>
      <c r="R11" s="353">
        <v>12.380068856000001</v>
      </c>
      <c r="S11" s="353">
        <v>10.898838398000002</v>
      </c>
      <c r="T11" s="353">
        <v>10.334825016</v>
      </c>
      <c r="U11" s="353">
        <v>9.4401882510000021</v>
      </c>
      <c r="V11" s="353">
        <v>8.6522599580000001</v>
      </c>
      <c r="W11" s="353">
        <v>8.1499957920000003</v>
      </c>
      <c r="X11" s="353">
        <v>7.5521363910000003</v>
      </c>
    </row>
    <row r="12" spans="1:25" s="36" customFormat="1" ht="15" customHeight="1">
      <c r="A12" s="48">
        <v>8</v>
      </c>
      <c r="B12" s="346" t="s">
        <v>715</v>
      </c>
      <c r="C12" s="353">
        <v>0.51873999999999998</v>
      </c>
      <c r="D12" s="353">
        <v>0.52768100000000007</v>
      </c>
      <c r="E12" s="353">
        <v>0.47375799999999996</v>
      </c>
      <c r="F12" s="353">
        <v>0.52937599999999996</v>
      </c>
      <c r="G12" s="353">
        <v>0.50597999999999999</v>
      </c>
      <c r="H12" s="353">
        <v>0.52181500000000003</v>
      </c>
      <c r="I12" s="353">
        <v>0.51499600000000001</v>
      </c>
      <c r="J12" s="353">
        <v>0.52860699999999994</v>
      </c>
      <c r="K12" s="353">
        <v>0.36684100000000003</v>
      </c>
      <c r="L12" s="353">
        <v>0.29585300000000003</v>
      </c>
      <c r="M12" s="353">
        <v>0.28238799999999997</v>
      </c>
      <c r="N12" s="353">
        <v>0.29238500000000001</v>
      </c>
      <c r="O12" s="353">
        <v>0.32020700000000002</v>
      </c>
      <c r="P12" s="353">
        <v>0.32302199999999998</v>
      </c>
      <c r="Q12" s="353">
        <v>0.27782000000000001</v>
      </c>
      <c r="R12" s="353">
        <v>0.300398</v>
      </c>
      <c r="S12" s="353">
        <v>0.351325</v>
      </c>
      <c r="T12" s="353">
        <v>0.39558199999999999</v>
      </c>
      <c r="U12" s="353">
        <v>0.479825</v>
      </c>
      <c r="V12" s="353">
        <v>0.44157999999999997</v>
      </c>
      <c r="W12" s="353">
        <v>0.50669299999999995</v>
      </c>
      <c r="X12" s="353">
        <v>0.46847000000000005</v>
      </c>
    </row>
    <row r="13" spans="1:25" s="36" customFormat="1" ht="15" customHeight="1">
      <c r="A13" s="48">
        <v>9</v>
      </c>
      <c r="B13" s="345" t="s">
        <v>83</v>
      </c>
      <c r="C13" s="353">
        <v>844.49485210866669</v>
      </c>
      <c r="D13" s="353">
        <v>796.40297147533329</v>
      </c>
      <c r="E13" s="353">
        <v>772.34565256133351</v>
      </c>
      <c r="F13" s="353">
        <v>764.87523572866667</v>
      </c>
      <c r="G13" s="353">
        <v>740.71229670399998</v>
      </c>
      <c r="H13" s="353">
        <v>789.65057909421648</v>
      </c>
      <c r="I13" s="353">
        <v>751.65247553276333</v>
      </c>
      <c r="J13" s="353">
        <v>690.7812827621417</v>
      </c>
      <c r="K13" s="353">
        <v>664.45121826178411</v>
      </c>
      <c r="L13" s="353">
        <v>658.70144873554534</v>
      </c>
      <c r="M13" s="353">
        <v>636.47612718990433</v>
      </c>
      <c r="N13" s="353">
        <v>613.4052149099399</v>
      </c>
      <c r="O13" s="353">
        <v>652.20614893877473</v>
      </c>
      <c r="P13" s="353">
        <v>628.04937215262964</v>
      </c>
      <c r="Q13" s="353">
        <v>618.52235585889161</v>
      </c>
      <c r="R13" s="353">
        <v>579.98429160111755</v>
      </c>
      <c r="S13" s="353">
        <v>575.9918270413657</v>
      </c>
      <c r="T13" s="353">
        <v>631.43280489461574</v>
      </c>
      <c r="U13" s="353">
        <v>595.01209128487824</v>
      </c>
      <c r="V13" s="353">
        <v>595.93401850610326</v>
      </c>
      <c r="W13" s="353">
        <v>601.80088573504042</v>
      </c>
      <c r="X13" s="353">
        <v>574.39840569003309</v>
      </c>
    </row>
    <row r="14" spans="1:25" s="36" customFormat="1" ht="15" customHeight="1">
      <c r="A14" s="48">
        <v>10</v>
      </c>
      <c r="B14" s="346" t="s">
        <v>84</v>
      </c>
      <c r="C14" s="353">
        <v>0.14576</v>
      </c>
      <c r="D14" s="353">
        <v>6.8720000000000003E-2</v>
      </c>
      <c r="E14" s="353">
        <v>0.10428</v>
      </c>
      <c r="F14" s="353">
        <v>0.20094000000000001</v>
      </c>
      <c r="G14" s="353">
        <v>0.60491200000000001</v>
      </c>
      <c r="H14" s="353">
        <v>0.61516499999999996</v>
      </c>
      <c r="I14" s="353">
        <v>0.46152499999999996</v>
      </c>
      <c r="J14" s="353">
        <v>0.40700200000000003</v>
      </c>
      <c r="K14" s="353">
        <v>0.41937099999999999</v>
      </c>
      <c r="L14" s="353">
        <v>0.42917</v>
      </c>
      <c r="M14" s="353">
        <v>0.41223799999999999</v>
      </c>
      <c r="N14" s="353">
        <v>0.36210599999999998</v>
      </c>
      <c r="O14" s="353">
        <v>0.42614999999999997</v>
      </c>
      <c r="P14" s="353">
        <v>0.43420999999999998</v>
      </c>
      <c r="Q14" s="353">
        <v>0.46315699999999999</v>
      </c>
      <c r="R14" s="353">
        <v>0.36770999999999998</v>
      </c>
      <c r="S14" s="353">
        <v>0.39368599999999998</v>
      </c>
      <c r="T14" s="353">
        <v>0.489091</v>
      </c>
      <c r="U14" s="353">
        <v>0.45111399999999996</v>
      </c>
      <c r="V14" s="353">
        <v>0.41845100000000002</v>
      </c>
      <c r="W14" s="353">
        <v>0.45609300000000003</v>
      </c>
      <c r="X14" s="353">
        <v>0.48923899999999998</v>
      </c>
      <c r="Y14" s="125"/>
    </row>
    <row r="15" spans="1:25" s="36" customFormat="1" ht="15" customHeight="1">
      <c r="A15" s="48">
        <v>11</v>
      </c>
      <c r="B15" s="346" t="s">
        <v>85</v>
      </c>
      <c r="C15" s="353">
        <v>844.3490921086667</v>
      </c>
      <c r="D15" s="353">
        <v>796.3342514753333</v>
      </c>
      <c r="E15" s="353">
        <v>772.24137256133349</v>
      </c>
      <c r="F15" s="353">
        <v>764.67429572866672</v>
      </c>
      <c r="G15" s="353">
        <v>740.10738470399997</v>
      </c>
      <c r="H15" s="353">
        <v>789.03541409421643</v>
      </c>
      <c r="I15" s="353">
        <v>751.19095053276328</v>
      </c>
      <c r="J15" s="353">
        <v>690.37428076214167</v>
      </c>
      <c r="K15" s="353">
        <v>664.03184726178415</v>
      </c>
      <c r="L15" s="353">
        <v>658.27227873554534</v>
      </c>
      <c r="M15" s="353">
        <v>636.06388918990433</v>
      </c>
      <c r="N15" s="353">
        <v>613.04310890993986</v>
      </c>
      <c r="O15" s="353">
        <v>651.77999893877472</v>
      </c>
      <c r="P15" s="353">
        <v>627.61516215262964</v>
      </c>
      <c r="Q15" s="353">
        <v>618.05919885889159</v>
      </c>
      <c r="R15" s="353">
        <v>579.61658160111756</v>
      </c>
      <c r="S15" s="353">
        <v>575.59814104136569</v>
      </c>
      <c r="T15" s="353">
        <v>630.94371389461571</v>
      </c>
      <c r="U15" s="353">
        <v>594.56097728487828</v>
      </c>
      <c r="V15" s="353">
        <v>595.51556750610325</v>
      </c>
      <c r="W15" s="353">
        <v>601.34479273504041</v>
      </c>
      <c r="X15" s="353">
        <v>573.90916669003309</v>
      </c>
      <c r="Y15" s="125"/>
    </row>
    <row r="16" spans="1:25" s="36" customFormat="1" ht="15" customHeight="1">
      <c r="A16" s="48">
        <v>12</v>
      </c>
      <c r="B16" s="347" t="s">
        <v>170</v>
      </c>
      <c r="C16" s="353">
        <v>780.49473755866666</v>
      </c>
      <c r="D16" s="353">
        <v>737.86435242533332</v>
      </c>
      <c r="E16" s="353">
        <v>713.41205836133349</v>
      </c>
      <c r="F16" s="353">
        <v>704.16439337866677</v>
      </c>
      <c r="G16" s="353">
        <v>680.49578490399995</v>
      </c>
      <c r="H16" s="353">
        <v>726.72253219727065</v>
      </c>
      <c r="I16" s="353">
        <v>691.85276614745317</v>
      </c>
      <c r="J16" s="353">
        <v>632.10174503119629</v>
      </c>
      <c r="K16" s="353">
        <v>604.9393618978263</v>
      </c>
      <c r="L16" s="353">
        <v>599.3094050888792</v>
      </c>
      <c r="M16" s="353">
        <v>574.25304708272665</v>
      </c>
      <c r="N16" s="353">
        <v>550.43123899463308</v>
      </c>
      <c r="O16" s="353">
        <v>587.58025522545836</v>
      </c>
      <c r="P16" s="353">
        <v>565.53791857756244</v>
      </c>
      <c r="Q16" s="353">
        <v>558.16282394189864</v>
      </c>
      <c r="R16" s="353">
        <v>521.99155929432368</v>
      </c>
      <c r="S16" s="353">
        <v>511.41312888876382</v>
      </c>
      <c r="T16" s="353">
        <v>566.75229219450057</v>
      </c>
      <c r="U16" s="353">
        <v>535.10469478633138</v>
      </c>
      <c r="V16" s="353">
        <v>534.53671369664994</v>
      </c>
      <c r="W16" s="353">
        <v>542.58220937204214</v>
      </c>
      <c r="X16" s="353">
        <v>517.2851594527682</v>
      </c>
    </row>
    <row r="17" spans="1:24" s="36" customFormat="1" ht="15" customHeight="1">
      <c r="A17" s="48">
        <v>13</v>
      </c>
      <c r="B17" s="348" t="s">
        <v>171</v>
      </c>
      <c r="C17" s="353">
        <v>322.52100000000002</v>
      </c>
      <c r="D17" s="353">
        <v>200.68258600000001</v>
      </c>
      <c r="E17" s="353">
        <v>188.37912400000002</v>
      </c>
      <c r="F17" s="353">
        <v>182.58210800000001</v>
      </c>
      <c r="G17" s="353">
        <v>173.99100000000001</v>
      </c>
      <c r="H17" s="353">
        <v>180.56847850772905</v>
      </c>
      <c r="I17" s="353">
        <v>170.65578899041409</v>
      </c>
      <c r="J17" s="353">
        <v>155.16684445208793</v>
      </c>
      <c r="K17" s="353">
        <v>145.84358520390614</v>
      </c>
      <c r="L17" s="353">
        <v>150.44644985469102</v>
      </c>
      <c r="M17" s="353">
        <v>142.26637179161244</v>
      </c>
      <c r="N17" s="353">
        <v>132.55939720946927</v>
      </c>
      <c r="O17" s="353">
        <v>139.40391519239108</v>
      </c>
      <c r="P17" s="353">
        <v>132.85340795186607</v>
      </c>
      <c r="Q17" s="353">
        <v>132.80100312551406</v>
      </c>
      <c r="R17" s="353">
        <v>123.77266401471532</v>
      </c>
      <c r="S17" s="353">
        <v>120.27410615781103</v>
      </c>
      <c r="T17" s="353">
        <v>135.72886887852368</v>
      </c>
      <c r="U17" s="353">
        <v>127.78772132512324</v>
      </c>
      <c r="V17" s="353">
        <v>124.9323697936064</v>
      </c>
      <c r="W17" s="353">
        <v>133.20337839802698</v>
      </c>
      <c r="X17" s="353">
        <v>126.37904589574144</v>
      </c>
    </row>
    <row r="18" spans="1:24" s="36" customFormat="1" ht="15" customHeight="1">
      <c r="A18" s="48">
        <v>14</v>
      </c>
      <c r="B18" s="348" t="s">
        <v>716</v>
      </c>
      <c r="C18" s="353">
        <v>374.37375319221479</v>
      </c>
      <c r="D18" s="353">
        <v>451.26569656329451</v>
      </c>
      <c r="E18" s="353">
        <v>427.76943135261502</v>
      </c>
      <c r="F18" s="353">
        <v>425.75655617075086</v>
      </c>
      <c r="G18" s="353">
        <v>410.95980005195077</v>
      </c>
      <c r="H18" s="353">
        <v>448.85307498162791</v>
      </c>
      <c r="I18" s="353">
        <v>429.19495498780844</v>
      </c>
      <c r="J18" s="353">
        <v>391.48109683887645</v>
      </c>
      <c r="K18" s="353">
        <v>378.71745963440122</v>
      </c>
      <c r="L18" s="353">
        <v>369.92796614934576</v>
      </c>
      <c r="M18" s="353">
        <v>352.5907774225887</v>
      </c>
      <c r="N18" s="353">
        <v>342.98222889989285</v>
      </c>
      <c r="O18" s="353">
        <v>368.87439130781553</v>
      </c>
      <c r="P18" s="353">
        <v>351.2454744555173</v>
      </c>
      <c r="Q18" s="353">
        <v>348.30071605875531</v>
      </c>
      <c r="R18" s="353">
        <v>332.66536970810608</v>
      </c>
      <c r="S18" s="353">
        <v>322.42161172308369</v>
      </c>
      <c r="T18" s="353">
        <v>357.82273181250059</v>
      </c>
      <c r="U18" s="353">
        <v>335.02708566788192</v>
      </c>
      <c r="V18" s="353">
        <v>338.34442327432515</v>
      </c>
      <c r="W18" s="353">
        <v>338.00153303971831</v>
      </c>
      <c r="X18" s="353">
        <v>325.92592321948865</v>
      </c>
    </row>
    <row r="19" spans="1:24" s="36" customFormat="1" ht="15" customHeight="1">
      <c r="A19" s="48">
        <v>15</v>
      </c>
      <c r="B19" s="348" t="s">
        <v>717</v>
      </c>
      <c r="C19" s="353">
        <v>83.599984366451835</v>
      </c>
      <c r="D19" s="353">
        <v>85.916069862038839</v>
      </c>
      <c r="E19" s="353">
        <v>97.263503008718402</v>
      </c>
      <c r="F19" s="353">
        <v>95.825729207915813</v>
      </c>
      <c r="G19" s="353">
        <v>95.544984852049154</v>
      </c>
      <c r="H19" s="353">
        <v>97.300978707913757</v>
      </c>
      <c r="I19" s="353">
        <v>92.002022169230543</v>
      </c>
      <c r="J19" s="353">
        <v>85.453803740231962</v>
      </c>
      <c r="K19" s="353">
        <v>80.378317059518963</v>
      </c>
      <c r="L19" s="353">
        <v>78.934989084842442</v>
      </c>
      <c r="M19" s="353">
        <v>79.395897868525523</v>
      </c>
      <c r="N19" s="353">
        <v>74.889612885270935</v>
      </c>
      <c r="O19" s="353">
        <v>79.301948725251805</v>
      </c>
      <c r="P19" s="353">
        <v>81.439036170179094</v>
      </c>
      <c r="Q19" s="353">
        <v>77.061104757629238</v>
      </c>
      <c r="R19" s="353">
        <v>65.553525571502291</v>
      </c>
      <c r="S19" s="353">
        <v>68.717411007869117</v>
      </c>
      <c r="T19" s="353">
        <v>73.200691503476307</v>
      </c>
      <c r="U19" s="353">
        <v>72.289887793326173</v>
      </c>
      <c r="V19" s="353">
        <v>71.259920628718447</v>
      </c>
      <c r="W19" s="353">
        <v>71.377297934296791</v>
      </c>
      <c r="X19" s="353">
        <v>64.980190337538076</v>
      </c>
    </row>
    <row r="20" spans="1:24" s="36" customFormat="1" ht="15" customHeight="1">
      <c r="A20" s="48">
        <v>16</v>
      </c>
      <c r="B20" s="349" t="s">
        <v>172</v>
      </c>
      <c r="C20" s="353">
        <v>63.854354550000011</v>
      </c>
      <c r="D20" s="353">
        <v>58.469899050000009</v>
      </c>
      <c r="E20" s="353">
        <v>58.829314199999999</v>
      </c>
      <c r="F20" s="353">
        <v>60.509902349999997</v>
      </c>
      <c r="G20" s="353">
        <v>59.611599799999993</v>
      </c>
      <c r="H20" s="353">
        <v>62.312881896945768</v>
      </c>
      <c r="I20" s="353">
        <v>59.338184385310086</v>
      </c>
      <c r="J20" s="353">
        <v>58.272535730945329</v>
      </c>
      <c r="K20" s="353">
        <v>59.092485363957891</v>
      </c>
      <c r="L20" s="353">
        <v>58.962873646666118</v>
      </c>
      <c r="M20" s="353">
        <v>61.81084210717772</v>
      </c>
      <c r="N20" s="353">
        <v>62.611869915306798</v>
      </c>
      <c r="O20" s="353">
        <v>64.199743713316337</v>
      </c>
      <c r="P20" s="353">
        <v>62.077243575067172</v>
      </c>
      <c r="Q20" s="353">
        <v>59.896374916992926</v>
      </c>
      <c r="R20" s="353">
        <v>57.62502230679388</v>
      </c>
      <c r="S20" s="353">
        <v>64.185012152601857</v>
      </c>
      <c r="T20" s="353">
        <v>64.191421700115143</v>
      </c>
      <c r="U20" s="353">
        <v>59.456282498546912</v>
      </c>
      <c r="V20" s="353">
        <v>60.978853809453312</v>
      </c>
      <c r="W20" s="353">
        <v>58.762583362998299</v>
      </c>
      <c r="X20" s="353">
        <v>56.624007237264905</v>
      </c>
    </row>
    <row r="21" spans="1:24" s="36" customFormat="1" ht="15" customHeight="1">
      <c r="A21" s="48">
        <v>17</v>
      </c>
      <c r="B21" s="350" t="s">
        <v>173</v>
      </c>
      <c r="C21" s="353">
        <v>16.797000000000001</v>
      </c>
      <c r="D21" s="353">
        <v>17.982828000000001</v>
      </c>
      <c r="E21" s="353">
        <v>17.566752000000001</v>
      </c>
      <c r="F21" s="353">
        <v>16.854783999999999</v>
      </c>
      <c r="G21" s="353">
        <v>16.274999999999999</v>
      </c>
      <c r="H21" s="353">
        <v>16.761136096945769</v>
      </c>
      <c r="I21" s="353">
        <v>15.389846685310083</v>
      </c>
      <c r="J21" s="353">
        <v>14.52261748094533</v>
      </c>
      <c r="K21" s="353">
        <v>14.173212863957888</v>
      </c>
      <c r="L21" s="353">
        <v>14.371518396666117</v>
      </c>
      <c r="M21" s="353">
        <v>14.182854307177715</v>
      </c>
      <c r="N21" s="353">
        <v>13.379957065306794</v>
      </c>
      <c r="O21" s="353">
        <v>13.783736963316334</v>
      </c>
      <c r="P21" s="353">
        <v>14.20016307506717</v>
      </c>
      <c r="Q21" s="353">
        <v>13.940887316992924</v>
      </c>
      <c r="R21" s="353">
        <v>11.77006530679388</v>
      </c>
      <c r="S21" s="353">
        <v>12.417541152601853</v>
      </c>
      <c r="T21" s="353">
        <v>13.600151700115148</v>
      </c>
      <c r="U21" s="353">
        <v>13.014974498546909</v>
      </c>
      <c r="V21" s="353">
        <v>12.668873809453309</v>
      </c>
      <c r="W21" s="353">
        <v>13.484053362998299</v>
      </c>
      <c r="X21" s="353">
        <v>12.624182237264902</v>
      </c>
    </row>
    <row r="22" spans="1:24" s="36" customFormat="1" ht="15" customHeight="1">
      <c r="A22" s="48">
        <v>18</v>
      </c>
      <c r="B22" s="350" t="s">
        <v>174</v>
      </c>
      <c r="C22" s="353">
        <v>11.498346</v>
      </c>
      <c r="D22" s="353">
        <v>8.3810200000000012</v>
      </c>
      <c r="E22" s="353">
        <v>8.5893709999999999</v>
      </c>
      <c r="F22" s="353">
        <v>8.8765529999999995</v>
      </c>
      <c r="G22" s="353">
        <v>9.1037499999999998</v>
      </c>
      <c r="H22" s="353">
        <v>8.9091620000000002</v>
      </c>
      <c r="I22" s="353">
        <v>8.2393809999999998</v>
      </c>
      <c r="J22" s="353">
        <v>8.772551</v>
      </c>
      <c r="K22" s="353">
        <v>8.9392399999999999</v>
      </c>
      <c r="L22" s="353">
        <v>8.3457070000000009</v>
      </c>
      <c r="M22" s="353">
        <v>8.8167950000000008</v>
      </c>
      <c r="N22" s="353">
        <v>8.8517840000000003</v>
      </c>
      <c r="O22" s="353">
        <v>9.0904919999999994</v>
      </c>
      <c r="P22" s="353">
        <v>9.2721429999999998</v>
      </c>
      <c r="Q22" s="353">
        <v>8.6957160000000009</v>
      </c>
      <c r="R22" s="353">
        <v>5.2264460000000001</v>
      </c>
      <c r="S22" s="353">
        <v>7.8139380000000003</v>
      </c>
      <c r="T22" s="353">
        <v>8.333101000000001</v>
      </c>
      <c r="U22" s="353">
        <v>8.117521</v>
      </c>
      <c r="V22" s="353">
        <v>7.9827950000000003</v>
      </c>
      <c r="W22" s="353">
        <v>8.4474210000000003</v>
      </c>
      <c r="X22" s="353">
        <v>7.9536229999999994</v>
      </c>
    </row>
    <row r="23" spans="1:24" s="36" customFormat="1" ht="15" customHeight="1">
      <c r="A23" s="48">
        <v>19</v>
      </c>
      <c r="B23" s="350" t="s">
        <v>86</v>
      </c>
      <c r="C23" s="353">
        <v>14.787471</v>
      </c>
      <c r="D23" s="353">
        <v>12.955788</v>
      </c>
      <c r="E23" s="353">
        <v>14.531271</v>
      </c>
      <c r="F23" s="353">
        <v>15.656727999999999</v>
      </c>
      <c r="G23" s="353">
        <v>14.760755999999999</v>
      </c>
      <c r="H23" s="353">
        <v>16.498210999999998</v>
      </c>
      <c r="I23" s="353">
        <v>14.612283999999999</v>
      </c>
      <c r="J23" s="353">
        <v>14.156931</v>
      </c>
      <c r="K23" s="353">
        <v>15.450919000000001</v>
      </c>
      <c r="L23" s="353">
        <v>16.089305</v>
      </c>
      <c r="M23" s="353">
        <v>18.381755000000002</v>
      </c>
      <c r="N23" s="353">
        <v>19.032802</v>
      </c>
      <c r="O23" s="353">
        <v>19.545401999999999</v>
      </c>
      <c r="P23" s="353">
        <v>15.661064</v>
      </c>
      <c r="Q23" s="353">
        <v>15.30987</v>
      </c>
      <c r="R23" s="353">
        <v>18.937753000000001</v>
      </c>
      <c r="S23" s="353">
        <v>19.664334</v>
      </c>
      <c r="T23" s="353">
        <v>17.417187000000002</v>
      </c>
      <c r="U23" s="353">
        <v>14.844584000000001</v>
      </c>
      <c r="V23" s="353">
        <v>17.381772000000002</v>
      </c>
      <c r="W23" s="353">
        <v>13.169231</v>
      </c>
      <c r="X23" s="353">
        <v>13.957574000000001</v>
      </c>
    </row>
    <row r="24" spans="1:24" s="36" customFormat="1" ht="15" customHeight="1">
      <c r="A24" s="48">
        <v>20</v>
      </c>
      <c r="B24" s="350" t="s">
        <v>718</v>
      </c>
      <c r="C24" s="353">
        <v>20.771537550000001</v>
      </c>
      <c r="D24" s="353">
        <v>19.150263050000003</v>
      </c>
      <c r="E24" s="353">
        <v>18.141920200000001</v>
      </c>
      <c r="F24" s="353">
        <v>19.12183735</v>
      </c>
      <c r="G24" s="353">
        <v>19.4720938</v>
      </c>
      <c r="H24" s="353">
        <v>20.144372799999999</v>
      </c>
      <c r="I24" s="353">
        <v>21.096672699999999</v>
      </c>
      <c r="J24" s="353">
        <v>20.82043625</v>
      </c>
      <c r="K24" s="353">
        <v>20.529113500000005</v>
      </c>
      <c r="L24" s="353">
        <v>20.156343249999999</v>
      </c>
      <c r="M24" s="353">
        <v>20.429437799999999</v>
      </c>
      <c r="N24" s="353">
        <v>21.347326849999998</v>
      </c>
      <c r="O24" s="353">
        <v>21.780112750000001</v>
      </c>
      <c r="P24" s="353">
        <v>22.943873499999999</v>
      </c>
      <c r="Q24" s="353">
        <v>21.9499016</v>
      </c>
      <c r="R24" s="353">
        <v>21.690757999999999</v>
      </c>
      <c r="S24" s="353">
        <v>24.289199</v>
      </c>
      <c r="T24" s="353">
        <v>24.840981999999997</v>
      </c>
      <c r="U24" s="353">
        <v>23.479203000000002</v>
      </c>
      <c r="V24" s="353">
        <v>22.945413000000002</v>
      </c>
      <c r="W24" s="353">
        <v>23.661878000000002</v>
      </c>
      <c r="X24" s="353">
        <v>22.088628</v>
      </c>
    </row>
    <row r="25" spans="1:24" s="36" customFormat="1" ht="15" customHeight="1">
      <c r="A25" s="48">
        <v>21</v>
      </c>
      <c r="B25" s="344" t="s">
        <v>87</v>
      </c>
      <c r="C25" s="353">
        <v>211.98138148887494</v>
      </c>
      <c r="D25" s="353">
        <v>221.19766601500612</v>
      </c>
      <c r="E25" s="353">
        <v>235.73926448321936</v>
      </c>
      <c r="F25" s="353">
        <v>237.95580928061258</v>
      </c>
      <c r="G25" s="353">
        <v>238.5927153077626</v>
      </c>
      <c r="H25" s="353">
        <v>236.70992414028291</v>
      </c>
      <c r="I25" s="353">
        <v>246.2025332269146</v>
      </c>
      <c r="J25" s="353">
        <v>237.51985584634056</v>
      </c>
      <c r="K25" s="353">
        <v>230.62465041276022</v>
      </c>
      <c r="L25" s="353">
        <v>207.46312720876247</v>
      </c>
      <c r="M25" s="353">
        <v>254.55556486649192</v>
      </c>
      <c r="N25" s="353">
        <v>247.67700264929186</v>
      </c>
      <c r="O25" s="353">
        <v>234.36765035695223</v>
      </c>
      <c r="P25" s="353">
        <v>262.32373891532683</v>
      </c>
      <c r="Q25" s="353">
        <v>263.38908820795137</v>
      </c>
      <c r="R25" s="353">
        <v>267.9715396360221</v>
      </c>
      <c r="S25" s="353">
        <v>249.30448137595576</v>
      </c>
      <c r="T25" s="353">
        <v>280.0840350012657</v>
      </c>
      <c r="U25" s="353">
        <v>280.98614539789605</v>
      </c>
      <c r="V25" s="353">
        <v>260.16628289541944</v>
      </c>
      <c r="W25" s="353">
        <v>303.99783376135935</v>
      </c>
      <c r="X25" s="353">
        <v>271.42799713270074</v>
      </c>
    </row>
    <row r="26" spans="1:24" s="36" customFormat="1" ht="15" customHeight="1">
      <c r="A26" s="48">
        <v>22</v>
      </c>
      <c r="B26" s="345" t="s">
        <v>175</v>
      </c>
      <c r="C26" s="353">
        <v>194.95750152737699</v>
      </c>
      <c r="D26" s="353">
        <v>204.07598343866684</v>
      </c>
      <c r="E26" s="353">
        <v>217.3425128858533</v>
      </c>
      <c r="F26" s="353">
        <v>219.38664650342639</v>
      </c>
      <c r="G26" s="353">
        <v>219.1300155930191</v>
      </c>
      <c r="H26" s="353">
        <v>217.83433650505197</v>
      </c>
      <c r="I26" s="353">
        <v>221.45026522183355</v>
      </c>
      <c r="J26" s="353">
        <v>218.70333281051043</v>
      </c>
      <c r="K26" s="353">
        <v>210.54330932260066</v>
      </c>
      <c r="L26" s="353">
        <v>183.36006069261776</v>
      </c>
      <c r="M26" s="353">
        <v>228.96876390431581</v>
      </c>
      <c r="N26" s="353">
        <v>220.79139877236358</v>
      </c>
      <c r="O26" s="353">
        <v>204.25702298558943</v>
      </c>
      <c r="P26" s="353">
        <v>226.18010977245532</v>
      </c>
      <c r="Q26" s="353">
        <v>236.55552861596908</v>
      </c>
      <c r="R26" s="353">
        <v>244.72434408369747</v>
      </c>
      <c r="S26" s="353">
        <v>223.0655462539292</v>
      </c>
      <c r="T26" s="353">
        <v>252.60438018764859</v>
      </c>
      <c r="U26" s="353">
        <v>255.35154271345473</v>
      </c>
      <c r="V26" s="353">
        <v>233.94804357392039</v>
      </c>
      <c r="W26" s="353">
        <v>277.23796810663839</v>
      </c>
      <c r="X26" s="353">
        <v>244.15480353035889</v>
      </c>
    </row>
    <row r="27" spans="1:24" s="36" customFormat="1" ht="15" customHeight="1">
      <c r="A27" s="48">
        <v>23</v>
      </c>
      <c r="B27" s="346" t="s">
        <v>176</v>
      </c>
      <c r="C27" s="353">
        <v>36.570466000000003</v>
      </c>
      <c r="D27" s="353">
        <v>40.166495000000005</v>
      </c>
      <c r="E27" s="353">
        <v>42.514749999999999</v>
      </c>
      <c r="F27" s="353">
        <v>45.977713999999999</v>
      </c>
      <c r="G27" s="353">
        <v>45.257806000000002</v>
      </c>
      <c r="H27" s="353">
        <v>45.158003999999998</v>
      </c>
      <c r="I27" s="353">
        <v>45.741872000000001</v>
      </c>
      <c r="J27" s="353">
        <v>50.349767</v>
      </c>
      <c r="K27" s="353">
        <v>43.869207000000003</v>
      </c>
      <c r="L27" s="353">
        <v>39.878625999999997</v>
      </c>
      <c r="M27" s="353">
        <v>51.625309000000001</v>
      </c>
      <c r="N27" s="353">
        <v>46.386068405199993</v>
      </c>
      <c r="O27" s="353">
        <v>43.811700000000002</v>
      </c>
      <c r="P27" s="353">
        <v>40.852899999999998</v>
      </c>
      <c r="Q27" s="353">
        <v>50.283900000000003</v>
      </c>
      <c r="R27" s="353">
        <v>49.961500000000001</v>
      </c>
      <c r="S27" s="353">
        <v>44.260627999999997</v>
      </c>
      <c r="T27" s="353">
        <v>42.136400000000002</v>
      </c>
      <c r="U27" s="353">
        <v>45.596499999999999</v>
      </c>
      <c r="V27" s="353">
        <v>47.9465</v>
      </c>
      <c r="W27" s="353">
        <v>52.253399999999999</v>
      </c>
      <c r="X27" s="353">
        <v>49.276900000000005</v>
      </c>
    </row>
    <row r="28" spans="1:24" s="36" customFormat="1" ht="15" customHeight="1">
      <c r="A28" s="48">
        <v>24</v>
      </c>
      <c r="B28" s="346" t="s">
        <v>88</v>
      </c>
      <c r="C28" s="353">
        <v>36.441884795789477</v>
      </c>
      <c r="D28" s="353">
        <v>38.354583649473682</v>
      </c>
      <c r="E28" s="353">
        <v>41.318629506315787</v>
      </c>
      <c r="F28" s="353">
        <v>39.293779562105257</v>
      </c>
      <c r="G28" s="353">
        <v>39.610759432631582</v>
      </c>
      <c r="H28" s="353">
        <v>40.39176809578948</v>
      </c>
      <c r="I28" s="353">
        <v>42.214226128421053</v>
      </c>
      <c r="J28" s="353">
        <v>37.200881872631584</v>
      </c>
      <c r="K28" s="353">
        <v>38.804180365263157</v>
      </c>
      <c r="L28" s="353">
        <v>34.318523502105265</v>
      </c>
      <c r="M28" s="353">
        <v>40.912383730526315</v>
      </c>
      <c r="N28" s="353">
        <v>37.506965838593146</v>
      </c>
      <c r="O28" s="353">
        <v>31.272478315789471</v>
      </c>
      <c r="P28" s="353">
        <v>37.411696154736838</v>
      </c>
      <c r="Q28" s="353">
        <v>34.892059684210523</v>
      </c>
      <c r="R28" s="353">
        <v>38.062851052631579</v>
      </c>
      <c r="S28" s="353">
        <v>33.874324947368422</v>
      </c>
      <c r="T28" s="353">
        <v>41.703713052631585</v>
      </c>
      <c r="U28" s="353">
        <v>38.610447368421056</v>
      </c>
      <c r="V28" s="353">
        <v>32.761608315789474</v>
      </c>
      <c r="W28" s="353">
        <v>41.551516000000007</v>
      </c>
      <c r="X28" s="353">
        <v>33.179603578947365</v>
      </c>
    </row>
    <row r="29" spans="1:24" s="36" customFormat="1" ht="15" customHeight="1">
      <c r="A29" s="48">
        <v>25</v>
      </c>
      <c r="B29" s="346" t="s">
        <v>89</v>
      </c>
      <c r="C29" s="353">
        <v>3.2879332446875003</v>
      </c>
      <c r="D29" s="353">
        <v>3.3059191443750002</v>
      </c>
      <c r="E29" s="353">
        <v>2.1824947309375</v>
      </c>
      <c r="F29" s="353">
        <v>3.0665082618749997</v>
      </c>
      <c r="G29" s="353">
        <v>3.5915072046874998</v>
      </c>
      <c r="H29" s="353">
        <v>4.4884758290625006</v>
      </c>
      <c r="I29" s="353">
        <v>3.7652874078125</v>
      </c>
      <c r="J29" s="353">
        <v>4.3289373481249998</v>
      </c>
      <c r="K29" s="353">
        <v>4.0150453509375001</v>
      </c>
      <c r="L29" s="353">
        <v>3.8245295203125003</v>
      </c>
      <c r="M29" s="353">
        <v>5.4775859053125</v>
      </c>
      <c r="N29" s="353">
        <v>5.2474611794099992</v>
      </c>
      <c r="O29" s="353">
        <v>5.5147768749999999</v>
      </c>
      <c r="P29" s="353">
        <v>5.4918088578124999</v>
      </c>
      <c r="Q29" s="353">
        <v>5.3269978812499996</v>
      </c>
      <c r="R29" s="353">
        <v>6.4785534812499996</v>
      </c>
      <c r="S29" s="353">
        <v>5.8778217387500007</v>
      </c>
      <c r="T29" s="353">
        <v>4.0586352124999996</v>
      </c>
      <c r="U29" s="353">
        <v>5.0110110875</v>
      </c>
      <c r="V29" s="353">
        <v>5.9411520687499992</v>
      </c>
      <c r="W29" s="353">
        <v>6.4099159437499997</v>
      </c>
      <c r="X29" s="353">
        <v>5.1743499187499999</v>
      </c>
    </row>
    <row r="30" spans="1:24" s="36" customFormat="1" ht="15" customHeight="1">
      <c r="A30" s="48">
        <v>26</v>
      </c>
      <c r="B30" s="346" t="s">
        <v>177</v>
      </c>
      <c r="C30" s="353">
        <v>7.0472296669000007</v>
      </c>
      <c r="D30" s="353">
        <v>6.1871590029999988</v>
      </c>
      <c r="E30" s="353">
        <v>7.2439142986000009</v>
      </c>
      <c r="F30" s="353">
        <v>6.1188395755999991</v>
      </c>
      <c r="G30" s="353">
        <v>7.4888545656999996</v>
      </c>
      <c r="H30" s="353">
        <v>8.0219122602000006</v>
      </c>
      <c r="I30" s="353">
        <v>9.0237079855999998</v>
      </c>
      <c r="J30" s="353">
        <v>7.1421567436000002</v>
      </c>
      <c r="K30" s="353">
        <v>6.967865366399999</v>
      </c>
      <c r="L30" s="353">
        <v>7.0678430401999996</v>
      </c>
      <c r="M30" s="353">
        <v>8.3204918684769993</v>
      </c>
      <c r="N30" s="353">
        <v>7.6249240432604513</v>
      </c>
      <c r="O30" s="353">
        <v>8.0230435188278406</v>
      </c>
      <c r="P30" s="353">
        <v>8.7181456799059713</v>
      </c>
      <c r="Q30" s="353">
        <v>8.4557230948999997</v>
      </c>
      <c r="R30" s="353">
        <v>8.945565105208054</v>
      </c>
      <c r="S30" s="353">
        <v>7.5291603253996398</v>
      </c>
      <c r="T30" s="353">
        <v>8.2669552992999993</v>
      </c>
      <c r="U30" s="353">
        <v>8.5486950669999988</v>
      </c>
      <c r="V30" s="353">
        <v>7.6206658092000001</v>
      </c>
      <c r="W30" s="353">
        <v>9.1504382726999989</v>
      </c>
      <c r="X30" s="353">
        <v>8.3320747870000016</v>
      </c>
    </row>
    <row r="31" spans="1:24" s="36" customFormat="1" ht="15" customHeight="1">
      <c r="A31" s="48">
        <v>27</v>
      </c>
      <c r="B31" s="346" t="s">
        <v>178</v>
      </c>
      <c r="C31" s="353">
        <v>16.785</v>
      </c>
      <c r="D31" s="353">
        <v>18.695</v>
      </c>
      <c r="E31" s="353">
        <v>19.425000000000001</v>
      </c>
      <c r="F31" s="353">
        <v>20.725000000000001</v>
      </c>
      <c r="G31" s="353">
        <v>20.524999999999999</v>
      </c>
      <c r="H31" s="353">
        <v>20.18</v>
      </c>
      <c r="I31" s="353">
        <v>20.440000000000001</v>
      </c>
      <c r="J31" s="353">
        <v>22.675000000000001</v>
      </c>
      <c r="K31" s="353">
        <v>19.234999999999999</v>
      </c>
      <c r="L31" s="353">
        <v>17.5</v>
      </c>
      <c r="M31" s="353">
        <v>23.16</v>
      </c>
      <c r="N31" s="353">
        <v>20.524999999999999</v>
      </c>
      <c r="O31" s="353">
        <v>19.75</v>
      </c>
      <c r="P31" s="353">
        <v>18.100000000000001</v>
      </c>
      <c r="Q31" s="353">
        <v>22.164999999999999</v>
      </c>
      <c r="R31" s="353">
        <v>22.43</v>
      </c>
      <c r="S31" s="353">
        <v>19.48</v>
      </c>
      <c r="T31" s="353">
        <v>17.905000000000001</v>
      </c>
      <c r="U31" s="353">
        <v>19.8</v>
      </c>
      <c r="V31" s="353">
        <v>21.573140310495038</v>
      </c>
      <c r="W31" s="353">
        <v>23.033824999999997</v>
      </c>
      <c r="X31" s="353">
        <v>22.009774999999998</v>
      </c>
    </row>
    <row r="32" spans="1:24" s="36" customFormat="1" ht="15" customHeight="1">
      <c r="A32" s="48">
        <v>28</v>
      </c>
      <c r="B32" s="346" t="s">
        <v>179</v>
      </c>
      <c r="C32" s="353">
        <v>9.6180000000000003</v>
      </c>
      <c r="D32" s="353">
        <v>9.9118181818181821</v>
      </c>
      <c r="E32" s="353">
        <v>9.84</v>
      </c>
      <c r="F32" s="353">
        <v>9.5538461538461519</v>
      </c>
      <c r="G32" s="353">
        <v>8.8109999999999999</v>
      </c>
      <c r="H32" s="353">
        <v>8.7690000000000001</v>
      </c>
      <c r="I32" s="353">
        <v>8.7940000000000005</v>
      </c>
      <c r="J32" s="353">
        <v>7.9181538461538459</v>
      </c>
      <c r="K32" s="353">
        <v>7.758</v>
      </c>
      <c r="L32" s="353">
        <v>6.8129999999999997</v>
      </c>
      <c r="M32" s="353">
        <v>6.8029999999999999</v>
      </c>
      <c r="N32" s="353">
        <v>6.38</v>
      </c>
      <c r="O32" s="353">
        <v>5.8959999999999999</v>
      </c>
      <c r="P32" s="353">
        <v>6.7670000000000003</v>
      </c>
      <c r="Q32" s="353">
        <v>6.6608309556085432</v>
      </c>
      <c r="R32" s="353">
        <v>7.177147444607848</v>
      </c>
      <c r="S32" s="353">
        <v>6.5849924894111682</v>
      </c>
      <c r="T32" s="353">
        <v>7.7281966232170163</v>
      </c>
      <c r="U32" s="353">
        <v>7.3908739605336793</v>
      </c>
      <c r="V32" s="353">
        <v>6.4953129896858863</v>
      </c>
      <c r="W32" s="353">
        <v>7.7973480201883909</v>
      </c>
      <c r="X32" s="353">
        <v>6.4449351256615497</v>
      </c>
    </row>
    <row r="33" spans="1:26" s="36" customFormat="1" ht="15" customHeight="1">
      <c r="A33" s="48">
        <v>29</v>
      </c>
      <c r="B33" s="346" t="s">
        <v>180</v>
      </c>
      <c r="C33" s="353">
        <v>84.65642600000001</v>
      </c>
      <c r="D33" s="353">
        <v>86.846919</v>
      </c>
      <c r="E33" s="353">
        <v>94.255769999999998</v>
      </c>
      <c r="F33" s="353">
        <v>94.080049999999986</v>
      </c>
      <c r="G33" s="353">
        <v>93.277602000000002</v>
      </c>
      <c r="H33" s="353">
        <v>90.263785999999996</v>
      </c>
      <c r="I33" s="353">
        <v>90.927837999999994</v>
      </c>
      <c r="J33" s="353">
        <v>88.499943999999985</v>
      </c>
      <c r="K33" s="353">
        <v>89.307271000000014</v>
      </c>
      <c r="L33" s="353">
        <v>73.343328</v>
      </c>
      <c r="M33" s="353">
        <v>92.083235000000002</v>
      </c>
      <c r="N33" s="353">
        <v>96.567133305900001</v>
      </c>
      <c r="O33" s="353">
        <v>89.3985892759721</v>
      </c>
      <c r="P33" s="353">
        <v>108.23159200000001</v>
      </c>
      <c r="Q33" s="353">
        <v>108.1987</v>
      </c>
      <c r="R33" s="353">
        <v>111.09519999999999</v>
      </c>
      <c r="S33" s="353">
        <v>104.93276999999999</v>
      </c>
      <c r="T33" s="353">
        <v>130.28399999999999</v>
      </c>
      <c r="U33" s="353">
        <v>129.8905</v>
      </c>
      <c r="V33" s="353">
        <v>111.1104</v>
      </c>
      <c r="W33" s="353">
        <v>136.5291</v>
      </c>
      <c r="X33" s="353">
        <v>119.20339999999999</v>
      </c>
    </row>
    <row r="34" spans="1:26" s="36" customFormat="1" ht="15" customHeight="1">
      <c r="A34" s="48">
        <v>30</v>
      </c>
      <c r="B34" s="346" t="s">
        <v>316</v>
      </c>
      <c r="C34" s="353">
        <v>0.55056181999999987</v>
      </c>
      <c r="D34" s="353">
        <v>0.60808945999999997</v>
      </c>
      <c r="E34" s="353">
        <v>0.56195434999999994</v>
      </c>
      <c r="F34" s="353">
        <v>0.57090894999999997</v>
      </c>
      <c r="G34" s="353">
        <v>0.56748639000000001</v>
      </c>
      <c r="H34" s="353">
        <v>0.56139032000000011</v>
      </c>
      <c r="I34" s="353">
        <v>0.54333369999999992</v>
      </c>
      <c r="J34" s="353">
        <v>0.58849200000000002</v>
      </c>
      <c r="K34" s="353">
        <v>0.58674024000000002</v>
      </c>
      <c r="L34" s="353">
        <v>0.61421063000000009</v>
      </c>
      <c r="M34" s="353">
        <v>0.58675840000000001</v>
      </c>
      <c r="N34" s="353">
        <v>0.55384599999999995</v>
      </c>
      <c r="O34" s="353">
        <v>0.59043499999999993</v>
      </c>
      <c r="P34" s="353">
        <v>0.60696707999999999</v>
      </c>
      <c r="Q34" s="353">
        <v>0.57231699999999996</v>
      </c>
      <c r="R34" s="353">
        <v>0.57352700000000001</v>
      </c>
      <c r="S34" s="353">
        <v>0.525848753</v>
      </c>
      <c r="T34" s="353">
        <v>0.52148000000000005</v>
      </c>
      <c r="U34" s="353">
        <v>0.50351522999999998</v>
      </c>
      <c r="V34" s="353">
        <v>0.49926408</v>
      </c>
      <c r="W34" s="353">
        <v>0.51242486999999992</v>
      </c>
      <c r="X34" s="353">
        <v>0.53376511999999998</v>
      </c>
    </row>
    <row r="35" spans="1:26" s="36" customFormat="1" ht="15" customHeight="1">
      <c r="A35" s="48">
        <v>31</v>
      </c>
      <c r="B35" s="345" t="s">
        <v>719</v>
      </c>
      <c r="C35" s="353">
        <v>16.801833548997966</v>
      </c>
      <c r="D35" s="353">
        <v>16.877070316839273</v>
      </c>
      <c r="E35" s="353">
        <v>18.138347141366062</v>
      </c>
      <c r="F35" s="353">
        <v>18.3063142116862</v>
      </c>
      <c r="G35" s="353">
        <v>19.18050972524351</v>
      </c>
      <c r="H35" s="353">
        <v>18.603703601730956</v>
      </c>
      <c r="I35" s="353">
        <v>24.503088408081052</v>
      </c>
      <c r="J35" s="353">
        <v>18.574912321330128</v>
      </c>
      <c r="K35" s="353">
        <v>19.833190772159558</v>
      </c>
      <c r="L35" s="353">
        <v>23.793765857644697</v>
      </c>
      <c r="M35" s="353">
        <v>25.285728050176118</v>
      </c>
      <c r="N35" s="353">
        <v>26.571723145428287</v>
      </c>
      <c r="O35" s="353">
        <v>29.799756229862794</v>
      </c>
      <c r="P35" s="353">
        <v>35.813453199371494</v>
      </c>
      <c r="Q35" s="353">
        <v>26.514320320982254</v>
      </c>
      <c r="R35" s="353">
        <v>22.985691076824658</v>
      </c>
      <c r="S35" s="353">
        <v>25.954830008026573</v>
      </c>
      <c r="T35" s="353">
        <v>27.200731625617085</v>
      </c>
      <c r="U35" s="353">
        <v>25.372950480441329</v>
      </c>
      <c r="V35" s="353">
        <v>25.946203067999047</v>
      </c>
      <c r="W35" s="353">
        <v>26.473324556720943</v>
      </c>
      <c r="X35" s="353">
        <v>26.954166427841869</v>
      </c>
    </row>
    <row r="36" spans="1:26" s="36" customFormat="1" ht="15" customHeight="1">
      <c r="A36" s="48">
        <v>32</v>
      </c>
      <c r="B36" s="345" t="s">
        <v>181</v>
      </c>
      <c r="C36" s="353">
        <v>0.22204641249999998</v>
      </c>
      <c r="D36" s="353">
        <v>0.24461225950000001</v>
      </c>
      <c r="E36" s="353">
        <v>0.258404456</v>
      </c>
      <c r="F36" s="353">
        <v>0.26284856549999996</v>
      </c>
      <c r="G36" s="353">
        <v>0.28218998950000002</v>
      </c>
      <c r="H36" s="353">
        <v>0.27188403350000001</v>
      </c>
      <c r="I36" s="353">
        <v>0.24917959700000003</v>
      </c>
      <c r="J36" s="353">
        <v>0.24161071450000002</v>
      </c>
      <c r="K36" s="353">
        <v>0.24815031800000001</v>
      </c>
      <c r="L36" s="353">
        <v>0.30930065849999999</v>
      </c>
      <c r="M36" s="353">
        <v>0.30107291199999997</v>
      </c>
      <c r="N36" s="353">
        <v>0.31388073149999995</v>
      </c>
      <c r="O36" s="353">
        <v>0.3108711415</v>
      </c>
      <c r="P36" s="353">
        <v>0.33017594350000001</v>
      </c>
      <c r="Q36" s="353">
        <v>0.31923927099999999</v>
      </c>
      <c r="R36" s="353">
        <v>0.2615044755</v>
      </c>
      <c r="S36" s="353">
        <v>0.28410511399999999</v>
      </c>
      <c r="T36" s="353">
        <v>0.27892318800000004</v>
      </c>
      <c r="U36" s="353">
        <v>0.261652204</v>
      </c>
      <c r="V36" s="353">
        <v>0.27203625349999999</v>
      </c>
      <c r="W36" s="353">
        <v>0.28654109799999999</v>
      </c>
      <c r="X36" s="353">
        <v>0.31902717449999995</v>
      </c>
    </row>
    <row r="37" spans="1:26" s="36" customFormat="1" ht="15" customHeight="1">
      <c r="A37" s="48">
        <v>33</v>
      </c>
      <c r="B37" s="346" t="s">
        <v>720</v>
      </c>
      <c r="C37" s="353">
        <v>0.182</v>
      </c>
      <c r="D37" s="353">
        <v>0.20730000000000001</v>
      </c>
      <c r="E37" s="353">
        <v>0.21630000000000002</v>
      </c>
      <c r="F37" s="353">
        <v>0.22469999999999998</v>
      </c>
      <c r="G37" s="353">
        <v>0.2452</v>
      </c>
      <c r="H37" s="353">
        <v>0.2258</v>
      </c>
      <c r="I37" s="353">
        <v>0.20631200000000002</v>
      </c>
      <c r="J37" s="353">
        <v>0.18901200000000001</v>
      </c>
      <c r="K37" s="353">
        <v>0.19561200000000004</v>
      </c>
      <c r="L37" s="353">
        <v>0.25934429999999997</v>
      </c>
      <c r="M37" s="353">
        <v>0.25057459999999998</v>
      </c>
      <c r="N37" s="353">
        <v>0.26310119999999998</v>
      </c>
      <c r="O37" s="353">
        <v>0.27140239999999999</v>
      </c>
      <c r="P37" s="353">
        <v>0.2791788</v>
      </c>
      <c r="Q37" s="353">
        <v>0.25947809999999999</v>
      </c>
      <c r="R37" s="353">
        <v>0.2116644</v>
      </c>
      <c r="S37" s="353">
        <v>0.22694890000000001</v>
      </c>
      <c r="T37" s="353">
        <v>0.23198540000000001</v>
      </c>
      <c r="U37" s="353">
        <v>0.19978120000000002</v>
      </c>
      <c r="V37" s="353">
        <v>0.22069620000000001</v>
      </c>
      <c r="W37" s="353">
        <v>0.23255509999999999</v>
      </c>
      <c r="X37" s="353">
        <v>0.25934639999999998</v>
      </c>
    </row>
    <row r="38" spans="1:26" s="36" customFormat="1" ht="15" customHeight="1">
      <c r="A38" s="48">
        <v>34</v>
      </c>
      <c r="B38" s="346" t="s">
        <v>90</v>
      </c>
      <c r="C38" s="354">
        <v>4.0046412499999996E-2</v>
      </c>
      <c r="D38" s="354">
        <v>3.7312259500000007E-2</v>
      </c>
      <c r="E38" s="354">
        <v>4.2104455999999998E-2</v>
      </c>
      <c r="F38" s="354">
        <v>3.8148565499999988E-2</v>
      </c>
      <c r="G38" s="354">
        <v>3.6989989500000001E-2</v>
      </c>
      <c r="H38" s="354">
        <v>4.6084033500000003E-2</v>
      </c>
      <c r="I38" s="354">
        <v>4.2867597000000021E-2</v>
      </c>
      <c r="J38" s="354">
        <v>5.2598714499999998E-2</v>
      </c>
      <c r="K38" s="354">
        <v>5.2538317999999973E-2</v>
      </c>
      <c r="L38" s="354">
        <v>4.9956358499999999E-2</v>
      </c>
      <c r="M38" s="354">
        <v>5.0498311999999997E-2</v>
      </c>
      <c r="N38" s="354">
        <v>5.0779531499999982E-2</v>
      </c>
      <c r="O38" s="354">
        <v>3.9468741500000015E-2</v>
      </c>
      <c r="P38" s="354">
        <v>5.0997143499999995E-2</v>
      </c>
      <c r="Q38" s="354">
        <v>5.9761171000000002E-2</v>
      </c>
      <c r="R38" s="354">
        <v>4.984007549999999E-2</v>
      </c>
      <c r="S38" s="354">
        <v>5.7156213999999997E-2</v>
      </c>
      <c r="T38" s="354">
        <v>4.6937788000000015E-2</v>
      </c>
      <c r="U38" s="354">
        <v>6.1871004E-2</v>
      </c>
      <c r="V38" s="354">
        <v>5.1340053500000003E-2</v>
      </c>
      <c r="W38" s="354">
        <v>5.3985997999999993E-2</v>
      </c>
      <c r="X38" s="354">
        <v>5.9680774500000006E-2</v>
      </c>
    </row>
    <row r="39" spans="1:26" s="36" customFormat="1" ht="15" customHeight="1">
      <c r="A39" s="48">
        <v>35</v>
      </c>
      <c r="B39" s="351" t="s">
        <v>91</v>
      </c>
      <c r="C39" s="353">
        <v>1157.0497912635724</v>
      </c>
      <c r="D39" s="353">
        <v>1171.0826739309296</v>
      </c>
      <c r="E39" s="353">
        <v>1203.7077234501267</v>
      </c>
      <c r="F39" s="353">
        <v>1171.523558543171</v>
      </c>
      <c r="G39" s="353">
        <v>1165.5990667243498</v>
      </c>
      <c r="H39" s="353">
        <v>1135.9247202426282</v>
      </c>
      <c r="I39" s="353">
        <v>1150.2723089356441</v>
      </c>
      <c r="J39" s="353">
        <v>1175.368990910714</v>
      </c>
      <c r="K39" s="353">
        <v>1151.9534495117184</v>
      </c>
      <c r="L39" s="353">
        <v>1156.5729693046023</v>
      </c>
      <c r="M39" s="353">
        <v>1139.0211115605371</v>
      </c>
      <c r="N39" s="353">
        <v>1144.542727247836</v>
      </c>
      <c r="O39" s="353">
        <v>1158.9563123716418</v>
      </c>
      <c r="P39" s="353">
        <v>1134.2134403289788</v>
      </c>
      <c r="Q39" s="353">
        <v>1149.460695564188</v>
      </c>
      <c r="R39" s="353">
        <v>1072.1836042866528</v>
      </c>
      <c r="S39" s="353">
        <v>1127.4229143030252</v>
      </c>
      <c r="T39" s="353">
        <v>1091.1671055114339</v>
      </c>
      <c r="U39" s="353">
        <v>1094.7322476860404</v>
      </c>
      <c r="V39" s="353">
        <v>1118.979718975025</v>
      </c>
      <c r="W39" s="353">
        <v>1048.760385069816</v>
      </c>
      <c r="X39" s="353">
        <v>1052.8117484763809</v>
      </c>
    </row>
    <row r="40" spans="1:26" s="36" customFormat="1" ht="15" customHeight="1">
      <c r="A40" s="48">
        <v>36</v>
      </c>
      <c r="B40" s="345" t="s">
        <v>721</v>
      </c>
      <c r="C40" s="353">
        <v>1069.761865884946</v>
      </c>
      <c r="D40" s="353">
        <v>1084.5660637214733</v>
      </c>
      <c r="E40" s="353">
        <v>1117.2199912629146</v>
      </c>
      <c r="F40" s="353">
        <v>1086.3755542347574</v>
      </c>
      <c r="G40" s="353">
        <v>1080.2097685579429</v>
      </c>
      <c r="H40" s="353">
        <v>1050.9891019810013</v>
      </c>
      <c r="I40" s="353">
        <v>1066.7494788794204</v>
      </c>
      <c r="J40" s="353">
        <v>1091.5250591236049</v>
      </c>
      <c r="K40" s="353">
        <v>1069.7740578917869</v>
      </c>
      <c r="L40" s="353">
        <v>1075.2908082235356</v>
      </c>
      <c r="M40" s="353">
        <v>1059.5795820793405</v>
      </c>
      <c r="N40" s="353">
        <v>1064.9172754552994</v>
      </c>
      <c r="O40" s="353">
        <v>1080.4855153147173</v>
      </c>
      <c r="P40" s="353">
        <v>1055.5658742411956</v>
      </c>
      <c r="Q40" s="353">
        <v>1070.3972402210322</v>
      </c>
      <c r="R40" s="353">
        <v>993.16736857763181</v>
      </c>
      <c r="S40" s="353">
        <v>1049.3818346034907</v>
      </c>
      <c r="T40" s="353">
        <v>1013.4889143590369</v>
      </c>
      <c r="U40" s="353">
        <v>1016.491091656395</v>
      </c>
      <c r="V40" s="353">
        <v>1040.3077749565773</v>
      </c>
      <c r="W40" s="353">
        <v>969.7195119214723</v>
      </c>
      <c r="X40" s="353">
        <v>974.39284234780393</v>
      </c>
    </row>
    <row r="41" spans="1:26" s="36" customFormat="1" ht="15" customHeight="1">
      <c r="A41" s="48">
        <v>37</v>
      </c>
      <c r="B41" s="345" t="s">
        <v>722</v>
      </c>
      <c r="C41" s="353">
        <v>86.057868880101395</v>
      </c>
      <c r="D41" s="353">
        <v>85.315315902303794</v>
      </c>
      <c r="E41" s="353">
        <v>85.326946230190558</v>
      </c>
      <c r="F41" s="353">
        <v>84.02671672883055</v>
      </c>
      <c r="G41" s="353">
        <v>84.282439821366523</v>
      </c>
      <c r="H41" s="353">
        <v>83.846053197073289</v>
      </c>
      <c r="I41" s="353">
        <v>82.487038527476159</v>
      </c>
      <c r="J41" s="353">
        <v>82.845320129000797</v>
      </c>
      <c r="K41" s="353">
        <v>81.225826963057827</v>
      </c>
      <c r="L41" s="353">
        <v>80.362257243480272</v>
      </c>
      <c r="M41" s="353">
        <v>78.564674490919998</v>
      </c>
      <c r="N41" s="353">
        <v>78.791244917660549</v>
      </c>
      <c r="O41" s="353">
        <v>77.646887570885355</v>
      </c>
      <c r="P41" s="353">
        <v>77.865400604518072</v>
      </c>
      <c r="Q41" s="353">
        <v>78.326346036069367</v>
      </c>
      <c r="R41" s="353">
        <v>78.325408141960608</v>
      </c>
      <c r="S41" s="353">
        <v>77.340495915675746</v>
      </c>
      <c r="T41" s="353">
        <v>76.996676706851815</v>
      </c>
      <c r="U41" s="353">
        <v>77.581172840202129</v>
      </c>
      <c r="V41" s="353">
        <v>78.015412211733064</v>
      </c>
      <c r="W41" s="353">
        <v>78.414653534394986</v>
      </c>
      <c r="X41" s="353">
        <v>77.815181738852317</v>
      </c>
    </row>
    <row r="42" spans="1:26" s="36" customFormat="1" ht="15" customHeight="1">
      <c r="A42" s="48">
        <v>38</v>
      </c>
      <c r="B42" s="345" t="s">
        <v>92</v>
      </c>
      <c r="C42" s="353">
        <v>1.2300564985251656</v>
      </c>
      <c r="D42" s="353">
        <v>1.2012943071524704</v>
      </c>
      <c r="E42" s="353">
        <v>1.1607859570214991</v>
      </c>
      <c r="F42" s="353">
        <v>1.1212875795832209</v>
      </c>
      <c r="G42" s="353">
        <v>1.1068583450402403</v>
      </c>
      <c r="H42" s="353">
        <v>1.0895650645534312</v>
      </c>
      <c r="I42" s="353">
        <v>1.0357915287476005</v>
      </c>
      <c r="J42" s="353">
        <v>0.99861165810828423</v>
      </c>
      <c r="K42" s="353">
        <v>0.95356465687361569</v>
      </c>
      <c r="L42" s="353">
        <v>0.91990383758648187</v>
      </c>
      <c r="M42" s="353">
        <v>0.87685499027658154</v>
      </c>
      <c r="N42" s="353">
        <v>0.83420687487581235</v>
      </c>
      <c r="O42" s="353">
        <v>0.82390948603924308</v>
      </c>
      <c r="P42" s="353">
        <v>0.78216548326508684</v>
      </c>
      <c r="Q42" s="353">
        <v>0.73710930708650368</v>
      </c>
      <c r="R42" s="353">
        <v>0.69082756706040738</v>
      </c>
      <c r="S42" s="353">
        <v>0.70058378385867481</v>
      </c>
      <c r="T42" s="353">
        <v>0.68151444554515961</v>
      </c>
      <c r="U42" s="353">
        <v>0.65998318944310674</v>
      </c>
      <c r="V42" s="353">
        <v>0.65653180671460165</v>
      </c>
      <c r="W42" s="353">
        <v>0.62621961394874393</v>
      </c>
      <c r="X42" s="353">
        <v>0.60372438972468878</v>
      </c>
    </row>
    <row r="43" spans="1:26" s="36" customFormat="1" ht="15" customHeight="1">
      <c r="A43" s="48">
        <v>39</v>
      </c>
      <c r="B43" s="345" t="s">
        <v>187</v>
      </c>
      <c r="C43" s="308" t="s">
        <v>677</v>
      </c>
      <c r="D43" s="308" t="s">
        <v>677</v>
      </c>
      <c r="E43" s="308" t="s">
        <v>677</v>
      </c>
      <c r="F43" s="308" t="s">
        <v>677</v>
      </c>
      <c r="G43" s="308" t="s">
        <v>677</v>
      </c>
      <c r="H43" s="308" t="s">
        <v>677</v>
      </c>
      <c r="I43" s="308" t="s">
        <v>677</v>
      </c>
      <c r="J43" s="308" t="s">
        <v>677</v>
      </c>
      <c r="K43" s="308" t="s">
        <v>677</v>
      </c>
      <c r="L43" s="308" t="s">
        <v>677</v>
      </c>
      <c r="M43" s="308" t="s">
        <v>677</v>
      </c>
      <c r="N43" s="308" t="s">
        <v>677</v>
      </c>
      <c r="O43" s="308" t="s">
        <v>677</v>
      </c>
      <c r="P43" s="308" t="s">
        <v>677</v>
      </c>
      <c r="Q43" s="308" t="s">
        <v>677</v>
      </c>
      <c r="R43" s="308" t="s">
        <v>677</v>
      </c>
      <c r="S43" s="308" t="s">
        <v>677</v>
      </c>
      <c r="T43" s="308" t="s">
        <v>677</v>
      </c>
      <c r="U43" s="308" t="s">
        <v>677</v>
      </c>
      <c r="V43" s="308" t="s">
        <v>677</v>
      </c>
      <c r="W43" s="308" t="s">
        <v>677</v>
      </c>
      <c r="X43" s="308" t="s">
        <v>677</v>
      </c>
    </row>
    <row r="44" spans="1:26" s="36" customFormat="1" ht="15" customHeight="1">
      <c r="A44" s="48">
        <v>40</v>
      </c>
      <c r="B44" s="198" t="s">
        <v>93</v>
      </c>
      <c r="C44" s="355">
        <v>463.14950110000007</v>
      </c>
      <c r="D44" s="355">
        <v>463.59164290000001</v>
      </c>
      <c r="E44" s="355">
        <v>474.99111880000004</v>
      </c>
      <c r="F44" s="355">
        <v>482.42806619999993</v>
      </c>
      <c r="G44" s="355">
        <v>504.74692120000009</v>
      </c>
      <c r="H44" s="355">
        <v>489.08241290000001</v>
      </c>
      <c r="I44" s="355">
        <v>521.17945799999995</v>
      </c>
      <c r="J44" s="355">
        <v>507.03816230000001</v>
      </c>
      <c r="K44" s="355">
        <v>513.2950419</v>
      </c>
      <c r="L44" s="355">
        <v>542.31218820000004</v>
      </c>
      <c r="M44" s="355">
        <v>562.37596870000004</v>
      </c>
      <c r="N44" s="355">
        <v>563.54181679999999</v>
      </c>
      <c r="O44" s="355">
        <v>600.85592989999998</v>
      </c>
      <c r="P44" s="355">
        <v>607.48573480000016</v>
      </c>
      <c r="Q44" s="355">
        <v>606.91411329999994</v>
      </c>
      <c r="R44" s="355">
        <v>539.22688770000002</v>
      </c>
      <c r="S44" s="355">
        <v>592.544821199995</v>
      </c>
      <c r="T44" s="355">
        <v>615.86527119999676</v>
      </c>
      <c r="U44" s="355">
        <v>587.63983000000007</v>
      </c>
      <c r="V44" s="355">
        <v>607.28384439999991</v>
      </c>
      <c r="W44" s="355">
        <v>624.11291540000059</v>
      </c>
      <c r="X44" s="355">
        <v>645.17043560000229</v>
      </c>
    </row>
    <row r="45" spans="1:26" s="36" customFormat="1" ht="15" customHeight="1">
      <c r="A45" s="48">
        <v>41</v>
      </c>
      <c r="B45" s="344" t="s">
        <v>10</v>
      </c>
      <c r="C45" s="355">
        <v>277.26256700000005</v>
      </c>
      <c r="D45" s="355">
        <v>274.97802380000002</v>
      </c>
      <c r="E45" s="355">
        <v>290.34341690000002</v>
      </c>
      <c r="F45" s="355">
        <v>287.21713439999996</v>
      </c>
      <c r="G45" s="355">
        <v>298.24910710000006</v>
      </c>
      <c r="H45" s="355">
        <v>290.44419069999998</v>
      </c>
      <c r="I45" s="355">
        <v>305.51667900000001</v>
      </c>
      <c r="J45" s="355">
        <v>296.93375659999998</v>
      </c>
      <c r="K45" s="355">
        <v>309.29500910000002</v>
      </c>
      <c r="L45" s="355">
        <v>319.27774190000002</v>
      </c>
      <c r="M45" s="355">
        <v>325.11319860000003</v>
      </c>
      <c r="N45" s="355">
        <v>326.42042509999999</v>
      </c>
      <c r="O45" s="355">
        <v>337.1018967</v>
      </c>
      <c r="P45" s="355">
        <v>336.13975980000004</v>
      </c>
      <c r="Q45" s="355">
        <v>337.48749259999994</v>
      </c>
      <c r="R45" s="355">
        <v>304.0521263</v>
      </c>
      <c r="S45" s="355">
        <v>322.81137140000004</v>
      </c>
      <c r="T45" s="355">
        <v>334.21004959999999</v>
      </c>
      <c r="U45" s="355">
        <v>319.01810330000001</v>
      </c>
      <c r="V45" s="355">
        <v>332.60129550000005</v>
      </c>
      <c r="W45" s="355">
        <v>340.15213499999999</v>
      </c>
      <c r="X45" s="355">
        <v>354.76963280000001</v>
      </c>
    </row>
    <row r="46" spans="1:26" s="36" customFormat="1" ht="15" customHeight="1">
      <c r="A46" s="48">
        <v>42</v>
      </c>
      <c r="B46" s="345" t="s">
        <v>79</v>
      </c>
      <c r="C46" s="355">
        <v>172.45959920000001</v>
      </c>
      <c r="D46" s="355">
        <v>169.57468079999998</v>
      </c>
      <c r="E46" s="355">
        <v>190.1263998</v>
      </c>
      <c r="F46" s="355">
        <v>186.63368029999998</v>
      </c>
      <c r="G46" s="355">
        <v>194.23764620000003</v>
      </c>
      <c r="H46" s="355">
        <v>192.10183029999996</v>
      </c>
      <c r="I46" s="355">
        <v>194.53237419999999</v>
      </c>
      <c r="J46" s="355">
        <v>199.11790789999998</v>
      </c>
      <c r="K46" s="355">
        <v>208.19137520000001</v>
      </c>
      <c r="L46" s="355">
        <v>224.79117860000002</v>
      </c>
      <c r="M46" s="355">
        <v>224.38955200000001</v>
      </c>
      <c r="N46" s="355">
        <v>227.71472059999999</v>
      </c>
      <c r="O46" s="355">
        <v>232.57747960000003</v>
      </c>
      <c r="P46" s="355">
        <v>224.64242060000001</v>
      </c>
      <c r="Q46" s="355">
        <v>228.08430989999999</v>
      </c>
      <c r="R46" s="355">
        <v>213.1832564</v>
      </c>
      <c r="S46" s="355">
        <v>214.05754670000002</v>
      </c>
      <c r="T46" s="355">
        <v>222.25388929999997</v>
      </c>
      <c r="U46" s="355">
        <v>213.96139220000003</v>
      </c>
      <c r="V46" s="355">
        <v>224.63380000000001</v>
      </c>
      <c r="W46" s="355">
        <v>227.3525138</v>
      </c>
      <c r="X46" s="355">
        <v>244.05852320000002</v>
      </c>
      <c r="Y46" s="110"/>
      <c r="Z46" s="110"/>
    </row>
    <row r="47" spans="1:26" s="36" customFormat="1" ht="15" customHeight="1">
      <c r="A47" s="48">
        <v>43</v>
      </c>
      <c r="B47" s="345" t="s">
        <v>83</v>
      </c>
      <c r="C47" s="353">
        <v>82.719022100000018</v>
      </c>
      <c r="D47" s="353">
        <v>82.708462800000007</v>
      </c>
      <c r="E47" s="353">
        <v>77.301037600000001</v>
      </c>
      <c r="F47" s="353">
        <v>78.76797169999999</v>
      </c>
      <c r="G47" s="353">
        <v>81.132615700000002</v>
      </c>
      <c r="H47" s="353">
        <v>73.680325699999997</v>
      </c>
      <c r="I47" s="353">
        <v>85.96087270000001</v>
      </c>
      <c r="J47" s="353">
        <v>73.018051700000001</v>
      </c>
      <c r="K47" s="353">
        <v>76.851718699999992</v>
      </c>
      <c r="L47" s="353">
        <v>69.2554406</v>
      </c>
      <c r="M47" s="353">
        <v>76.667688100000007</v>
      </c>
      <c r="N47" s="353">
        <v>72.541334199999994</v>
      </c>
      <c r="O47" s="353">
        <v>76.192401500000017</v>
      </c>
      <c r="P47" s="353">
        <v>80.006188199999997</v>
      </c>
      <c r="Q47" s="353">
        <v>78.025597599999998</v>
      </c>
      <c r="R47" s="353">
        <v>57.332179500000002</v>
      </c>
      <c r="S47" s="353">
        <v>73.437743900000001</v>
      </c>
      <c r="T47" s="353">
        <v>76.083110399999995</v>
      </c>
      <c r="U47" s="353">
        <v>68.807790900000001</v>
      </c>
      <c r="V47" s="353">
        <v>68.466349399999999</v>
      </c>
      <c r="W47" s="353">
        <v>72.174595199999999</v>
      </c>
      <c r="X47" s="353">
        <v>69.523657499999999</v>
      </c>
      <c r="Y47" s="110"/>
    </row>
    <row r="48" spans="1:26" s="36" customFormat="1" ht="15" customHeight="1">
      <c r="A48" s="48">
        <v>44</v>
      </c>
      <c r="B48" s="346" t="s">
        <v>84</v>
      </c>
      <c r="C48" s="353">
        <v>47.029642200000005</v>
      </c>
      <c r="D48" s="353">
        <v>47.253799400000005</v>
      </c>
      <c r="E48" s="353">
        <v>42.880411799999997</v>
      </c>
      <c r="F48" s="353">
        <v>45.620184099999996</v>
      </c>
      <c r="G48" s="353">
        <v>51.182190199999994</v>
      </c>
      <c r="H48" s="353">
        <v>43.589450200000002</v>
      </c>
      <c r="I48" s="353">
        <v>51.851168600000001</v>
      </c>
      <c r="J48" s="353">
        <v>44.518330300000002</v>
      </c>
      <c r="K48" s="353">
        <v>48.554885399999996</v>
      </c>
      <c r="L48" s="353">
        <v>43.123667599999997</v>
      </c>
      <c r="M48" s="353">
        <v>51.165606300000007</v>
      </c>
      <c r="N48" s="353">
        <v>47.0249126</v>
      </c>
      <c r="O48" s="353">
        <v>49.599280600000007</v>
      </c>
      <c r="P48" s="353">
        <v>52.253295599999994</v>
      </c>
      <c r="Q48" s="353">
        <v>51.164605599999994</v>
      </c>
      <c r="R48" s="353">
        <v>33.579977700000001</v>
      </c>
      <c r="S48" s="353">
        <v>47.849545400000004</v>
      </c>
      <c r="T48" s="353">
        <v>47.127223499999992</v>
      </c>
      <c r="U48" s="353">
        <v>44.393779200000004</v>
      </c>
      <c r="V48" s="353">
        <v>45.180540999999998</v>
      </c>
      <c r="W48" s="353">
        <v>48.393941900000002</v>
      </c>
      <c r="X48" s="353">
        <v>47.380599499999995</v>
      </c>
      <c r="Y48" s="110"/>
      <c r="Z48" s="110"/>
    </row>
    <row r="49" spans="1:26" s="36" customFormat="1" ht="15" customHeight="1">
      <c r="A49" s="48">
        <v>45</v>
      </c>
      <c r="B49" s="346" t="s">
        <v>85</v>
      </c>
      <c r="C49" s="353">
        <v>35.689379900000006</v>
      </c>
      <c r="D49" s="353">
        <v>35.454663400000001</v>
      </c>
      <c r="E49" s="353">
        <v>34.420625800000003</v>
      </c>
      <c r="F49" s="353">
        <v>33.147787599999994</v>
      </c>
      <c r="G49" s="353">
        <v>29.950425500000001</v>
      </c>
      <c r="H49" s="353">
        <v>30.090875500000003</v>
      </c>
      <c r="I49" s="353">
        <v>34.109704100000002</v>
      </c>
      <c r="J49" s="353">
        <v>28.499721400000002</v>
      </c>
      <c r="K49" s="353">
        <v>28.296833299999999</v>
      </c>
      <c r="L49" s="353">
        <v>26.131773000000003</v>
      </c>
      <c r="M49" s="353">
        <v>25.502081799999999</v>
      </c>
      <c r="N49" s="353">
        <v>25.516421600000001</v>
      </c>
      <c r="O49" s="353">
        <v>26.593120900000002</v>
      </c>
      <c r="P49" s="353">
        <v>27.752892599999999</v>
      </c>
      <c r="Q49" s="353">
        <v>26.860992000000003</v>
      </c>
      <c r="R49" s="353">
        <v>23.752201800000002</v>
      </c>
      <c r="S49" s="353">
        <v>25.588198499999997</v>
      </c>
      <c r="T49" s="353">
        <v>28.955886899999999</v>
      </c>
      <c r="U49" s="353">
        <v>24.4140117</v>
      </c>
      <c r="V49" s="353">
        <v>23.285808400000001</v>
      </c>
      <c r="W49" s="353">
        <v>23.780653299999997</v>
      </c>
      <c r="X49" s="353">
        <v>22.143058</v>
      </c>
      <c r="Y49" s="110"/>
      <c r="Z49" s="110"/>
    </row>
    <row r="50" spans="1:26" s="36" customFormat="1" ht="15" customHeight="1">
      <c r="A50" s="48">
        <v>46</v>
      </c>
      <c r="B50" s="345" t="s">
        <v>94</v>
      </c>
      <c r="C50" s="353">
        <v>22.083945700000001</v>
      </c>
      <c r="D50" s="353">
        <v>22.694880200000004</v>
      </c>
      <c r="E50" s="353">
        <v>22.915979500000006</v>
      </c>
      <c r="F50" s="353">
        <v>21.815482399999993</v>
      </c>
      <c r="G50" s="353">
        <v>22.878845199999997</v>
      </c>
      <c r="H50" s="353">
        <v>24.66203470000001</v>
      </c>
      <c r="I50" s="353">
        <v>25.023432099999997</v>
      </c>
      <c r="J50" s="353">
        <v>24.797797000000003</v>
      </c>
      <c r="K50" s="353">
        <v>24.251915200000003</v>
      </c>
      <c r="L50" s="353">
        <v>25.231122700000018</v>
      </c>
      <c r="M50" s="353">
        <v>24.055958500000017</v>
      </c>
      <c r="N50" s="353">
        <v>26.164370299999995</v>
      </c>
      <c r="O50" s="353">
        <v>28.332015599999991</v>
      </c>
      <c r="P50" s="353">
        <v>31.491150999999991</v>
      </c>
      <c r="Q50" s="353">
        <v>31.377585099999997</v>
      </c>
      <c r="R50" s="353">
        <v>33.536690399999991</v>
      </c>
      <c r="S50" s="353">
        <v>35.316080800000002</v>
      </c>
      <c r="T50" s="353">
        <v>35.873049899999998</v>
      </c>
      <c r="U50" s="353">
        <v>36.248920200000015</v>
      </c>
      <c r="V50" s="353">
        <v>39.501146100000014</v>
      </c>
      <c r="W50" s="353">
        <v>40.625025999999991</v>
      </c>
      <c r="X50" s="353">
        <v>41.18745209999998</v>
      </c>
      <c r="Y50" s="110"/>
    </row>
    <row r="51" spans="1:26" s="36" customFormat="1" ht="15" customHeight="1">
      <c r="A51" s="48">
        <v>47</v>
      </c>
      <c r="B51" s="344" t="s">
        <v>95</v>
      </c>
      <c r="C51" s="355">
        <v>105.62433677351672</v>
      </c>
      <c r="D51" s="355">
        <v>105.62523704234464</v>
      </c>
      <c r="E51" s="355">
        <v>103.99989495232801</v>
      </c>
      <c r="F51" s="355">
        <v>109.16754786433194</v>
      </c>
      <c r="G51" s="355">
        <v>113.36817610561727</v>
      </c>
      <c r="H51" s="355">
        <v>104.28391931901754</v>
      </c>
      <c r="I51" s="355">
        <v>112.24951855848053</v>
      </c>
      <c r="J51" s="355">
        <v>108.26489512258979</v>
      </c>
      <c r="K51" s="355">
        <v>102.43116610476227</v>
      </c>
      <c r="L51" s="355">
        <v>109.01458359576482</v>
      </c>
      <c r="M51" s="355">
        <v>115.55245677953168</v>
      </c>
      <c r="N51" s="355">
        <v>113.66887091689003</v>
      </c>
      <c r="O51" s="355">
        <v>121.98390341072528</v>
      </c>
      <c r="P51" s="355">
        <v>119.4014569017161</v>
      </c>
      <c r="Q51" s="355">
        <v>122.09553302763166</v>
      </c>
      <c r="R51" s="355">
        <v>111.21960364430508</v>
      </c>
      <c r="S51" s="355">
        <v>127.07303296556645</v>
      </c>
      <c r="T51" s="355">
        <v>131.09205565125575</v>
      </c>
      <c r="U51" s="355">
        <v>123.61001853624927</v>
      </c>
      <c r="V51" s="355">
        <v>129.3485130747884</v>
      </c>
      <c r="W51" s="355">
        <v>132.31096008749873</v>
      </c>
      <c r="X51" s="355">
        <v>134.66371942621339</v>
      </c>
      <c r="Y51" s="110"/>
    </row>
    <row r="52" spans="1:26" s="36" customFormat="1" ht="15" customHeight="1">
      <c r="A52" s="48">
        <v>48</v>
      </c>
      <c r="B52" s="345" t="s">
        <v>96</v>
      </c>
      <c r="C52" s="353">
        <v>48.514230029191836</v>
      </c>
      <c r="D52" s="353">
        <v>48.370553316013066</v>
      </c>
      <c r="E52" s="353">
        <v>51.744246641981661</v>
      </c>
      <c r="F52" s="353">
        <v>55.584115288733933</v>
      </c>
      <c r="G52" s="353">
        <v>56.74978526475747</v>
      </c>
      <c r="H52" s="353">
        <v>49.090647292989907</v>
      </c>
      <c r="I52" s="353">
        <v>53.506429237147273</v>
      </c>
      <c r="J52" s="353">
        <v>53.540947490389783</v>
      </c>
      <c r="K52" s="353">
        <v>49.133589716012729</v>
      </c>
      <c r="L52" s="353">
        <v>50.57840261173655</v>
      </c>
      <c r="M52" s="353">
        <v>53.346370422275115</v>
      </c>
      <c r="N52" s="353">
        <v>52.281498697680036</v>
      </c>
      <c r="O52" s="353">
        <v>54.728677341543587</v>
      </c>
      <c r="P52" s="353">
        <v>48.089623524327379</v>
      </c>
      <c r="Q52" s="353">
        <v>52.760028687442315</v>
      </c>
      <c r="R52" s="353">
        <v>51.249816814013037</v>
      </c>
      <c r="S52" s="353">
        <v>57.23982792037836</v>
      </c>
      <c r="T52" s="353">
        <v>56.75914966143268</v>
      </c>
      <c r="U52" s="353">
        <v>52.140593048753388</v>
      </c>
      <c r="V52" s="353">
        <v>58.104386025668603</v>
      </c>
      <c r="W52" s="353">
        <v>57.480716970084934</v>
      </c>
      <c r="X52" s="353">
        <v>59.876863548778857</v>
      </c>
      <c r="Y52" s="110"/>
    </row>
    <row r="53" spans="1:26" s="36" customFormat="1" ht="15" customHeight="1">
      <c r="A53" s="48">
        <v>49</v>
      </c>
      <c r="B53" s="345" t="s">
        <v>97</v>
      </c>
      <c r="C53" s="353">
        <v>37.457470057278002</v>
      </c>
      <c r="D53" s="353">
        <v>38.045942313992576</v>
      </c>
      <c r="E53" s="353">
        <v>33.312211911792645</v>
      </c>
      <c r="F53" s="353">
        <v>33.913812736961432</v>
      </c>
      <c r="G53" s="353">
        <v>35.846649391021209</v>
      </c>
      <c r="H53" s="353">
        <v>34.150076330674722</v>
      </c>
      <c r="I53" s="353">
        <v>36.005930470463518</v>
      </c>
      <c r="J53" s="353">
        <v>32.444796772364228</v>
      </c>
      <c r="K53" s="353">
        <v>29.907041368628725</v>
      </c>
      <c r="L53" s="353">
        <v>32.726549063345416</v>
      </c>
      <c r="M53" s="353">
        <v>35.040096460570737</v>
      </c>
      <c r="N53" s="353">
        <v>34.063776229082492</v>
      </c>
      <c r="O53" s="353">
        <v>36.923862368687985</v>
      </c>
      <c r="P53" s="353">
        <v>38.5959614967202</v>
      </c>
      <c r="Q53" s="353">
        <v>37.390584763904215</v>
      </c>
      <c r="R53" s="353">
        <v>29.763058351087235</v>
      </c>
      <c r="S53" s="353">
        <v>36.622307111207931</v>
      </c>
      <c r="T53" s="353">
        <v>39.343834452978413</v>
      </c>
      <c r="U53" s="353">
        <v>36.471840309964612</v>
      </c>
      <c r="V53" s="353">
        <v>35.323388867819048</v>
      </c>
      <c r="W53" s="353">
        <v>37.841790667805682</v>
      </c>
      <c r="X53" s="353">
        <v>36.645760282880687</v>
      </c>
      <c r="Y53" s="110"/>
    </row>
    <row r="54" spans="1:26" s="36" customFormat="1" ht="15" customHeight="1">
      <c r="A54" s="48">
        <v>50</v>
      </c>
      <c r="B54" s="346" t="s">
        <v>98</v>
      </c>
      <c r="C54" s="353">
        <v>9.5825783375510625</v>
      </c>
      <c r="D54" s="353">
        <v>9.7303826008330638</v>
      </c>
      <c r="E54" s="353">
        <v>8.3379821732243258</v>
      </c>
      <c r="F54" s="353">
        <v>10.423042394192356</v>
      </c>
      <c r="G54" s="353">
        <v>11.644769121538884</v>
      </c>
      <c r="H54" s="353">
        <v>10.880686070148265</v>
      </c>
      <c r="I54" s="353">
        <v>13.001009324638483</v>
      </c>
      <c r="J54" s="353">
        <v>12.779383790412922</v>
      </c>
      <c r="K54" s="353">
        <v>12.45335215739733</v>
      </c>
      <c r="L54" s="353">
        <v>14.661789686559009</v>
      </c>
      <c r="M54" s="353">
        <v>17.444217411292968</v>
      </c>
      <c r="N54" s="353">
        <v>17.217053525865136</v>
      </c>
      <c r="O54" s="353">
        <v>19.425359038242625</v>
      </c>
      <c r="P54" s="353">
        <v>21.138449248928868</v>
      </c>
      <c r="Q54" s="353">
        <v>20.203508528962598</v>
      </c>
      <c r="R54" s="353">
        <v>13.266309900430997</v>
      </c>
      <c r="S54" s="353">
        <v>17.95779404215174</v>
      </c>
      <c r="T54" s="353">
        <v>20.16387870710993</v>
      </c>
      <c r="U54" s="353">
        <v>18.073342022379844</v>
      </c>
      <c r="V54" s="353">
        <v>18.272629290709812</v>
      </c>
      <c r="W54" s="353">
        <v>18.837677954533056</v>
      </c>
      <c r="X54" s="353">
        <v>17.640398148441776</v>
      </c>
      <c r="Y54" s="110"/>
    </row>
    <row r="55" spans="1:26" s="36" customFormat="1" ht="15" customHeight="1">
      <c r="A55" s="48">
        <v>51</v>
      </c>
      <c r="B55" s="346" t="s">
        <v>99</v>
      </c>
      <c r="C55" s="353">
        <v>27.874891719726936</v>
      </c>
      <c r="D55" s="353">
        <v>28.315559713159512</v>
      </c>
      <c r="E55" s="353">
        <v>24.974229738568319</v>
      </c>
      <c r="F55" s="353">
        <v>23.490770342769078</v>
      </c>
      <c r="G55" s="353">
        <v>24.201880269482324</v>
      </c>
      <c r="H55" s="353">
        <v>23.26939026052646</v>
      </c>
      <c r="I55" s="353">
        <v>23.004921145825033</v>
      </c>
      <c r="J55" s="353">
        <v>19.665412981951306</v>
      </c>
      <c r="K55" s="353">
        <v>17.453689211231396</v>
      </c>
      <c r="L55" s="353">
        <v>18.064759376786409</v>
      </c>
      <c r="M55" s="353">
        <v>17.595879049277766</v>
      </c>
      <c r="N55" s="353">
        <v>16.846722703217353</v>
      </c>
      <c r="O55" s="353">
        <v>17.498503330445359</v>
      </c>
      <c r="P55" s="353">
        <v>17.457512247791332</v>
      </c>
      <c r="Q55" s="353">
        <v>17.187076234941621</v>
      </c>
      <c r="R55" s="353">
        <v>16.496748450656238</v>
      </c>
      <c r="S55" s="353">
        <v>18.664513069056191</v>
      </c>
      <c r="T55" s="353">
        <v>19.179955745868487</v>
      </c>
      <c r="U55" s="353">
        <v>18.398498287584768</v>
      </c>
      <c r="V55" s="353">
        <v>17.050759577109233</v>
      </c>
      <c r="W55" s="353">
        <v>19.004112713272622</v>
      </c>
      <c r="X55" s="353">
        <v>19.005362134438915</v>
      </c>
      <c r="Y55" s="110"/>
    </row>
    <row r="56" spans="1:26" s="36" customFormat="1" ht="15" customHeight="1">
      <c r="A56" s="48">
        <v>52</v>
      </c>
      <c r="B56" s="345" t="s">
        <v>100</v>
      </c>
      <c r="C56" s="353">
        <v>19.652636687046872</v>
      </c>
      <c r="D56" s="353">
        <v>19.208741412338998</v>
      </c>
      <c r="E56" s="353">
        <v>18.943436398553697</v>
      </c>
      <c r="F56" s="353">
        <v>19.669619838636581</v>
      </c>
      <c r="G56" s="353">
        <v>20.77174144983859</v>
      </c>
      <c r="H56" s="353">
        <v>21.043195695352928</v>
      </c>
      <c r="I56" s="353">
        <v>22.737158850869754</v>
      </c>
      <c r="J56" s="353">
        <v>22.279150859835781</v>
      </c>
      <c r="K56" s="353">
        <v>23.390535020120812</v>
      </c>
      <c r="L56" s="353">
        <v>25.709631920682856</v>
      </c>
      <c r="M56" s="353">
        <v>27.165989896685826</v>
      </c>
      <c r="N56" s="353">
        <v>27.323595990127501</v>
      </c>
      <c r="O56" s="353">
        <v>30.331363700493711</v>
      </c>
      <c r="P56" s="353">
        <v>32.715871880668523</v>
      </c>
      <c r="Q56" s="353">
        <v>31.94491957628513</v>
      </c>
      <c r="R56" s="353">
        <v>30.206728479204816</v>
      </c>
      <c r="S56" s="353">
        <v>33.210897933980156</v>
      </c>
      <c r="T56" s="353">
        <v>34.989071536844648</v>
      </c>
      <c r="U56" s="353">
        <v>34.997585177531271</v>
      </c>
      <c r="V56" s="353">
        <v>35.920738181300763</v>
      </c>
      <c r="W56" s="353">
        <v>36.988452449608111</v>
      </c>
      <c r="X56" s="353">
        <v>38.141095594553846</v>
      </c>
      <c r="Y56" s="110"/>
    </row>
    <row r="57" spans="1:26" s="36" customFormat="1" ht="15" customHeight="1">
      <c r="A57" s="48">
        <v>53</v>
      </c>
      <c r="B57" s="344" t="s">
        <v>101</v>
      </c>
      <c r="C57" s="353">
        <v>80.262597326483288</v>
      </c>
      <c r="D57" s="353">
        <v>82.9883820576554</v>
      </c>
      <c r="E57" s="353">
        <v>80.647506947671985</v>
      </c>
      <c r="F57" s="353">
        <v>86.032983935668042</v>
      </c>
      <c r="G57" s="353">
        <v>93.107137994382754</v>
      </c>
      <c r="H57" s="353">
        <v>94.273102880982435</v>
      </c>
      <c r="I57" s="353">
        <v>103.22386044151945</v>
      </c>
      <c r="J57" s="353">
        <v>101.51191057741019</v>
      </c>
      <c r="K57" s="353">
        <v>101.11266669523775</v>
      </c>
      <c r="L57" s="353">
        <v>113.49286270423516</v>
      </c>
      <c r="M57" s="353">
        <v>119.73361332046832</v>
      </c>
      <c r="N57" s="353">
        <v>121.72192078310997</v>
      </c>
      <c r="O57" s="353">
        <v>140.41372978927473</v>
      </c>
      <c r="P57" s="353">
        <v>149.97941809828393</v>
      </c>
      <c r="Q57" s="353">
        <v>144.86058767236833</v>
      </c>
      <c r="R57" s="353">
        <v>121.37515775569491</v>
      </c>
      <c r="S57" s="353">
        <v>139.98711683442843</v>
      </c>
      <c r="T57" s="353">
        <v>147.702365948741</v>
      </c>
      <c r="U57" s="353">
        <v>142.17100816375074</v>
      </c>
      <c r="V57" s="353">
        <v>142.25583582521142</v>
      </c>
      <c r="W57" s="353">
        <v>148.18452031250189</v>
      </c>
      <c r="X57" s="353">
        <v>152.12688337378893</v>
      </c>
      <c r="Y57" s="110"/>
    </row>
    <row r="58" spans="1:26" s="36" customFormat="1" ht="15" customHeight="1">
      <c r="A58" s="48">
        <v>54</v>
      </c>
      <c r="B58" s="345" t="s">
        <v>102</v>
      </c>
      <c r="C58" s="353">
        <v>15.532058291551465</v>
      </c>
      <c r="D58" s="353">
        <v>15.872950016558557</v>
      </c>
      <c r="E58" s="353">
        <v>15.184961215034409</v>
      </c>
      <c r="F58" s="353">
        <v>16.560116015762866</v>
      </c>
      <c r="G58" s="353">
        <v>18.378551271600454</v>
      </c>
      <c r="H58" s="353">
        <v>18.072764592360329</v>
      </c>
      <c r="I58" s="353">
        <v>20.263332434563733</v>
      </c>
      <c r="J58" s="353">
        <v>20.102333471303222</v>
      </c>
      <c r="K58" s="353">
        <v>20.569499779750281</v>
      </c>
      <c r="L58" s="353">
        <v>22.91555740534605</v>
      </c>
      <c r="M58" s="353">
        <v>24.669797069204051</v>
      </c>
      <c r="N58" s="353">
        <v>25.198336342655253</v>
      </c>
      <c r="O58" s="353">
        <v>28.391032919012389</v>
      </c>
      <c r="P58" s="353">
        <v>30.297023282226764</v>
      </c>
      <c r="Q58" s="353">
        <v>29.1164860262639</v>
      </c>
      <c r="R58" s="353">
        <v>25.621551211610498</v>
      </c>
      <c r="S58" s="353">
        <v>29.298556560803394</v>
      </c>
      <c r="T58" s="353">
        <v>30.469313918247085</v>
      </c>
      <c r="U58" s="353">
        <v>29.801752485665645</v>
      </c>
      <c r="V58" s="353">
        <v>30.962364756434557</v>
      </c>
      <c r="W58" s="353">
        <v>32.472245402755995</v>
      </c>
      <c r="X58" s="353">
        <v>33.624826038257808</v>
      </c>
      <c r="Y58" s="110"/>
    </row>
    <row r="59" spans="1:26" s="36" customFormat="1" ht="15" customHeight="1">
      <c r="A59" s="48">
        <v>55</v>
      </c>
      <c r="B59" s="345" t="s">
        <v>103</v>
      </c>
      <c r="C59" s="353">
        <v>35.809013956448126</v>
      </c>
      <c r="D59" s="353">
        <v>38.692486304531883</v>
      </c>
      <c r="E59" s="353">
        <v>37.505222024634314</v>
      </c>
      <c r="F59" s="353">
        <v>40.313853570640028</v>
      </c>
      <c r="G59" s="353">
        <v>43.979971585622124</v>
      </c>
      <c r="H59" s="353">
        <v>45.24315245352296</v>
      </c>
      <c r="I59" s="353">
        <v>49.667156407551502</v>
      </c>
      <c r="J59" s="353">
        <v>48.420007970748593</v>
      </c>
      <c r="K59" s="353">
        <v>46.859637918816091</v>
      </c>
      <c r="L59" s="353">
        <v>53.209541544233517</v>
      </c>
      <c r="M59" s="353">
        <v>56.754453651628396</v>
      </c>
      <c r="N59" s="353">
        <v>57.107701687531595</v>
      </c>
      <c r="O59" s="353">
        <v>68.732355620197765</v>
      </c>
      <c r="P59" s="353">
        <v>74.847203908794967</v>
      </c>
      <c r="Q59" s="353">
        <v>73.039213178235173</v>
      </c>
      <c r="R59" s="353">
        <v>55.377795009378133</v>
      </c>
      <c r="S59" s="353">
        <v>68.129702437032023</v>
      </c>
      <c r="T59" s="353">
        <v>73.806925028182533</v>
      </c>
      <c r="U59" s="353">
        <v>69.544317527262777</v>
      </c>
      <c r="V59" s="353">
        <v>68.952217023632642</v>
      </c>
      <c r="W59" s="353">
        <v>71.885081029098657</v>
      </c>
      <c r="X59" s="353">
        <v>73.716441407608315</v>
      </c>
      <c r="Y59" s="110"/>
    </row>
    <row r="60" spans="1:26" s="36" customFormat="1" ht="15" customHeight="1">
      <c r="A60" s="48">
        <v>56</v>
      </c>
      <c r="B60" s="346" t="s">
        <v>104</v>
      </c>
      <c r="C60" s="353">
        <v>30.562077562879161</v>
      </c>
      <c r="D60" s="353">
        <v>33.458169818506079</v>
      </c>
      <c r="E60" s="353">
        <v>31.44249819446086</v>
      </c>
      <c r="F60" s="353">
        <v>34.108611412657901</v>
      </c>
      <c r="G60" s="353">
        <v>37.26614530432645</v>
      </c>
      <c r="H60" s="353">
        <v>38.596764317541982</v>
      </c>
      <c r="I60" s="353">
        <v>42.141667193609322</v>
      </c>
      <c r="J60" s="353">
        <v>41.546968090866436</v>
      </c>
      <c r="K60" s="353">
        <v>39.76660377159471</v>
      </c>
      <c r="L60" s="353">
        <v>45.207089694133181</v>
      </c>
      <c r="M60" s="353">
        <v>48.228934074525917</v>
      </c>
      <c r="N60" s="353">
        <v>48.374669326117029</v>
      </c>
      <c r="O60" s="353">
        <v>59.072973074720849</v>
      </c>
      <c r="P60" s="353">
        <v>64.446096985684605</v>
      </c>
      <c r="Q60" s="353">
        <v>62.179405024557326</v>
      </c>
      <c r="R60" s="353">
        <v>45.90803462553108</v>
      </c>
      <c r="S60" s="353">
        <v>57.21435540029924</v>
      </c>
      <c r="T60" s="353">
        <v>62.540683076785648</v>
      </c>
      <c r="U60" s="353">
        <v>58.993390704813343</v>
      </c>
      <c r="V60" s="353">
        <v>58.170915648882819</v>
      </c>
      <c r="W60" s="353">
        <v>60.491707916704648</v>
      </c>
      <c r="X60" s="353">
        <v>62.116942622836369</v>
      </c>
      <c r="Y60" s="110"/>
    </row>
    <row r="61" spans="1:26" s="36" customFormat="1" ht="15" customHeight="1">
      <c r="A61" s="48">
        <v>57</v>
      </c>
      <c r="B61" s="346" t="s">
        <v>105</v>
      </c>
      <c r="C61" s="353">
        <v>5.2469363935689639</v>
      </c>
      <c r="D61" s="353">
        <v>5.2343164860258051</v>
      </c>
      <c r="E61" s="353">
        <v>6.062723830173451</v>
      </c>
      <c r="F61" s="353">
        <v>6.2052421579821297</v>
      </c>
      <c r="G61" s="353">
        <v>6.7138262812956722</v>
      </c>
      <c r="H61" s="353">
        <v>6.6463881359809784</v>
      </c>
      <c r="I61" s="353">
        <v>7.5254892139421807</v>
      </c>
      <c r="J61" s="353">
        <v>6.8730398798821595</v>
      </c>
      <c r="K61" s="353">
        <v>7.0930341472213794</v>
      </c>
      <c r="L61" s="353">
        <v>8.0024518501003339</v>
      </c>
      <c r="M61" s="353">
        <v>8.5255195771024752</v>
      </c>
      <c r="N61" s="353">
        <v>8.7330323614145673</v>
      </c>
      <c r="O61" s="353">
        <v>9.6593825454769142</v>
      </c>
      <c r="P61" s="353">
        <v>10.401106923110365</v>
      </c>
      <c r="Q61" s="353">
        <v>10.859808153677841</v>
      </c>
      <c r="R61" s="353">
        <v>9.4697603838470563</v>
      </c>
      <c r="S61" s="353">
        <v>10.915347036732783</v>
      </c>
      <c r="T61" s="353">
        <v>11.266241951396889</v>
      </c>
      <c r="U61" s="353">
        <v>10.550926822449432</v>
      </c>
      <c r="V61" s="353">
        <v>10.781301374749816</v>
      </c>
      <c r="W61" s="353">
        <v>11.393373112394007</v>
      </c>
      <c r="X61" s="353">
        <v>11.599498784771949</v>
      </c>
      <c r="Y61" s="110"/>
    </row>
    <row r="62" spans="1:26" s="36" customFormat="1" ht="15" customHeight="1">
      <c r="A62" s="48">
        <v>58</v>
      </c>
      <c r="B62" s="345" t="s">
        <v>106</v>
      </c>
      <c r="C62" s="353">
        <v>28.9215250784837</v>
      </c>
      <c r="D62" s="353">
        <v>28.422945736564966</v>
      </c>
      <c r="E62" s="353">
        <v>27.957323708003265</v>
      </c>
      <c r="F62" s="353">
        <v>29.159014349265153</v>
      </c>
      <c r="G62" s="353">
        <v>30.748615137160165</v>
      </c>
      <c r="H62" s="353">
        <v>30.957185835099153</v>
      </c>
      <c r="I62" s="353">
        <v>33.29337159940421</v>
      </c>
      <c r="J62" s="353">
        <v>32.98956913535838</v>
      </c>
      <c r="K62" s="353">
        <v>33.683528996671392</v>
      </c>
      <c r="L62" s="353">
        <v>37.367763754655606</v>
      </c>
      <c r="M62" s="353">
        <v>38.309362599635882</v>
      </c>
      <c r="N62" s="353">
        <v>39.415882752923117</v>
      </c>
      <c r="O62" s="353">
        <v>43.290341250064571</v>
      </c>
      <c r="P62" s="353">
        <v>44.835190907262202</v>
      </c>
      <c r="Q62" s="353">
        <v>42.704888467869253</v>
      </c>
      <c r="R62" s="353">
        <v>40.375811534706287</v>
      </c>
      <c r="S62" s="353">
        <v>42.558857836593013</v>
      </c>
      <c r="T62" s="353">
        <v>43.426127002311389</v>
      </c>
      <c r="U62" s="353">
        <v>42.824938150822334</v>
      </c>
      <c r="V62" s="353">
        <v>42.341254045144218</v>
      </c>
      <c r="W62" s="353">
        <v>43.827193880647243</v>
      </c>
      <c r="X62" s="353">
        <v>44.785615927922819</v>
      </c>
    </row>
    <row r="63" spans="1:26" s="36" customFormat="1" ht="15" customHeight="1">
      <c r="A63" s="48">
        <v>59</v>
      </c>
      <c r="B63" s="344" t="s">
        <v>188</v>
      </c>
      <c r="C63" s="308" t="s">
        <v>677</v>
      </c>
      <c r="D63" s="308" t="s">
        <v>677</v>
      </c>
      <c r="E63" s="308" t="s">
        <v>677</v>
      </c>
      <c r="F63" s="308" t="s">
        <v>677</v>
      </c>
      <c r="G63" s="308" t="s">
        <v>677</v>
      </c>
      <c r="H63" s="308" t="s">
        <v>677</v>
      </c>
      <c r="I63" s="308" t="s">
        <v>677</v>
      </c>
      <c r="J63" s="308" t="s">
        <v>677</v>
      </c>
      <c r="K63" s="308" t="s">
        <v>677</v>
      </c>
      <c r="L63" s="308" t="s">
        <v>677</v>
      </c>
      <c r="M63" s="308" t="s">
        <v>677</v>
      </c>
      <c r="N63" s="308" t="s">
        <v>677</v>
      </c>
      <c r="O63" s="308" t="s">
        <v>677</v>
      </c>
      <c r="P63" s="308" t="s">
        <v>677</v>
      </c>
      <c r="Q63" s="308" t="s">
        <v>677</v>
      </c>
      <c r="R63" s="308" t="s">
        <v>677</v>
      </c>
      <c r="S63" s="308" t="s">
        <v>677</v>
      </c>
      <c r="T63" s="308" t="s">
        <v>677</v>
      </c>
      <c r="U63" s="308" t="s">
        <v>677</v>
      </c>
      <c r="V63" s="308" t="s">
        <v>677</v>
      </c>
      <c r="W63" s="308" t="s">
        <v>677</v>
      </c>
      <c r="X63" s="308" t="s">
        <v>677</v>
      </c>
    </row>
    <row r="64" spans="1:26" s="36" customFormat="1" ht="15" customHeight="1">
      <c r="A64" s="48">
        <v>60</v>
      </c>
      <c r="B64" s="344" t="s">
        <v>349</v>
      </c>
      <c r="C64" s="308" t="s">
        <v>677</v>
      </c>
      <c r="D64" s="308" t="s">
        <v>677</v>
      </c>
      <c r="E64" s="355">
        <v>2.9999999999999997E-4</v>
      </c>
      <c r="F64" s="355">
        <v>1.04E-2</v>
      </c>
      <c r="G64" s="355">
        <v>2.2499999999999999E-2</v>
      </c>
      <c r="H64" s="355">
        <v>8.1200000000000008E-2</v>
      </c>
      <c r="I64" s="355">
        <v>0.18940000000000001</v>
      </c>
      <c r="J64" s="355">
        <v>0.3276</v>
      </c>
      <c r="K64" s="355">
        <v>0.45619999999999999</v>
      </c>
      <c r="L64" s="355">
        <v>0.52700000000000002</v>
      </c>
      <c r="M64" s="355">
        <v>1.9767000000000001</v>
      </c>
      <c r="N64" s="355">
        <v>1.7305999999999999</v>
      </c>
      <c r="O64" s="355">
        <v>1.3564000000000001</v>
      </c>
      <c r="P64" s="355">
        <v>1.9650999999999998</v>
      </c>
      <c r="Q64" s="355">
        <v>2.4704999999999999</v>
      </c>
      <c r="R64" s="355">
        <v>2.58</v>
      </c>
      <c r="S64" s="355">
        <v>2.6733000000000002</v>
      </c>
      <c r="T64" s="355">
        <v>2.8608000000000002</v>
      </c>
      <c r="U64" s="355">
        <v>2.8407</v>
      </c>
      <c r="V64" s="355">
        <v>3.0781999999999998</v>
      </c>
      <c r="W64" s="355">
        <v>3.4653</v>
      </c>
      <c r="X64" s="355">
        <v>3.6101999999999999</v>
      </c>
    </row>
    <row r="65" spans="1:24" s="36" customFormat="1" ht="15" customHeight="1">
      <c r="A65" s="48">
        <v>61</v>
      </c>
      <c r="B65" s="198" t="s">
        <v>107</v>
      </c>
      <c r="C65" s="353">
        <v>2364.5081106301632</v>
      </c>
      <c r="D65" s="353">
        <v>2219.0347205872804</v>
      </c>
      <c r="E65" s="353">
        <v>2155.9689593759722</v>
      </c>
      <c r="F65" s="353">
        <v>2052.1079068948284</v>
      </c>
      <c r="G65" s="353">
        <v>2025.5563550758898</v>
      </c>
      <c r="H65" s="353">
        <v>2087.1341917660238</v>
      </c>
      <c r="I65" s="353">
        <v>2059.0179119142185</v>
      </c>
      <c r="J65" s="353">
        <v>2091.5781885146926</v>
      </c>
      <c r="K65" s="353">
        <v>2169.2222948672643</v>
      </c>
      <c r="L65" s="353">
        <v>2119.6724776569745</v>
      </c>
      <c r="M65" s="353">
        <v>2215.2207148621542</v>
      </c>
      <c r="N65" s="353">
        <v>2182.3104533253982</v>
      </c>
      <c r="O65" s="353">
        <v>2114.1300564085764</v>
      </c>
      <c r="P65" s="353">
        <v>2205.7710247208001</v>
      </c>
      <c r="Q65" s="353">
        <v>2228.5291141911239</v>
      </c>
      <c r="R65" s="353">
        <v>2089.6087256238784</v>
      </c>
      <c r="S65" s="353">
        <v>2114.9540980676479</v>
      </c>
      <c r="T65" s="353">
        <v>2104.4043172107317</v>
      </c>
      <c r="U65" s="353">
        <v>2006.0517993794392</v>
      </c>
      <c r="V65" s="353">
        <v>2042.078911549788</v>
      </c>
      <c r="W65" s="353">
        <v>2023.6859356038988</v>
      </c>
      <c r="X65" s="353">
        <v>2007.0560570880748</v>
      </c>
    </row>
    <row r="66" spans="1:24" s="36" customFormat="1" ht="15" customHeight="1">
      <c r="A66" s="48">
        <v>62</v>
      </c>
      <c r="B66" s="344" t="s">
        <v>108</v>
      </c>
      <c r="C66" s="353">
        <v>1920.4117947259999</v>
      </c>
      <c r="D66" s="353">
        <v>1807.653106663</v>
      </c>
      <c r="E66" s="353">
        <v>1723.0456048909998</v>
      </c>
      <c r="F66" s="353">
        <v>1614.6343461750002</v>
      </c>
      <c r="G66" s="353">
        <v>1575.8594477789998</v>
      </c>
      <c r="H66" s="353">
        <v>1602.5351161589997</v>
      </c>
      <c r="I66" s="353">
        <v>1565.038447225</v>
      </c>
      <c r="J66" s="353">
        <v>1624.8177744200002</v>
      </c>
      <c r="K66" s="353">
        <v>1708.2752578279999</v>
      </c>
      <c r="L66" s="353">
        <v>1697.2232219619998</v>
      </c>
      <c r="M66" s="353">
        <v>1789.1705446149999</v>
      </c>
      <c r="N66" s="353">
        <v>1758.1989575029997</v>
      </c>
      <c r="O66" s="353">
        <v>1690.8816411879998</v>
      </c>
      <c r="P66" s="353">
        <v>1763.183806475</v>
      </c>
      <c r="Q66" s="353">
        <v>1812.2087093</v>
      </c>
      <c r="R66" s="353">
        <v>1696.979843025</v>
      </c>
      <c r="S66" s="353">
        <v>1723.254113875</v>
      </c>
      <c r="T66" s="353">
        <v>1703.1947686750002</v>
      </c>
      <c r="U66" s="353">
        <v>1597.221621575</v>
      </c>
      <c r="V66" s="353">
        <v>1639.8253094750003</v>
      </c>
      <c r="W66" s="353">
        <v>1593.6266847749998</v>
      </c>
      <c r="X66" s="353">
        <v>1605.0026488999999</v>
      </c>
    </row>
    <row r="67" spans="1:24" s="36" customFormat="1" ht="15" customHeight="1">
      <c r="A67" s="48">
        <v>63</v>
      </c>
      <c r="B67" s="345" t="s">
        <v>109</v>
      </c>
      <c r="C67" s="353">
        <v>1870.0476000000001</v>
      </c>
      <c r="D67" s="353">
        <v>1754.8815</v>
      </c>
      <c r="E67" s="353">
        <v>1675.0728999999999</v>
      </c>
      <c r="F67" s="353">
        <v>1567.5764838000002</v>
      </c>
      <c r="G67" s="353">
        <v>1533.7673691999998</v>
      </c>
      <c r="H67" s="353">
        <v>1562.0747243999997</v>
      </c>
      <c r="I67" s="353">
        <v>1531.3908744</v>
      </c>
      <c r="J67" s="353">
        <v>1593.7147520000001</v>
      </c>
      <c r="K67" s="353">
        <v>1678.4622804000001</v>
      </c>
      <c r="L67" s="353">
        <v>1666.8114753999998</v>
      </c>
      <c r="M67" s="353">
        <v>1757.5956805000001</v>
      </c>
      <c r="N67" s="353">
        <v>1727.1280546999997</v>
      </c>
      <c r="O67" s="353">
        <v>1663.4854020999999</v>
      </c>
      <c r="P67" s="353">
        <v>1736.4149677</v>
      </c>
      <c r="Q67" s="353">
        <v>1790.9970693</v>
      </c>
      <c r="R67" s="353">
        <v>1680.3454040000001</v>
      </c>
      <c r="S67" s="353">
        <v>1706.8265119</v>
      </c>
      <c r="T67" s="353">
        <v>1690.4653097</v>
      </c>
      <c r="U67" s="353">
        <v>1586.2454</v>
      </c>
      <c r="V67" s="353">
        <v>1630.4274413000003</v>
      </c>
      <c r="W67" s="353">
        <v>1584.9114948999998</v>
      </c>
      <c r="X67" s="353">
        <v>1598.415058</v>
      </c>
    </row>
    <row r="68" spans="1:24" s="36" customFormat="1" ht="15" customHeight="1">
      <c r="A68" s="48">
        <v>64</v>
      </c>
      <c r="B68" s="344" t="s">
        <v>723</v>
      </c>
      <c r="C68" s="353">
        <v>139.86841672849329</v>
      </c>
      <c r="D68" s="353">
        <v>132.93206086782666</v>
      </c>
      <c r="E68" s="353">
        <v>128.44832660310666</v>
      </c>
      <c r="F68" s="353">
        <v>129.47695087709332</v>
      </c>
      <c r="G68" s="353">
        <v>127.14049514791998</v>
      </c>
      <c r="H68" s="353">
        <v>135.12786083752002</v>
      </c>
      <c r="I68" s="353">
        <v>131.43765407566664</v>
      </c>
      <c r="J68" s="353">
        <v>125.24181213157331</v>
      </c>
      <c r="K68" s="353">
        <v>121.86517831883998</v>
      </c>
      <c r="L68" s="353">
        <v>122.38016816333332</v>
      </c>
      <c r="M68" s="353">
        <v>120.61886145021332</v>
      </c>
      <c r="N68" s="353">
        <v>115.99426613314665</v>
      </c>
      <c r="O68" s="353">
        <v>119.47503225265332</v>
      </c>
      <c r="P68" s="353">
        <v>117.26326585631999</v>
      </c>
      <c r="Q68" s="353">
        <v>114.78566243412</v>
      </c>
      <c r="R68" s="353">
        <v>96.22222979770666</v>
      </c>
      <c r="S68" s="353">
        <v>106.73786945049333</v>
      </c>
      <c r="T68" s="353">
        <v>114.40217870367998</v>
      </c>
      <c r="U68" s="353">
        <v>110.91640400791995</v>
      </c>
      <c r="V68" s="353">
        <v>111.02556211122668</v>
      </c>
      <c r="W68" s="353">
        <v>114.35434863278661</v>
      </c>
      <c r="X68" s="353">
        <v>108.39584301063996</v>
      </c>
    </row>
    <row r="69" spans="1:24" s="36" customFormat="1" ht="15" customHeight="1">
      <c r="A69" s="48">
        <v>65</v>
      </c>
      <c r="B69" s="344" t="s">
        <v>724</v>
      </c>
      <c r="C69" s="353">
        <v>198.59890061203342</v>
      </c>
      <c r="D69" s="353">
        <v>179.84950909701337</v>
      </c>
      <c r="E69" s="353">
        <v>178.24202788186594</v>
      </c>
      <c r="F69" s="353">
        <v>183.19160984273501</v>
      </c>
      <c r="G69" s="353">
        <v>191.52741214897003</v>
      </c>
      <c r="H69" s="353">
        <v>188.16521476950408</v>
      </c>
      <c r="I69" s="353">
        <v>201.19281061355181</v>
      </c>
      <c r="J69" s="353">
        <v>191.91660196311892</v>
      </c>
      <c r="K69" s="353">
        <v>190.82979272042456</v>
      </c>
      <c r="L69" s="353">
        <v>164.26489553164132</v>
      </c>
      <c r="M69" s="353">
        <v>197.31311779694084</v>
      </c>
      <c r="N69" s="353">
        <v>201.28741268925202</v>
      </c>
      <c r="O69" s="353">
        <v>193.32676996792318</v>
      </c>
      <c r="P69" s="353">
        <v>212.62395238948037</v>
      </c>
      <c r="Q69" s="353">
        <v>190.31874245700382</v>
      </c>
      <c r="R69" s="353">
        <v>188.48965280117179</v>
      </c>
      <c r="S69" s="353">
        <v>176.60211474215447</v>
      </c>
      <c r="T69" s="353">
        <v>174.42036983205139</v>
      </c>
      <c r="U69" s="353">
        <v>185.35477379651934</v>
      </c>
      <c r="V69" s="353">
        <v>175.7190399635611</v>
      </c>
      <c r="W69" s="353">
        <v>194.5999021961122</v>
      </c>
      <c r="X69" s="353">
        <v>172.67956517743494</v>
      </c>
    </row>
    <row r="70" spans="1:24" s="36" customFormat="1" ht="15" customHeight="1">
      <c r="A70" s="48">
        <v>66</v>
      </c>
      <c r="B70" s="344" t="s">
        <v>725</v>
      </c>
      <c r="C70" s="353">
        <v>105.62899856363636</v>
      </c>
      <c r="D70" s="353">
        <v>98.600043959440555</v>
      </c>
      <c r="E70" s="353">
        <v>126.233</v>
      </c>
      <c r="F70" s="353">
        <v>124.80500000000001</v>
      </c>
      <c r="G70" s="353">
        <v>131.029</v>
      </c>
      <c r="H70" s="353">
        <v>161.30600000000001</v>
      </c>
      <c r="I70" s="353">
        <v>161.34899999999999</v>
      </c>
      <c r="J70" s="353">
        <v>149.602</v>
      </c>
      <c r="K70" s="353">
        <v>148.25206599999999</v>
      </c>
      <c r="L70" s="353">
        <v>135.804192</v>
      </c>
      <c r="M70" s="353">
        <v>108.11819100000001</v>
      </c>
      <c r="N70" s="353">
        <v>106.82981699999999</v>
      </c>
      <c r="O70" s="353">
        <v>110.446613</v>
      </c>
      <c r="P70" s="353">
        <v>112.7</v>
      </c>
      <c r="Q70" s="353">
        <v>111.21599999999999</v>
      </c>
      <c r="R70" s="353">
        <v>107.917</v>
      </c>
      <c r="S70" s="353">
        <v>108.36</v>
      </c>
      <c r="T70" s="353">
        <v>112.387</v>
      </c>
      <c r="U70" s="353">
        <v>112.559</v>
      </c>
      <c r="V70" s="353">
        <v>115.509</v>
      </c>
      <c r="W70" s="353">
        <v>121.105</v>
      </c>
      <c r="X70" s="353">
        <v>120.97799999999999</v>
      </c>
    </row>
    <row r="71" spans="1:24" s="36" customFormat="1" ht="15" customHeight="1">
      <c r="A71" s="48">
        <v>67</v>
      </c>
      <c r="B71" s="352" t="s">
        <v>189</v>
      </c>
      <c r="C71" s="308" t="s">
        <v>677</v>
      </c>
      <c r="D71" s="308" t="s">
        <v>677</v>
      </c>
      <c r="E71" s="308" t="s">
        <v>677</v>
      </c>
      <c r="F71" s="308" t="s">
        <v>677</v>
      </c>
      <c r="G71" s="308" t="s">
        <v>677</v>
      </c>
      <c r="H71" s="308" t="s">
        <v>677</v>
      </c>
      <c r="I71" s="308" t="s">
        <v>677</v>
      </c>
      <c r="J71" s="308" t="s">
        <v>677</v>
      </c>
      <c r="K71" s="308" t="s">
        <v>677</v>
      </c>
      <c r="L71" s="308" t="s">
        <v>677</v>
      </c>
      <c r="M71" s="308" t="s">
        <v>677</v>
      </c>
      <c r="N71" s="308" t="s">
        <v>677</v>
      </c>
      <c r="O71" s="308" t="s">
        <v>677</v>
      </c>
      <c r="P71" s="308" t="s">
        <v>677</v>
      </c>
      <c r="Q71" s="308" t="s">
        <v>677</v>
      </c>
      <c r="R71" s="308" t="s">
        <v>677</v>
      </c>
      <c r="S71" s="308" t="s">
        <v>677</v>
      </c>
      <c r="T71" s="308" t="s">
        <v>677</v>
      </c>
      <c r="U71" s="308" t="s">
        <v>677</v>
      </c>
      <c r="V71" s="308" t="s">
        <v>677</v>
      </c>
      <c r="W71" s="308" t="s">
        <v>677</v>
      </c>
      <c r="X71" s="308" t="s">
        <v>677</v>
      </c>
    </row>
    <row r="72" spans="1:24" s="36" customFormat="1" ht="15" customHeight="1">
      <c r="A72" s="314" t="s">
        <v>678</v>
      </c>
      <c r="B72" s="66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</row>
    <row r="73" spans="1:24" s="36" customFormat="1" ht="12.75" customHeight="1">
      <c r="A73" s="1" t="s">
        <v>726</v>
      </c>
      <c r="C73" s="92"/>
      <c r="D73" s="92"/>
      <c r="E73" s="91"/>
      <c r="F73" s="91"/>
      <c r="G73" s="91"/>
      <c r="H73" s="91"/>
      <c r="I73" s="91"/>
      <c r="J73" s="91"/>
      <c r="K73" s="91"/>
      <c r="L73" s="91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</row>
    <row r="74" spans="1:24" s="36" customFormat="1" ht="12.75" customHeight="1">
      <c r="A74" s="1" t="s">
        <v>727</v>
      </c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</row>
    <row r="75" spans="1:24" s="36" customFormat="1" ht="12.75" customHeight="1">
      <c r="A75" s="1" t="s">
        <v>728</v>
      </c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</row>
    <row r="76" spans="1:24">
      <c r="A76" s="1" t="s">
        <v>729</v>
      </c>
      <c r="C76" s="73"/>
    </row>
    <row r="77" spans="1:24" s="36" customFormat="1" ht="12.75" customHeight="1">
      <c r="A77" s="1" t="s">
        <v>730</v>
      </c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</row>
    <row r="78" spans="1:24" s="36" customFormat="1" ht="12.75" customHeight="1">
      <c r="A78" s="93" t="s">
        <v>731</v>
      </c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</row>
    <row r="79" spans="1:24" s="36" customFormat="1" ht="12.75" customHeight="1">
      <c r="A79" s="93" t="s">
        <v>732</v>
      </c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</row>
    <row r="80" spans="1:24" s="36" customFormat="1" ht="12.75" customHeight="1">
      <c r="A80" s="93" t="s">
        <v>733</v>
      </c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</row>
    <row r="81" spans="1:24" s="36" customFormat="1" ht="12.75" customHeight="1">
      <c r="A81" s="1" t="s">
        <v>734</v>
      </c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84"/>
      <c r="N81" s="84"/>
      <c r="O81" s="84"/>
      <c r="P81" s="84"/>
      <c r="Q81" s="84"/>
      <c r="R81" s="84"/>
      <c r="S81" s="84"/>
      <c r="T81" s="84"/>
      <c r="U81" s="84"/>
      <c r="V81" s="84"/>
      <c r="W81" s="84"/>
      <c r="X81" s="84"/>
    </row>
    <row r="82" spans="1:24" s="36" customFormat="1" ht="12.75" customHeight="1">
      <c r="A82" s="1" t="s">
        <v>735</v>
      </c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84"/>
      <c r="N82" s="84"/>
      <c r="O82" s="84"/>
      <c r="P82" s="84"/>
      <c r="Q82" s="84"/>
      <c r="R82" s="84"/>
      <c r="S82" s="84"/>
      <c r="T82" s="84"/>
      <c r="U82" s="84"/>
      <c r="V82" s="84"/>
      <c r="W82" s="84"/>
      <c r="X82" s="84"/>
    </row>
    <row r="83" spans="1:24">
      <c r="A83" s="1" t="s">
        <v>736</v>
      </c>
      <c r="C83" s="73"/>
    </row>
    <row r="84" spans="1:24">
      <c r="A84" s="1" t="s">
        <v>737</v>
      </c>
      <c r="C84" s="73"/>
    </row>
    <row r="85" spans="1:24">
      <c r="A85" s="1" t="s">
        <v>738</v>
      </c>
    </row>
    <row r="86" spans="1:24">
      <c r="B86" s="1"/>
    </row>
    <row r="87" spans="1:24">
      <c r="C87" s="73"/>
    </row>
    <row r="88" spans="1:24">
      <c r="C88" s="73"/>
    </row>
    <row r="89" spans="1:24">
      <c r="C89" s="73"/>
    </row>
    <row r="90" spans="1:24">
      <c r="C90" s="73"/>
    </row>
    <row r="91" spans="1:24">
      <c r="C91" s="73"/>
    </row>
    <row r="92" spans="1:24">
      <c r="C92" s="73"/>
    </row>
    <row r="93" spans="1:24">
      <c r="C93" s="73"/>
    </row>
    <row r="94" spans="1:24">
      <c r="C94" s="73"/>
    </row>
    <row r="95" spans="1:24">
      <c r="C95" s="73"/>
    </row>
    <row r="96" spans="1:24">
      <c r="C96" s="73"/>
    </row>
    <row r="97" spans="3:3">
      <c r="C97" s="73"/>
    </row>
    <row r="98" spans="3:3">
      <c r="C98" s="73"/>
    </row>
    <row r="99" spans="3:3">
      <c r="C99" s="73"/>
    </row>
    <row r="100" spans="3:3">
      <c r="C100" s="73"/>
    </row>
    <row r="101" spans="3:3">
      <c r="C101" s="73"/>
    </row>
    <row r="102" spans="3:3">
      <c r="C102" s="73"/>
    </row>
    <row r="103" spans="3:3">
      <c r="C103" s="73"/>
    </row>
    <row r="104" spans="3:3">
      <c r="C104" s="73"/>
    </row>
    <row r="105" spans="3:3">
      <c r="C105" s="73"/>
    </row>
    <row r="106" spans="3:3">
      <c r="C106" s="73"/>
    </row>
    <row r="107" spans="3:3">
      <c r="C107" s="73"/>
    </row>
    <row r="108" spans="3:3">
      <c r="C108" s="73"/>
    </row>
    <row r="109" spans="3:3">
      <c r="C109" s="73"/>
    </row>
    <row r="110" spans="3:3">
      <c r="C110" s="73"/>
    </row>
    <row r="111" spans="3:3">
      <c r="C111" s="73"/>
    </row>
    <row r="112" spans="3:3">
      <c r="C112" s="73"/>
    </row>
    <row r="113" spans="3:3">
      <c r="C113" s="73"/>
    </row>
    <row r="114" spans="3:3">
      <c r="C114" s="73"/>
    </row>
    <row r="115" spans="3:3">
      <c r="C115" s="73"/>
    </row>
    <row r="116" spans="3:3">
      <c r="C116" s="73"/>
    </row>
    <row r="117" spans="3:3">
      <c r="C117" s="73"/>
    </row>
    <row r="118" spans="3:3">
      <c r="C118" s="73"/>
    </row>
    <row r="119" spans="3:3">
      <c r="C119" s="73"/>
    </row>
  </sheetData>
  <phoneticPr fontId="0" type="noConversion"/>
  <printOptions horizontalCentered="1"/>
  <pageMargins left="0.59055118110236227" right="0.59055118110236227" top="0.59055118110236227" bottom="0.43307086614173229" header="0.11811023622047245" footer="0.11811023622047245"/>
  <pageSetup paperSize="9" scale="60" firstPageNumber="4" fitToWidth="2" pageOrder="overThenDown" orientation="portrait" useFirstPageNumber="1" r:id="rId1"/>
  <headerFooter alignWithMargins="0">
    <oddFooter>&amp;L&amp;"MetaNormalLF-Roman,Standard"Statistisches Bundesamt, Tabellen zu den UGR, Teil 1, 2017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X76"/>
  <sheetViews>
    <sheetView workbookViewId="0"/>
  </sheetViews>
  <sheetFormatPr baseColWidth="10" defaultRowHeight="12.75"/>
  <cols>
    <col min="1" max="1" width="4.28515625" style="5" customWidth="1"/>
    <col min="2" max="2" width="55.7109375" style="5" customWidth="1"/>
    <col min="3" max="4" width="13.7109375" style="5" customWidth="1"/>
    <col min="5" max="8" width="13.7109375" style="5" hidden="1" customWidth="1"/>
    <col min="9" max="9" width="13.7109375" style="5" customWidth="1"/>
    <col min="10" max="13" width="13.7109375" style="5" hidden="1" customWidth="1"/>
    <col min="14" max="14" width="13.7109375" style="5" customWidth="1"/>
    <col min="15" max="18" width="13.7109375" style="5" hidden="1" customWidth="1"/>
    <col min="19" max="24" width="13.7109375" style="5" customWidth="1"/>
    <col min="25" max="16384" width="11.42578125" style="5"/>
  </cols>
  <sheetData>
    <row r="1" spans="1:24" ht="20.100000000000001" customHeight="1">
      <c r="A1" s="129" t="s">
        <v>740</v>
      </c>
      <c r="B1" s="129"/>
      <c r="D1" s="130"/>
      <c r="E1" s="130"/>
      <c r="F1" s="130"/>
      <c r="G1" s="130"/>
      <c r="J1" s="129"/>
      <c r="K1" s="130"/>
      <c r="L1" s="130"/>
      <c r="M1" s="130"/>
      <c r="N1" s="130"/>
      <c r="O1" s="130"/>
      <c r="P1" s="129"/>
      <c r="Q1" s="130"/>
      <c r="R1" s="130"/>
      <c r="S1" s="130"/>
      <c r="T1" s="130"/>
      <c r="U1" s="130"/>
      <c r="V1" s="130"/>
      <c r="W1" s="130"/>
      <c r="X1" s="130"/>
    </row>
    <row r="2" spans="1:24" ht="16.5" customHeight="1">
      <c r="A2" s="11" t="s">
        <v>76</v>
      </c>
      <c r="B2" s="11"/>
      <c r="D2" s="39"/>
      <c r="E2" s="39"/>
      <c r="F2" s="39"/>
      <c r="G2" s="39"/>
      <c r="J2" s="11"/>
      <c r="K2" s="39"/>
      <c r="L2" s="39"/>
      <c r="M2" s="39"/>
      <c r="N2" s="39"/>
      <c r="O2" s="39"/>
      <c r="P2" s="11"/>
      <c r="Q2" s="39"/>
      <c r="R2" s="39"/>
      <c r="S2" s="39"/>
      <c r="T2" s="39"/>
      <c r="U2" s="39"/>
      <c r="V2" s="39"/>
      <c r="W2" s="39"/>
      <c r="X2" s="39"/>
    </row>
    <row r="3" spans="1:24" ht="15" customHeight="1">
      <c r="A3" s="40"/>
      <c r="B3" s="40"/>
      <c r="C3" s="40"/>
      <c r="D3" s="40"/>
      <c r="E3" s="40"/>
      <c r="F3" s="40"/>
      <c r="G3" s="40"/>
      <c r="H3" s="13"/>
      <c r="I3" s="13"/>
      <c r="J3" s="40"/>
      <c r="K3" s="40"/>
      <c r="L3" s="40"/>
      <c r="M3" s="40"/>
      <c r="N3" s="40"/>
      <c r="O3" s="13"/>
      <c r="P3" s="40"/>
      <c r="Q3" s="40"/>
      <c r="R3" s="40"/>
      <c r="S3" s="40"/>
      <c r="T3" s="40"/>
      <c r="U3" s="40"/>
      <c r="V3" s="40"/>
      <c r="W3" s="40"/>
      <c r="X3" s="40"/>
    </row>
    <row r="4" spans="1:24" ht="27" customHeight="1">
      <c r="A4" s="42" t="s">
        <v>77</v>
      </c>
      <c r="B4" s="43" t="s">
        <v>20</v>
      </c>
      <c r="C4" s="44">
        <v>1994</v>
      </c>
      <c r="D4" s="43">
        <v>1995</v>
      </c>
      <c r="E4" s="44">
        <v>1996</v>
      </c>
      <c r="F4" s="44">
        <v>1997</v>
      </c>
      <c r="G4" s="44">
        <v>1998</v>
      </c>
      <c r="H4" s="45">
        <v>1999</v>
      </c>
      <c r="I4" s="44">
        <v>2000</v>
      </c>
      <c r="J4" s="43">
        <v>2001</v>
      </c>
      <c r="K4" s="44">
        <v>2002</v>
      </c>
      <c r="L4" s="43">
        <v>2003</v>
      </c>
      <c r="M4" s="44">
        <v>2004</v>
      </c>
      <c r="N4" s="45">
        <v>2005</v>
      </c>
      <c r="O4" s="44">
        <v>2006</v>
      </c>
      <c r="P4" s="43">
        <v>2007</v>
      </c>
      <c r="Q4" s="44">
        <v>2008</v>
      </c>
      <c r="R4" s="44">
        <v>2009</v>
      </c>
      <c r="S4" s="44">
        <v>2010</v>
      </c>
      <c r="T4" s="95">
        <v>2011</v>
      </c>
      <c r="U4" s="44">
        <v>2012</v>
      </c>
      <c r="V4" s="45">
        <v>2013</v>
      </c>
      <c r="W4" s="44">
        <v>2014</v>
      </c>
      <c r="X4" s="45">
        <v>2015</v>
      </c>
    </row>
    <row r="5" spans="1:24" s="36" customFormat="1" ht="15" customHeight="1">
      <c r="A5" s="76">
        <v>1</v>
      </c>
      <c r="B5" s="358" t="s">
        <v>110</v>
      </c>
      <c r="C5" s="319">
        <v>1710.2089970043835</v>
      </c>
      <c r="D5" s="319">
        <v>1723.3976884400295</v>
      </c>
      <c r="E5" s="319">
        <v>1762.0725160263473</v>
      </c>
      <c r="F5" s="319">
        <v>1716.7481355514019</v>
      </c>
      <c r="G5" s="319">
        <v>1704.9636805528003</v>
      </c>
      <c r="H5" s="319">
        <v>1664.9087155814937</v>
      </c>
      <c r="I5" s="319">
        <v>1685.2858530514306</v>
      </c>
      <c r="J5" s="319">
        <v>1723.6207222944038</v>
      </c>
      <c r="K5" s="319">
        <v>1692.4771853592356</v>
      </c>
      <c r="L5" s="319">
        <v>1702.456349324365</v>
      </c>
      <c r="M5" s="319">
        <v>1681.3962883494964</v>
      </c>
      <c r="N5" s="319">
        <v>1684.4648245628136</v>
      </c>
      <c r="O5" s="319">
        <v>1702.3594520447341</v>
      </c>
      <c r="P5" s="319">
        <v>1675.4041750596584</v>
      </c>
      <c r="Q5" s="319">
        <v>1689.3092502013851</v>
      </c>
      <c r="R5" s="319">
        <v>1589.2476842243473</v>
      </c>
      <c r="S5" s="319">
        <v>1668.4499328710176</v>
      </c>
      <c r="T5" s="319">
        <v>1624.8082539546344</v>
      </c>
      <c r="U5" s="319">
        <v>1630.6105931941925</v>
      </c>
      <c r="V5" s="319">
        <v>1665.6443419280783</v>
      </c>
      <c r="W5" s="319">
        <v>1576.407276417558</v>
      </c>
      <c r="X5" s="319">
        <v>1578.9866460377343</v>
      </c>
    </row>
    <row r="6" spans="1:24" s="36" customFormat="1" ht="15" customHeight="1">
      <c r="A6" s="48">
        <v>2</v>
      </c>
      <c r="B6" s="359" t="s">
        <v>350</v>
      </c>
      <c r="C6" s="319">
        <v>958.46689782766771</v>
      </c>
      <c r="D6" s="319">
        <v>956.15126124149674</v>
      </c>
      <c r="E6" s="319">
        <v>975.39707614901135</v>
      </c>
      <c r="F6" s="319">
        <v>947.14809207777012</v>
      </c>
      <c r="G6" s="319">
        <v>938.14397935233501</v>
      </c>
      <c r="H6" s="319">
        <v>909.97886320694874</v>
      </c>
      <c r="I6" s="319">
        <v>913.105971332173</v>
      </c>
      <c r="J6" s="319">
        <v>928.91657865888874</v>
      </c>
      <c r="K6" s="319">
        <v>911.78613084724873</v>
      </c>
      <c r="L6" s="319">
        <v>912.5101138030949</v>
      </c>
      <c r="M6" s="319">
        <v>897.79543361275921</v>
      </c>
      <c r="N6" s="319">
        <v>876.9392791528461</v>
      </c>
      <c r="O6" s="319">
        <v>888.17943568578846</v>
      </c>
      <c r="P6" s="319">
        <v>861.18186026403464</v>
      </c>
      <c r="Q6" s="319">
        <v>863.76327990045968</v>
      </c>
      <c r="R6" s="319">
        <v>797.89204229327277</v>
      </c>
      <c r="S6" s="319">
        <v>842.26342307600669</v>
      </c>
      <c r="T6" s="319">
        <v>822.20673458983197</v>
      </c>
      <c r="U6" s="319">
        <v>826.30973174998712</v>
      </c>
      <c r="V6" s="319">
        <v>844.58558076061217</v>
      </c>
      <c r="W6" s="319">
        <v>803.6598826220162</v>
      </c>
      <c r="X6" s="319">
        <v>800.81567332263126</v>
      </c>
    </row>
    <row r="7" spans="1:24" s="36" customFormat="1" ht="15" customHeight="1">
      <c r="A7" s="48">
        <v>3</v>
      </c>
      <c r="B7" s="360" t="s">
        <v>741</v>
      </c>
      <c r="C7" s="319">
        <v>943.75175240524061</v>
      </c>
      <c r="D7" s="319">
        <v>942.59866260226624</v>
      </c>
      <c r="E7" s="319">
        <v>962.7170471730924</v>
      </c>
      <c r="F7" s="319">
        <v>934.93283081284233</v>
      </c>
      <c r="G7" s="319">
        <v>926.68846187783197</v>
      </c>
      <c r="H7" s="319">
        <v>899.20946086648996</v>
      </c>
      <c r="I7" s="319">
        <v>902.98344189026238</v>
      </c>
      <c r="J7" s="319">
        <v>919.19360362719624</v>
      </c>
      <c r="K7" s="319">
        <v>902.5597753768028</v>
      </c>
      <c r="L7" s="319">
        <v>903.63953012189688</v>
      </c>
      <c r="M7" s="319">
        <v>889.2765093962729</v>
      </c>
      <c r="N7" s="319">
        <v>868.7942321017855</v>
      </c>
      <c r="O7" s="319">
        <v>880.1407059479036</v>
      </c>
      <c r="P7" s="319">
        <v>853.42909003887883</v>
      </c>
      <c r="Q7" s="319">
        <v>856.24188935348059</v>
      </c>
      <c r="R7" s="319">
        <v>791.06838328407423</v>
      </c>
      <c r="S7" s="319">
        <v>834.93414389267923</v>
      </c>
      <c r="T7" s="319">
        <v>815.03433858932817</v>
      </c>
      <c r="U7" s="319">
        <v>819.62533079808475</v>
      </c>
      <c r="V7" s="319">
        <v>837.91693851416335</v>
      </c>
      <c r="W7" s="319">
        <v>797.24260447231313</v>
      </c>
      <c r="X7" s="319">
        <v>794.4542973838104</v>
      </c>
    </row>
    <row r="8" spans="1:24" s="36" customFormat="1" ht="15" customHeight="1">
      <c r="A8" s="48">
        <v>4</v>
      </c>
      <c r="B8" s="361" t="s">
        <v>742</v>
      </c>
      <c r="C8" s="319">
        <v>939.20970843567829</v>
      </c>
      <c r="D8" s="319">
        <v>938.15007127347258</v>
      </c>
      <c r="E8" s="319">
        <v>958.37064328065219</v>
      </c>
      <c r="F8" s="319">
        <v>930.77037609228216</v>
      </c>
      <c r="G8" s="319">
        <v>922.78032961718054</v>
      </c>
      <c r="H8" s="319">
        <v>895.33849958176438</v>
      </c>
      <c r="I8" s="319">
        <v>899.28637342473883</v>
      </c>
      <c r="J8" s="319">
        <v>915.6357823067126</v>
      </c>
      <c r="K8" s="319">
        <v>899.16284693598516</v>
      </c>
      <c r="L8" s="319">
        <v>900.37882600595708</v>
      </c>
      <c r="M8" s="319">
        <v>886.21054343032813</v>
      </c>
      <c r="N8" s="319">
        <v>865.86573187205477</v>
      </c>
      <c r="O8" s="319">
        <v>877.36925971516462</v>
      </c>
      <c r="P8" s="319">
        <v>850.74308125612902</v>
      </c>
      <c r="Q8" s="319">
        <v>853.59191209045662</v>
      </c>
      <c r="R8" s="319">
        <v>788.50996102639613</v>
      </c>
      <c r="S8" s="319">
        <v>832.43664610189614</v>
      </c>
      <c r="T8" s="319">
        <v>812.5771063051352</v>
      </c>
      <c r="U8" s="319">
        <v>817.14514993044497</v>
      </c>
      <c r="V8" s="319">
        <v>835.4590569881957</v>
      </c>
      <c r="W8" s="319">
        <v>794.82896659489086</v>
      </c>
      <c r="X8" s="319">
        <v>792.05449940765857</v>
      </c>
    </row>
    <row r="9" spans="1:24" s="36" customFormat="1" ht="15" customHeight="1">
      <c r="A9" s="48">
        <v>5</v>
      </c>
      <c r="B9" s="361" t="s">
        <v>743</v>
      </c>
      <c r="C9" s="319">
        <v>4.3267895988333036</v>
      </c>
      <c r="D9" s="319">
        <v>4.2332465447277494</v>
      </c>
      <c r="E9" s="319">
        <v>4.128065259398312</v>
      </c>
      <c r="F9" s="319">
        <v>3.9537687894681657</v>
      </c>
      <c r="G9" s="319">
        <v>3.7426543233680314</v>
      </c>
      <c r="H9" s="319">
        <v>3.7171561476996522</v>
      </c>
      <c r="I9" s="319">
        <v>3.5443052922637199</v>
      </c>
      <c r="J9" s="319">
        <v>3.3983884910358775</v>
      </c>
      <c r="K9" s="319">
        <v>3.2401404525715551</v>
      </c>
      <c r="L9" s="319">
        <v>3.1059174115782144</v>
      </c>
      <c r="M9" s="319">
        <v>2.9040133467185099</v>
      </c>
      <c r="N9" s="319">
        <v>2.7737419213357128</v>
      </c>
      <c r="O9" s="319">
        <v>2.6176135956011874</v>
      </c>
      <c r="P9" s="319">
        <v>2.525630931259685</v>
      </c>
      <c r="Q9" s="319">
        <v>2.4880398527212928</v>
      </c>
      <c r="R9" s="319">
        <v>2.3988095272834569</v>
      </c>
      <c r="S9" s="319">
        <v>2.365099009700161</v>
      </c>
      <c r="T9" s="319">
        <v>2.3200805139027718</v>
      </c>
      <c r="U9" s="319">
        <v>2.3457995765371575</v>
      </c>
      <c r="V9" s="319">
        <v>2.3214997864421507</v>
      </c>
      <c r="W9" s="319">
        <v>2.2749584278682446</v>
      </c>
      <c r="X9" s="319">
        <v>2.259310628737885</v>
      </c>
    </row>
    <row r="10" spans="1:24" s="36" customFormat="1" ht="15" customHeight="1">
      <c r="A10" s="48">
        <v>6</v>
      </c>
      <c r="B10" s="361" t="s">
        <v>744</v>
      </c>
      <c r="C10" s="319">
        <v>0.20930253041867888</v>
      </c>
      <c r="D10" s="319">
        <v>0.20732497919369525</v>
      </c>
      <c r="E10" s="319">
        <v>0.2115856166972461</v>
      </c>
      <c r="F10" s="319">
        <v>0.20190462523943831</v>
      </c>
      <c r="G10" s="319">
        <v>0.15865783141768347</v>
      </c>
      <c r="H10" s="319">
        <v>0.14716973546821199</v>
      </c>
      <c r="I10" s="319">
        <v>0.14728081216702929</v>
      </c>
      <c r="J10" s="319">
        <v>0.15194540181565333</v>
      </c>
      <c r="K10" s="319">
        <v>0.14918027969699724</v>
      </c>
      <c r="L10" s="319">
        <v>0.1478889373293385</v>
      </c>
      <c r="M10" s="319">
        <v>0.15512502718699406</v>
      </c>
      <c r="N10" s="319">
        <v>0.14833451067093834</v>
      </c>
      <c r="O10" s="319">
        <v>0.14743427048173779</v>
      </c>
      <c r="P10" s="319">
        <v>0.15391355658067141</v>
      </c>
      <c r="Q10" s="319">
        <v>0.15563875765076721</v>
      </c>
      <c r="R10" s="319">
        <v>0.15303052508882972</v>
      </c>
      <c r="S10" s="319">
        <v>0.12618282836665312</v>
      </c>
      <c r="T10" s="319">
        <v>0.13092660776393836</v>
      </c>
      <c r="U10" s="319">
        <v>0.12815281910816587</v>
      </c>
      <c r="V10" s="319">
        <v>0.13008777685599518</v>
      </c>
      <c r="W10" s="319">
        <v>0.13234055875089806</v>
      </c>
      <c r="X10" s="319">
        <v>0.13400325242215522</v>
      </c>
    </row>
    <row r="11" spans="1:24" s="36" customFormat="1" ht="15" customHeight="1">
      <c r="A11" s="48">
        <v>7</v>
      </c>
      <c r="B11" s="361" t="s">
        <v>351</v>
      </c>
      <c r="C11" s="319">
        <v>5.4381198881853828E-3</v>
      </c>
      <c r="D11" s="319">
        <v>7.4765237102868273E-3</v>
      </c>
      <c r="E11" s="319">
        <v>6.2298474168303933E-3</v>
      </c>
      <c r="F11" s="319">
        <v>6.3123466145332948E-3</v>
      </c>
      <c r="G11" s="319">
        <v>6.3449835378505161E-3</v>
      </c>
      <c r="H11" s="319">
        <v>6.2685948603213477E-3</v>
      </c>
      <c r="I11" s="319">
        <v>5.192774747173657E-3</v>
      </c>
      <c r="J11" s="319">
        <v>7.219984683993823E-3</v>
      </c>
      <c r="K11" s="319">
        <v>7.3599012965007799E-3</v>
      </c>
      <c r="L11" s="319">
        <v>6.6445651774394267E-3</v>
      </c>
      <c r="M11" s="319">
        <v>6.5696015684647358E-3</v>
      </c>
      <c r="N11" s="319">
        <v>6.1797195820160406E-3</v>
      </c>
      <c r="O11" s="319">
        <v>6.1787546242322222E-3</v>
      </c>
      <c r="P11" s="319">
        <v>6.2561812204500475E-3</v>
      </c>
      <c r="Q11" s="319">
        <v>6.100223549345433E-3</v>
      </c>
      <c r="R11" s="319">
        <v>6.4054952619468494E-3</v>
      </c>
      <c r="S11" s="319">
        <v>6.0394878026696032E-3</v>
      </c>
      <c r="T11" s="319">
        <v>6.0541305314353267E-3</v>
      </c>
      <c r="U11" s="319">
        <v>6.0616425109866175E-3</v>
      </c>
      <c r="V11" s="319">
        <v>6.1204629810183292E-3</v>
      </c>
      <c r="W11" s="319">
        <v>6.162557447401293E-3</v>
      </c>
      <c r="X11" s="319">
        <v>6.2984401414183109E-3</v>
      </c>
    </row>
    <row r="12" spans="1:24" s="36" customFormat="1" ht="15" customHeight="1">
      <c r="A12" s="48">
        <v>8</v>
      </c>
      <c r="B12" s="361" t="s">
        <v>352</v>
      </c>
      <c r="C12" s="319">
        <v>2.3963148052999996E-4</v>
      </c>
      <c r="D12" s="319">
        <v>2.5963425296000002E-4</v>
      </c>
      <c r="E12" s="319">
        <v>2.5288416827000003E-4</v>
      </c>
      <c r="F12" s="319">
        <v>2.0102747842999999E-4</v>
      </c>
      <c r="G12" s="319">
        <v>2.1683658813000001E-4</v>
      </c>
      <c r="H12" s="319">
        <v>1.7865967164000003E-4</v>
      </c>
      <c r="I12" s="319">
        <v>1.1096802168999999E-4</v>
      </c>
      <c r="J12" s="319">
        <v>1.0289125146999999E-4</v>
      </c>
      <c r="K12" s="319">
        <v>1.1241074901000001E-4</v>
      </c>
      <c r="L12" s="319">
        <v>1.2012476340000001E-4</v>
      </c>
      <c r="M12" s="319">
        <v>1.1572945134999999E-4</v>
      </c>
      <c r="N12" s="319">
        <v>9.8469958179999993E-5</v>
      </c>
      <c r="O12" s="319">
        <v>7.7440941499999996E-5</v>
      </c>
      <c r="P12" s="319">
        <v>6.8613983460000017E-5</v>
      </c>
      <c r="Q12" s="319">
        <v>6.8112750949999993E-5</v>
      </c>
      <c r="R12" s="319">
        <v>4.8465347659999989E-5</v>
      </c>
      <c r="S12" s="319">
        <v>4.049843618E-5</v>
      </c>
      <c r="T12" s="319">
        <v>3.2303936569999999E-5</v>
      </c>
      <c r="U12" s="319">
        <v>2.845703738E-5</v>
      </c>
      <c r="V12" s="319">
        <v>3.0466977990000005E-5</v>
      </c>
      <c r="W12" s="319">
        <v>2.7378451940000002E-5</v>
      </c>
      <c r="X12" s="319">
        <v>2.944123793E-5</v>
      </c>
    </row>
    <row r="13" spans="1:24" s="36" customFormat="1" ht="15" customHeight="1">
      <c r="A13" s="48">
        <v>9</v>
      </c>
      <c r="B13" s="361" t="s">
        <v>353</v>
      </c>
      <c r="C13" s="319">
        <v>2.7408894161000001E-4</v>
      </c>
      <c r="D13" s="319">
        <v>2.8364690896000002E-4</v>
      </c>
      <c r="E13" s="319">
        <v>2.7028475949E-4</v>
      </c>
      <c r="F13" s="319">
        <v>2.6793175957999998E-4</v>
      </c>
      <c r="G13" s="319">
        <v>2.5828573978000003E-4</v>
      </c>
      <c r="H13" s="319">
        <v>1.8814702584000001E-4</v>
      </c>
      <c r="I13" s="319">
        <v>1.7861832384E-4</v>
      </c>
      <c r="J13" s="319">
        <v>1.6455169667999999E-4</v>
      </c>
      <c r="K13" s="319">
        <v>1.3539650351E-4</v>
      </c>
      <c r="L13" s="319">
        <v>1.3307709156000001E-4</v>
      </c>
      <c r="M13" s="319">
        <v>1.4226101955000002E-4</v>
      </c>
      <c r="N13" s="319">
        <v>1.4560818386999999E-4</v>
      </c>
      <c r="O13" s="319">
        <v>1.421710904E-4</v>
      </c>
      <c r="P13" s="319">
        <v>1.3949970554E-4</v>
      </c>
      <c r="Q13" s="319">
        <v>1.3031635176000001E-4</v>
      </c>
      <c r="R13" s="319">
        <v>1.2824469631999999E-4</v>
      </c>
      <c r="S13" s="319">
        <v>1.3596647736E-4</v>
      </c>
      <c r="T13" s="319">
        <v>1.3872805827000001E-4</v>
      </c>
      <c r="U13" s="319">
        <v>1.3837244604999999E-4</v>
      </c>
      <c r="V13" s="319">
        <v>1.4303271044999999E-4</v>
      </c>
      <c r="W13" s="319">
        <v>1.4895490381000001E-4</v>
      </c>
      <c r="X13" s="319">
        <v>1.5621361233000001E-4</v>
      </c>
    </row>
    <row r="14" spans="1:24" s="36" customFormat="1" ht="15" customHeight="1">
      <c r="A14" s="48">
        <v>10</v>
      </c>
      <c r="B14" s="360" t="s">
        <v>12</v>
      </c>
      <c r="C14" s="319">
        <v>14.715145422427149</v>
      </c>
      <c r="D14" s="319">
        <v>13.552598639230485</v>
      </c>
      <c r="E14" s="319">
        <v>12.680028975918921</v>
      </c>
      <c r="F14" s="319">
        <v>12.215261264927776</v>
      </c>
      <c r="G14" s="319">
        <v>11.45551747450299</v>
      </c>
      <c r="H14" s="319">
        <v>10.769402340458731</v>
      </c>
      <c r="I14" s="319">
        <v>10.122529441910663</v>
      </c>
      <c r="J14" s="319">
        <v>9.7229750316925276</v>
      </c>
      <c r="K14" s="319">
        <v>9.2263554704459789</v>
      </c>
      <c r="L14" s="319">
        <v>8.8705836811979903</v>
      </c>
      <c r="M14" s="319">
        <v>8.5189242164863526</v>
      </c>
      <c r="N14" s="319">
        <v>8.145047051060649</v>
      </c>
      <c r="O14" s="319">
        <v>8.038729737884843</v>
      </c>
      <c r="P14" s="319">
        <v>7.7527702251557704</v>
      </c>
      <c r="Q14" s="319">
        <v>7.5213905469790756</v>
      </c>
      <c r="R14" s="319">
        <v>6.8236590091985132</v>
      </c>
      <c r="S14" s="319">
        <v>7.3292791833274551</v>
      </c>
      <c r="T14" s="319">
        <v>7.1723960005037561</v>
      </c>
      <c r="U14" s="319">
        <v>6.6844009519023393</v>
      </c>
      <c r="V14" s="319">
        <v>6.668642246448826</v>
      </c>
      <c r="W14" s="319">
        <v>6.4172781497030122</v>
      </c>
      <c r="X14" s="319">
        <v>6.3613759388208173</v>
      </c>
    </row>
    <row r="15" spans="1:24" s="36" customFormat="1" ht="15" customHeight="1">
      <c r="A15" s="48">
        <v>11</v>
      </c>
      <c r="B15" s="361" t="s">
        <v>111</v>
      </c>
      <c r="C15" s="319">
        <v>6.734610101155087</v>
      </c>
      <c r="D15" s="319">
        <v>6.4389200975141447</v>
      </c>
      <c r="E15" s="319">
        <v>5.986889514490545</v>
      </c>
      <c r="F15" s="319">
        <v>5.8506365421219035</v>
      </c>
      <c r="G15" s="319">
        <v>5.4082505928718074</v>
      </c>
      <c r="H15" s="319">
        <v>5.064670828845963</v>
      </c>
      <c r="I15" s="319">
        <v>4.7935560727554218</v>
      </c>
      <c r="J15" s="319">
        <v>4.6172456548044778</v>
      </c>
      <c r="K15" s="319">
        <v>4.3436133553342069</v>
      </c>
      <c r="L15" s="319">
        <v>4.1627899137757245</v>
      </c>
      <c r="M15" s="319">
        <v>3.9266683976917256</v>
      </c>
      <c r="N15" s="319">
        <v>3.7219156304394083</v>
      </c>
      <c r="O15" s="319">
        <v>3.6257370112560574</v>
      </c>
      <c r="P15" s="319">
        <v>3.5075799941855395</v>
      </c>
      <c r="Q15" s="319">
        <v>3.4030051593322841</v>
      </c>
      <c r="R15" s="319">
        <v>2.9568348116327758</v>
      </c>
      <c r="S15" s="319">
        <v>3.3222770525551013</v>
      </c>
      <c r="T15" s="319">
        <v>3.2348590253398148</v>
      </c>
      <c r="U15" s="319">
        <v>2.8605349938228426</v>
      </c>
      <c r="V15" s="319">
        <v>2.833222189966516</v>
      </c>
      <c r="W15" s="319">
        <v>2.7199068698322377</v>
      </c>
      <c r="X15" s="319">
        <v>2.6829217231273708</v>
      </c>
    </row>
    <row r="16" spans="1:24" s="36" customFormat="1" ht="15" customHeight="1">
      <c r="A16" s="48">
        <v>12</v>
      </c>
      <c r="B16" s="361" t="s">
        <v>182</v>
      </c>
      <c r="C16" s="319">
        <v>2.2013009077212091</v>
      </c>
      <c r="D16" s="319">
        <v>2.1657042417687542</v>
      </c>
      <c r="E16" s="319">
        <v>2.0936658508234789</v>
      </c>
      <c r="F16" s="319">
        <v>2.0276350928477429</v>
      </c>
      <c r="G16" s="319">
        <v>2.0039603889209689</v>
      </c>
      <c r="H16" s="319">
        <v>1.9792504742979478</v>
      </c>
      <c r="I16" s="319">
        <v>1.9256549813735768</v>
      </c>
      <c r="J16" s="319">
        <v>1.8483332572148208</v>
      </c>
      <c r="K16" s="319">
        <v>1.7707125920907196</v>
      </c>
      <c r="L16" s="319">
        <v>1.7151394331817964</v>
      </c>
      <c r="M16" s="319">
        <v>1.6487440666669542</v>
      </c>
      <c r="N16" s="319">
        <v>1.5740012844215012</v>
      </c>
      <c r="O16" s="319">
        <v>1.5576054719191805</v>
      </c>
      <c r="P16" s="319">
        <v>1.4851195495791929</v>
      </c>
      <c r="Q16" s="319">
        <v>1.4110100752429351</v>
      </c>
      <c r="R16" s="319">
        <v>1.3103825678402914</v>
      </c>
      <c r="S16" s="319">
        <v>1.3340276494788834</v>
      </c>
      <c r="T16" s="319">
        <v>1.3139004285881113</v>
      </c>
      <c r="U16" s="319">
        <v>1.2715513418013851</v>
      </c>
      <c r="V16" s="319">
        <v>1.2678174379290799</v>
      </c>
      <c r="W16" s="319">
        <v>1.2208850806597527</v>
      </c>
      <c r="X16" s="319">
        <v>1.1874494112643561</v>
      </c>
    </row>
    <row r="17" spans="1:24" s="36" customFormat="1" ht="15" customHeight="1">
      <c r="A17" s="48">
        <v>13</v>
      </c>
      <c r="B17" s="361" t="s">
        <v>183</v>
      </c>
      <c r="C17" s="319">
        <v>2.4184277418849898</v>
      </c>
      <c r="D17" s="319">
        <v>1.7444979485208798</v>
      </c>
      <c r="E17" s="319">
        <v>1.476261526111396</v>
      </c>
      <c r="F17" s="319">
        <v>1.226087650538652</v>
      </c>
      <c r="G17" s="319">
        <v>0.97968676734025395</v>
      </c>
      <c r="H17" s="319">
        <v>0.79957352051246589</v>
      </c>
      <c r="I17" s="319">
        <v>0.64444808392852326</v>
      </c>
      <c r="J17" s="319">
        <v>0.62331825957388842</v>
      </c>
      <c r="K17" s="319">
        <v>0.55977590580875636</v>
      </c>
      <c r="L17" s="319">
        <v>0.53222121676270306</v>
      </c>
      <c r="M17" s="319">
        <v>0.49139142641007921</v>
      </c>
      <c r="N17" s="319">
        <v>0.471677416707801</v>
      </c>
      <c r="O17" s="319">
        <v>0.47291998060928836</v>
      </c>
      <c r="P17" s="319">
        <v>0.45649545299318089</v>
      </c>
      <c r="Q17" s="319">
        <v>0.45308983422168708</v>
      </c>
      <c r="R17" s="319">
        <v>0.39649304811100211</v>
      </c>
      <c r="S17" s="319">
        <v>0.40930992859003534</v>
      </c>
      <c r="T17" s="319">
        <v>0.39907444324444002</v>
      </c>
      <c r="U17" s="319">
        <v>0.38099714634546755</v>
      </c>
      <c r="V17" s="319">
        <v>0.37279472278030568</v>
      </c>
      <c r="W17" s="319">
        <v>0.35684953413210418</v>
      </c>
      <c r="X17" s="319">
        <v>0.35176765364365092</v>
      </c>
    </row>
    <row r="18" spans="1:24" s="36" customFormat="1" ht="15" customHeight="1">
      <c r="A18" s="48">
        <v>14</v>
      </c>
      <c r="B18" s="361" t="s">
        <v>184</v>
      </c>
      <c r="C18" s="319">
        <v>0.66417497141645254</v>
      </c>
      <c r="D18" s="319">
        <v>0.67853473405661047</v>
      </c>
      <c r="E18" s="319">
        <v>0.68572549283844619</v>
      </c>
      <c r="F18" s="319">
        <v>0.68062956661371687</v>
      </c>
      <c r="G18" s="319">
        <v>0.6879907227898856</v>
      </c>
      <c r="H18" s="319">
        <v>0.69457518848882327</v>
      </c>
      <c r="I18" s="319">
        <v>0.69767178945541175</v>
      </c>
      <c r="J18" s="319">
        <v>0.70595499558995711</v>
      </c>
      <c r="K18" s="319">
        <v>0.69174177000874471</v>
      </c>
      <c r="L18" s="319">
        <v>0.69125366288544909</v>
      </c>
      <c r="M18" s="319">
        <v>0.68286069850489794</v>
      </c>
      <c r="N18" s="319">
        <v>0.67812987642139244</v>
      </c>
      <c r="O18" s="319">
        <v>0.68275831664914488</v>
      </c>
      <c r="P18" s="319">
        <v>0.68299538077766986</v>
      </c>
      <c r="Q18" s="319">
        <v>0.69217168639492643</v>
      </c>
      <c r="R18" s="319">
        <v>0.71035379239322716</v>
      </c>
      <c r="S18" s="319">
        <v>0.68142862648496116</v>
      </c>
      <c r="T18" s="319">
        <v>0.72324249002554275</v>
      </c>
      <c r="U18" s="319">
        <v>0.70476011829598095</v>
      </c>
      <c r="V18" s="319">
        <v>0.72951798827289105</v>
      </c>
      <c r="W18" s="319">
        <v>0.7373692303445708</v>
      </c>
      <c r="X18" s="319">
        <v>0.75926513802468731</v>
      </c>
    </row>
    <row r="19" spans="1:24" s="36" customFormat="1" ht="15" customHeight="1">
      <c r="A19" s="48">
        <v>15</v>
      </c>
      <c r="B19" s="361" t="s">
        <v>113</v>
      </c>
      <c r="C19" s="319">
        <v>2.1075654556451684</v>
      </c>
      <c r="D19" s="319">
        <v>2.026353939433402</v>
      </c>
      <c r="E19" s="319">
        <v>1.9580523297038557</v>
      </c>
      <c r="F19" s="319">
        <v>1.9321198731722455</v>
      </c>
      <c r="G19" s="319">
        <v>1.8909291397085004</v>
      </c>
      <c r="H19" s="319">
        <v>1.7464286498717949</v>
      </c>
      <c r="I19" s="319">
        <v>1.6000301999927635</v>
      </c>
      <c r="J19" s="319">
        <v>1.4976217357638073</v>
      </c>
      <c r="K19" s="319">
        <v>1.4297055374708958</v>
      </c>
      <c r="L19" s="319">
        <v>1.3594985115364715</v>
      </c>
      <c r="M19" s="319">
        <v>1.3677942663236853</v>
      </c>
      <c r="N19" s="319">
        <v>1.311655334852051</v>
      </c>
      <c r="O19" s="319">
        <v>1.3171190650890681</v>
      </c>
      <c r="P19" s="319">
        <v>1.2531585055745609</v>
      </c>
      <c r="Q19" s="319">
        <v>1.1978612503470594</v>
      </c>
      <c r="R19" s="319">
        <v>1.1010550965067492</v>
      </c>
      <c r="S19" s="319">
        <v>1.2161162049176637</v>
      </c>
      <c r="T19" s="319">
        <v>1.1309073330262016</v>
      </c>
      <c r="U19" s="319">
        <v>1.1050723093374415</v>
      </c>
      <c r="V19" s="319">
        <v>1.0919418051379042</v>
      </c>
      <c r="W19" s="319">
        <v>1.0162788788168049</v>
      </c>
      <c r="X19" s="319">
        <v>1.0201810837238936</v>
      </c>
    </row>
    <row r="20" spans="1:24" s="36" customFormat="1" ht="15" customHeight="1">
      <c r="A20" s="48">
        <v>16</v>
      </c>
      <c r="B20" s="361" t="s">
        <v>112</v>
      </c>
      <c r="C20" s="319">
        <v>0.58906624460424162</v>
      </c>
      <c r="D20" s="319">
        <v>0.49858767793669245</v>
      </c>
      <c r="E20" s="319">
        <v>0.47943426195120237</v>
      </c>
      <c r="F20" s="319">
        <v>0.49815253963351391</v>
      </c>
      <c r="G20" s="319">
        <v>0.48469986287157296</v>
      </c>
      <c r="H20" s="319">
        <v>0.48490367844173593</v>
      </c>
      <c r="I20" s="319">
        <v>0.46116831440496575</v>
      </c>
      <c r="J20" s="319">
        <v>0.43050112874557478</v>
      </c>
      <c r="K20" s="319">
        <v>0.43080630973265394</v>
      </c>
      <c r="L20" s="319">
        <v>0.40968094305584685</v>
      </c>
      <c r="M20" s="319">
        <v>0.40146536088901158</v>
      </c>
      <c r="N20" s="319">
        <v>0.38766750821849477</v>
      </c>
      <c r="O20" s="319">
        <v>0.38258989236210444</v>
      </c>
      <c r="P20" s="319">
        <v>0.36742134204562549</v>
      </c>
      <c r="Q20" s="319">
        <v>0.36425254144018415</v>
      </c>
      <c r="R20" s="319">
        <v>0.34853969271446839</v>
      </c>
      <c r="S20" s="319">
        <v>0.36611972130080961</v>
      </c>
      <c r="T20" s="319">
        <v>0.37041228027964579</v>
      </c>
      <c r="U20" s="319">
        <v>0.36148504229921991</v>
      </c>
      <c r="V20" s="319">
        <v>0.37334810236212812</v>
      </c>
      <c r="W20" s="319">
        <v>0.36598855591754187</v>
      </c>
      <c r="X20" s="319">
        <v>0.35979092903685961</v>
      </c>
    </row>
    <row r="21" spans="1:24" s="36" customFormat="1" ht="15" customHeight="1">
      <c r="A21" s="48">
        <v>17</v>
      </c>
      <c r="B21" s="359" t="s">
        <v>745</v>
      </c>
      <c r="C21" s="319">
        <v>4.5145153580731483</v>
      </c>
      <c r="D21" s="319">
        <v>3.9931124442799999</v>
      </c>
      <c r="E21" s="319">
        <v>3.7862059324737225</v>
      </c>
      <c r="F21" s="319">
        <v>3.6603553717112973</v>
      </c>
      <c r="G21" s="319">
        <v>3.3587184236075367</v>
      </c>
      <c r="H21" s="319">
        <v>3.2336101729234539</v>
      </c>
      <c r="I21" s="319">
        <v>3.1598661468425799</v>
      </c>
      <c r="J21" s="319">
        <v>3.0861221911152898</v>
      </c>
      <c r="K21" s="319">
        <v>0</v>
      </c>
      <c r="L21" s="319">
        <v>0</v>
      </c>
      <c r="M21" s="319">
        <v>0</v>
      </c>
      <c r="N21" s="319">
        <v>0</v>
      </c>
      <c r="O21" s="319">
        <v>0</v>
      </c>
      <c r="P21" s="319">
        <v>0</v>
      </c>
      <c r="Q21" s="319">
        <v>0</v>
      </c>
      <c r="R21" s="319">
        <v>0</v>
      </c>
      <c r="S21" s="319">
        <v>0</v>
      </c>
      <c r="T21" s="319">
        <v>0</v>
      </c>
      <c r="U21" s="319">
        <v>0</v>
      </c>
      <c r="V21" s="319">
        <v>0</v>
      </c>
      <c r="W21" s="319">
        <v>0</v>
      </c>
      <c r="X21" s="319">
        <v>0</v>
      </c>
    </row>
    <row r="22" spans="1:24" s="36" customFormat="1" ht="15" customHeight="1">
      <c r="A22" s="48">
        <v>18</v>
      </c>
      <c r="B22" s="359" t="s">
        <v>114</v>
      </c>
      <c r="C22" s="319">
        <v>33.744661460700001</v>
      </c>
      <c r="D22" s="319">
        <v>35.291714861500004</v>
      </c>
      <c r="E22" s="319">
        <v>36.735801379266661</v>
      </c>
      <c r="F22" s="319">
        <v>35.63691244693333</v>
      </c>
      <c r="G22" s="319">
        <v>35.701594560800004</v>
      </c>
      <c r="H22" s="319">
        <v>37.021065491233337</v>
      </c>
      <c r="I22" s="319">
        <v>35.064456844066662</v>
      </c>
      <c r="J22" s="319">
        <v>36.036047372700004</v>
      </c>
      <c r="K22" s="319">
        <v>34.993169519133332</v>
      </c>
      <c r="L22" s="319">
        <v>34.880846254466668</v>
      </c>
      <c r="M22" s="319">
        <v>34.294959543600001</v>
      </c>
      <c r="N22" s="319">
        <v>35.107337524208766</v>
      </c>
      <c r="O22" s="319">
        <v>34.01880164050138</v>
      </c>
      <c r="P22" s="319">
        <v>32.539276670912471</v>
      </c>
      <c r="Q22" s="319">
        <v>32.943376271706747</v>
      </c>
      <c r="R22" s="319">
        <v>34.166472249182235</v>
      </c>
      <c r="S22" s="319">
        <v>36.212891136268951</v>
      </c>
      <c r="T22" s="319">
        <v>33.999333165732033</v>
      </c>
      <c r="U22" s="319">
        <v>33.195279544419883</v>
      </c>
      <c r="V22" s="319">
        <v>34.953824669881662</v>
      </c>
      <c r="W22" s="319">
        <v>36.61338493997156</v>
      </c>
      <c r="X22" s="319">
        <v>34.83058874817133</v>
      </c>
    </row>
    <row r="23" spans="1:24" s="36" customFormat="1" ht="15" customHeight="1">
      <c r="A23" s="48">
        <v>19</v>
      </c>
      <c r="B23" s="360" t="s">
        <v>746</v>
      </c>
      <c r="C23" s="319">
        <v>26.519156500000001</v>
      </c>
      <c r="D23" s="319">
        <v>27.227919</v>
      </c>
      <c r="E23" s="319">
        <v>27.798044666666666</v>
      </c>
      <c r="F23" s="319">
        <v>27.381533533333332</v>
      </c>
      <c r="G23" s="319">
        <v>27.321944200000001</v>
      </c>
      <c r="H23" s="319">
        <v>27.37956333333333</v>
      </c>
      <c r="I23" s="319">
        <v>27.211993666666665</v>
      </c>
      <c r="J23" s="319">
        <v>27.509490000000003</v>
      </c>
      <c r="K23" s="319">
        <v>26.735698333333335</v>
      </c>
      <c r="L23" s="319">
        <v>26.408366666666669</v>
      </c>
      <c r="M23" s="319">
        <v>25.791774</v>
      </c>
      <c r="N23" s="319">
        <v>25.546724126752768</v>
      </c>
      <c r="O23" s="319">
        <v>24.722030987434376</v>
      </c>
      <c r="P23" s="319">
        <v>24.981415512512473</v>
      </c>
      <c r="Q23" s="319">
        <v>25.336750651706748</v>
      </c>
      <c r="R23" s="319">
        <v>25.090745629182226</v>
      </c>
      <c r="S23" s="319">
        <v>24.497892175768953</v>
      </c>
      <c r="T23" s="319">
        <v>24.408181325732027</v>
      </c>
      <c r="U23" s="319">
        <v>24.517914374419881</v>
      </c>
      <c r="V23" s="319">
        <v>24.468586169881661</v>
      </c>
      <c r="W23" s="319">
        <v>24.950111479971561</v>
      </c>
      <c r="X23" s="319">
        <v>24.613774718171324</v>
      </c>
    </row>
    <row r="24" spans="1:24" s="36" customFormat="1" ht="15" customHeight="1">
      <c r="A24" s="48">
        <v>20</v>
      </c>
      <c r="B24" s="360" t="s">
        <v>115</v>
      </c>
      <c r="C24" s="319">
        <v>4.7372579999999997</v>
      </c>
      <c r="D24" s="319">
        <v>4.7095559999999992</v>
      </c>
      <c r="E24" s="319">
        <v>4.7980079999999994</v>
      </c>
      <c r="F24" s="319">
        <v>5.10534</v>
      </c>
      <c r="G24" s="319">
        <v>5.2032129999999999</v>
      </c>
      <c r="H24" s="319">
        <v>5.5421519999999997</v>
      </c>
      <c r="I24" s="319">
        <v>4.913837</v>
      </c>
      <c r="J24" s="319">
        <v>4.9226099999999997</v>
      </c>
      <c r="K24" s="319">
        <v>4.7486350000000002</v>
      </c>
      <c r="L24" s="319">
        <v>4.6971579999999999</v>
      </c>
      <c r="M24" s="319">
        <v>4.5143170000000001</v>
      </c>
      <c r="N24" s="319">
        <v>4.3820839999999999</v>
      </c>
      <c r="O24" s="319">
        <v>4.4846349999999999</v>
      </c>
      <c r="P24" s="319">
        <v>4.8342780000000003</v>
      </c>
      <c r="Q24" s="319">
        <v>4.1408990000000001</v>
      </c>
      <c r="R24" s="319">
        <v>4.2418839999999998</v>
      </c>
      <c r="S24" s="319">
        <v>4.7829329999999999</v>
      </c>
      <c r="T24" s="319">
        <v>4.6715879999999999</v>
      </c>
      <c r="U24" s="319">
        <v>4.8927190000000005</v>
      </c>
      <c r="V24" s="319">
        <v>5.2879040000000002</v>
      </c>
      <c r="W24" s="319">
        <v>5.3447800000000001</v>
      </c>
      <c r="X24" s="319">
        <v>4.8250699999999993</v>
      </c>
    </row>
    <row r="25" spans="1:24" s="36" customFormat="1" ht="15" customHeight="1">
      <c r="A25" s="48">
        <v>21</v>
      </c>
      <c r="B25" s="360" t="s">
        <v>116</v>
      </c>
      <c r="C25" s="319">
        <v>2.9768999999999997E-2</v>
      </c>
      <c r="D25" s="319">
        <v>3.4530999999999999E-2</v>
      </c>
      <c r="E25" s="319">
        <v>3.5084999999999998E-2</v>
      </c>
      <c r="F25" s="319">
        <v>3.4646999999999997E-2</v>
      </c>
      <c r="G25" s="319">
        <v>3.8883000000000001E-2</v>
      </c>
      <c r="H25" s="319">
        <v>3.5402999999999997E-2</v>
      </c>
      <c r="I25" s="319">
        <v>3.5594000000000001E-2</v>
      </c>
      <c r="J25" s="319">
        <v>3.3662999999999998E-2</v>
      </c>
      <c r="K25" s="319">
        <v>3.4678E-2</v>
      </c>
      <c r="L25" s="319">
        <v>3.5755000000000002E-2</v>
      </c>
      <c r="M25" s="319">
        <v>3.5131000000000003E-2</v>
      </c>
      <c r="N25" s="319">
        <v>3.5493999999999998E-2</v>
      </c>
      <c r="O25" s="319">
        <v>3.8786000000000001E-2</v>
      </c>
      <c r="P25" s="319">
        <v>4.0744000000000002E-2</v>
      </c>
      <c r="Q25" s="319">
        <v>4.342E-2</v>
      </c>
      <c r="R25" s="319">
        <v>3.8757E-2</v>
      </c>
      <c r="S25" s="319">
        <v>4.0843999999999998E-2</v>
      </c>
      <c r="T25" s="319">
        <v>4.3865000000000001E-2</v>
      </c>
      <c r="U25" s="319">
        <v>4.5526999999999998E-2</v>
      </c>
      <c r="V25" s="319">
        <v>4.3764999999999998E-2</v>
      </c>
      <c r="W25" s="319">
        <v>4.6102999999999998E-2</v>
      </c>
      <c r="X25" s="319">
        <v>4.8132000000000001E-2</v>
      </c>
    </row>
    <row r="26" spans="1:24" s="36" customFormat="1" ht="15" customHeight="1">
      <c r="A26" s="48">
        <v>22</v>
      </c>
      <c r="B26" s="360" t="s">
        <v>117</v>
      </c>
      <c r="C26" s="319">
        <v>1.5934779606999998</v>
      </c>
      <c r="D26" s="319">
        <v>1.6847088614999999</v>
      </c>
      <c r="E26" s="319">
        <v>1.7546637126</v>
      </c>
      <c r="F26" s="319">
        <v>1.7503919135999997</v>
      </c>
      <c r="G26" s="319">
        <v>1.7535543607999997</v>
      </c>
      <c r="H26" s="319">
        <v>1.7079471579000003</v>
      </c>
      <c r="I26" s="319">
        <v>1.7610321773999997</v>
      </c>
      <c r="J26" s="319">
        <v>1.7212843727</v>
      </c>
      <c r="K26" s="319">
        <v>1.7141581858000003</v>
      </c>
      <c r="L26" s="319">
        <v>1.7045665878000003</v>
      </c>
      <c r="M26" s="319">
        <v>1.7377375436000004</v>
      </c>
      <c r="N26" s="319">
        <v>1.6960353974559996</v>
      </c>
      <c r="O26" s="319">
        <v>1.6763496530669999</v>
      </c>
      <c r="P26" s="319">
        <v>1.6458391583999998</v>
      </c>
      <c r="Q26" s="319">
        <v>1.6803066199999999</v>
      </c>
      <c r="R26" s="319">
        <v>1.6790856199999999</v>
      </c>
      <c r="S26" s="319">
        <v>1.6302219605000001</v>
      </c>
      <c r="T26" s="319">
        <v>1.6266988399999998</v>
      </c>
      <c r="U26" s="319">
        <v>1.5721191700000001</v>
      </c>
      <c r="V26" s="319">
        <v>1.5825695</v>
      </c>
      <c r="W26" s="319">
        <v>1.5944949099999999</v>
      </c>
      <c r="X26" s="319">
        <v>1.6026440800000004</v>
      </c>
    </row>
    <row r="27" spans="1:24" s="36" customFormat="1" ht="15" customHeight="1">
      <c r="A27" s="48">
        <v>23</v>
      </c>
      <c r="B27" s="360" t="s">
        <v>118</v>
      </c>
      <c r="C27" s="319">
        <v>0.86499999999999999</v>
      </c>
      <c r="D27" s="319">
        <v>1.635</v>
      </c>
      <c r="E27" s="319">
        <v>2.35</v>
      </c>
      <c r="F27" s="319">
        <v>1.365</v>
      </c>
      <c r="G27" s="319">
        <v>1.3839999999999999</v>
      </c>
      <c r="H27" s="319">
        <v>2.3559999999999999</v>
      </c>
      <c r="I27" s="319">
        <v>1.1419999999999999</v>
      </c>
      <c r="J27" s="319">
        <v>1.849</v>
      </c>
      <c r="K27" s="319">
        <v>1.76</v>
      </c>
      <c r="L27" s="319">
        <v>2.0350000000000001</v>
      </c>
      <c r="M27" s="319">
        <v>2.2160000000000002</v>
      </c>
      <c r="N27" s="319">
        <v>3.4470000000000001</v>
      </c>
      <c r="O27" s="319">
        <v>3.097</v>
      </c>
      <c r="P27" s="319">
        <v>1.0369999999999999</v>
      </c>
      <c r="Q27" s="319">
        <v>1.742</v>
      </c>
      <c r="R27" s="319">
        <v>3.1160000000000001</v>
      </c>
      <c r="S27" s="319">
        <v>5.2610000000000001</v>
      </c>
      <c r="T27" s="319">
        <v>3.2490000000000001</v>
      </c>
      <c r="U27" s="319">
        <v>2.1669999999999998</v>
      </c>
      <c r="V27" s="319">
        <v>3.5710000000000002</v>
      </c>
      <c r="W27" s="319">
        <v>4.6778955500000006</v>
      </c>
      <c r="X27" s="319">
        <v>3.7409679500000004</v>
      </c>
    </row>
    <row r="28" spans="1:24" s="36" customFormat="1" ht="15" customHeight="1">
      <c r="A28" s="48">
        <v>24</v>
      </c>
      <c r="B28" s="359" t="s">
        <v>747</v>
      </c>
      <c r="C28" s="319">
        <v>6.5265024000000005E-2</v>
      </c>
      <c r="D28" s="319">
        <v>6.6567792000000001E-2</v>
      </c>
      <c r="E28" s="319">
        <v>6.719194523834883E-2</v>
      </c>
      <c r="F28" s="319">
        <v>6.8077495435977992E-2</v>
      </c>
      <c r="G28" s="319">
        <v>6.9416348907574491E-2</v>
      </c>
      <c r="H28" s="319">
        <v>7.1533884967391992E-2</v>
      </c>
      <c r="I28" s="319">
        <v>7.1170058907617267E-2</v>
      </c>
      <c r="J28" s="319">
        <v>7.3242647879197625E-2</v>
      </c>
      <c r="K28" s="319">
        <v>7.3626426506666717E-2</v>
      </c>
      <c r="L28" s="319">
        <v>7.3141992290058147E-2</v>
      </c>
      <c r="M28" s="319">
        <v>7.458526657237588E-2</v>
      </c>
      <c r="N28" s="319">
        <v>7.3386872887064566E-2</v>
      </c>
      <c r="O28" s="319">
        <v>7.3344725557334386E-2</v>
      </c>
      <c r="P28" s="319">
        <v>7.424396022018033E-2</v>
      </c>
      <c r="Q28" s="319">
        <v>7.4103359999999993E-2</v>
      </c>
      <c r="R28" s="319">
        <v>7.4765654384249591E-2</v>
      </c>
      <c r="S28" s="319">
        <v>7.5459059465921838E-2</v>
      </c>
      <c r="T28" s="319">
        <v>7.6923684250977481E-2</v>
      </c>
      <c r="U28" s="319">
        <v>7.7098288956537586E-2</v>
      </c>
      <c r="V28" s="319">
        <v>7.7827987677043201E-2</v>
      </c>
      <c r="W28" s="319">
        <v>7.9477421629862405E-2</v>
      </c>
      <c r="X28" s="319">
        <v>8.0876214988598372E-2</v>
      </c>
    </row>
    <row r="29" spans="1:24" s="36" customFormat="1" ht="15" customHeight="1">
      <c r="A29" s="48">
        <v>25</v>
      </c>
      <c r="B29" s="359" t="s">
        <v>119</v>
      </c>
      <c r="C29" s="319">
        <v>713.41765733394254</v>
      </c>
      <c r="D29" s="319">
        <v>727.89503210075281</v>
      </c>
      <c r="E29" s="319">
        <v>746.08624062035722</v>
      </c>
      <c r="F29" s="319">
        <v>730.23469815955127</v>
      </c>
      <c r="G29" s="319">
        <v>727.68997186715012</v>
      </c>
      <c r="H29" s="319">
        <v>714.60364282542059</v>
      </c>
      <c r="I29" s="319">
        <v>733.88438866944091</v>
      </c>
      <c r="J29" s="319">
        <v>755.50873142382068</v>
      </c>
      <c r="K29" s="319">
        <v>745.62425856634695</v>
      </c>
      <c r="L29" s="319">
        <v>754.99224727451337</v>
      </c>
      <c r="M29" s="319">
        <v>749.23130992656479</v>
      </c>
      <c r="N29" s="319">
        <v>772.34482101287176</v>
      </c>
      <c r="O29" s="319">
        <v>780.08786999288679</v>
      </c>
      <c r="P29" s="319">
        <v>781.60879416449097</v>
      </c>
      <c r="Q29" s="319">
        <v>792.52849066921874</v>
      </c>
      <c r="R29" s="319">
        <v>757.11440402750816</v>
      </c>
      <c r="S29" s="319">
        <v>789.89815959927603</v>
      </c>
      <c r="T29" s="319">
        <v>768.52526251481936</v>
      </c>
      <c r="U29" s="319">
        <v>771.02848361082874</v>
      </c>
      <c r="V29" s="319">
        <v>786.02710850990741</v>
      </c>
      <c r="W29" s="319">
        <v>736.05453143394038</v>
      </c>
      <c r="X29" s="319">
        <v>743.25950775194303</v>
      </c>
    </row>
    <row r="30" spans="1:24" s="36" customFormat="1" ht="15" customHeight="1">
      <c r="A30" s="48">
        <v>26</v>
      </c>
      <c r="B30" s="360" t="s">
        <v>748</v>
      </c>
      <c r="C30" s="319">
        <v>566.95036537380315</v>
      </c>
      <c r="D30" s="319">
        <v>582.39292373508511</v>
      </c>
      <c r="E30" s="319">
        <v>600.51335405384521</v>
      </c>
      <c r="F30" s="319">
        <v>586.43437015740926</v>
      </c>
      <c r="G30" s="319">
        <v>583.56021661277111</v>
      </c>
      <c r="H30" s="319">
        <v>571.08224117944496</v>
      </c>
      <c r="I30" s="319">
        <v>592.21949594416105</v>
      </c>
      <c r="J30" s="319">
        <v>613.33039649644456</v>
      </c>
      <c r="K30" s="319">
        <v>605.6515749921424</v>
      </c>
      <c r="L30" s="319">
        <v>616.217027814728</v>
      </c>
      <c r="M30" s="319">
        <v>612.96001450154972</v>
      </c>
      <c r="N30" s="319">
        <v>635.80325450108853</v>
      </c>
      <c r="O30" s="319">
        <v>645.17666183291942</v>
      </c>
      <c r="P30" s="319">
        <v>646.45989233327862</v>
      </c>
      <c r="Q30" s="319">
        <v>656.82484786962334</v>
      </c>
      <c r="R30" s="319">
        <v>621.5094875823122</v>
      </c>
      <c r="S30" s="319">
        <v>655.71650071522197</v>
      </c>
      <c r="T30" s="319">
        <v>634.81947579289817</v>
      </c>
      <c r="U30" s="319">
        <v>636.46665545555072</v>
      </c>
      <c r="V30" s="319">
        <v>650.79191621877453</v>
      </c>
      <c r="W30" s="319">
        <v>600.15352757414735</v>
      </c>
      <c r="X30" s="319">
        <v>607.93866561102118</v>
      </c>
    </row>
    <row r="31" spans="1:24" s="36" customFormat="1" ht="15" customHeight="1">
      <c r="A31" s="48">
        <v>27</v>
      </c>
      <c r="B31" s="360" t="s">
        <v>749</v>
      </c>
      <c r="C31" s="319">
        <v>118.3295697101394</v>
      </c>
      <c r="D31" s="319">
        <v>117.3085593656677</v>
      </c>
      <c r="E31" s="319">
        <v>117.32455106651203</v>
      </c>
      <c r="F31" s="319">
        <v>115.53673550214199</v>
      </c>
      <c r="G31" s="319">
        <v>115.88835475437899</v>
      </c>
      <c r="H31" s="319">
        <v>115.28832314597577</v>
      </c>
      <c r="I31" s="319">
        <v>113.41967797527973</v>
      </c>
      <c r="J31" s="319">
        <v>113.91231517737612</v>
      </c>
      <c r="K31" s="319">
        <v>111.68551207420451</v>
      </c>
      <c r="L31" s="319">
        <v>110.49810370978537</v>
      </c>
      <c r="M31" s="319">
        <v>108.02642742501497</v>
      </c>
      <c r="N31" s="319">
        <v>108.33796176178326</v>
      </c>
      <c r="O31" s="319">
        <v>106.76447040996736</v>
      </c>
      <c r="P31" s="319">
        <v>107.06492583121234</v>
      </c>
      <c r="Q31" s="319">
        <v>107.69872579959538</v>
      </c>
      <c r="R31" s="319">
        <v>107.69743619519585</v>
      </c>
      <c r="S31" s="319">
        <v>106.34318188405413</v>
      </c>
      <c r="T31" s="319">
        <v>105.87043047192122</v>
      </c>
      <c r="U31" s="319">
        <v>106.67411265527792</v>
      </c>
      <c r="V31" s="319">
        <v>107.27119179113296</v>
      </c>
      <c r="W31" s="319">
        <v>107.82014860979308</v>
      </c>
      <c r="X31" s="319">
        <v>106.99587489092193</v>
      </c>
    </row>
    <row r="32" spans="1:24" s="36" customFormat="1" ht="15" customHeight="1">
      <c r="A32" s="48">
        <v>28</v>
      </c>
      <c r="B32" s="360" t="s">
        <v>750</v>
      </c>
      <c r="C32" s="319">
        <v>28.137722249999999</v>
      </c>
      <c r="D32" s="319">
        <v>28.193548999999997</v>
      </c>
      <c r="E32" s="319">
        <v>28.2483355</v>
      </c>
      <c r="F32" s="319">
        <v>28.263592499999998</v>
      </c>
      <c r="G32" s="319">
        <v>28.241400500000001</v>
      </c>
      <c r="H32" s="319">
        <v>28.233078500000001</v>
      </c>
      <c r="I32" s="319">
        <v>28.245214749999999</v>
      </c>
      <c r="J32" s="319">
        <v>28.266019749999998</v>
      </c>
      <c r="K32" s="319">
        <v>28.287171499999999</v>
      </c>
      <c r="L32" s="319">
        <v>28.27711575</v>
      </c>
      <c r="M32" s="319">
        <v>28.244868</v>
      </c>
      <c r="N32" s="319">
        <v>28.20360475</v>
      </c>
      <c r="O32" s="319">
        <v>28.14673775</v>
      </c>
      <c r="P32" s="319">
        <v>28.083976</v>
      </c>
      <c r="Q32" s="319">
        <v>28.004917000000003</v>
      </c>
      <c r="R32" s="319">
        <v>27.907480249999999</v>
      </c>
      <c r="S32" s="319">
        <v>27.838476999999997</v>
      </c>
      <c r="T32" s="319">
        <v>27.83535625</v>
      </c>
      <c r="U32" s="319">
        <v>27.887715499999999</v>
      </c>
      <c r="V32" s="319">
        <v>27.964000500000001</v>
      </c>
      <c r="W32" s="319">
        <v>28.080855249999999</v>
      </c>
      <c r="X32" s="319">
        <v>28.32496725</v>
      </c>
    </row>
    <row r="33" spans="1:24" s="36" customFormat="1" ht="15" customHeight="1">
      <c r="A33" s="48">
        <v>29</v>
      </c>
      <c r="B33" s="352" t="s">
        <v>185</v>
      </c>
      <c r="C33" s="319">
        <v>223.18074170000003</v>
      </c>
      <c r="D33" s="319">
        <v>224.7017056</v>
      </c>
      <c r="E33" s="319">
        <v>238.25205830000002</v>
      </c>
      <c r="F33" s="319">
        <v>249.32025330000005</v>
      </c>
      <c r="G33" s="319">
        <v>259.91886349999999</v>
      </c>
      <c r="H33" s="319">
        <v>265.47570160000004</v>
      </c>
      <c r="I33" s="319">
        <v>289.24531669999999</v>
      </c>
      <c r="J33" s="319">
        <v>291.69078379999996</v>
      </c>
      <c r="K33" s="319">
        <v>303.71430990000005</v>
      </c>
      <c r="L33" s="319">
        <v>318.4654903</v>
      </c>
      <c r="M33" s="319">
        <v>349.49751409999999</v>
      </c>
      <c r="N33" s="319">
        <v>357.02246539999999</v>
      </c>
      <c r="O33" s="319">
        <v>379.63157899999993</v>
      </c>
      <c r="P33" s="319">
        <v>396.15249390000002</v>
      </c>
      <c r="Q33" s="319">
        <v>388.02616069999999</v>
      </c>
      <c r="R33" s="319">
        <v>338.47619370000007</v>
      </c>
      <c r="S33" s="319">
        <v>365.2961631</v>
      </c>
      <c r="T33" s="319">
        <v>378.44887599999777</v>
      </c>
      <c r="U33" s="319">
        <v>367.77768119999996</v>
      </c>
      <c r="V33" s="319">
        <v>370.08417359999981</v>
      </c>
      <c r="W33" s="319">
        <v>380.74037990000153</v>
      </c>
      <c r="X33" s="319">
        <v>398.12522969999998</v>
      </c>
    </row>
    <row r="34" spans="1:24" s="36" customFormat="1" ht="15" customHeight="1">
      <c r="A34" s="48">
        <v>30</v>
      </c>
      <c r="B34" s="359" t="s">
        <v>10</v>
      </c>
      <c r="C34" s="319">
        <v>55.297073300000015</v>
      </c>
      <c r="D34" s="319">
        <v>55.933077599999997</v>
      </c>
      <c r="E34" s="319">
        <v>67.123516899999984</v>
      </c>
      <c r="F34" s="319">
        <v>63.724334700000007</v>
      </c>
      <c r="G34" s="319">
        <v>67.533150800000001</v>
      </c>
      <c r="H34" s="319">
        <v>68.700776099999999</v>
      </c>
      <c r="I34" s="319">
        <v>74.396446100000006</v>
      </c>
      <c r="J34" s="319">
        <v>72.974778799999996</v>
      </c>
      <c r="K34" s="319">
        <v>77.272353200000012</v>
      </c>
      <c r="L34" s="319">
        <v>77.930777000000006</v>
      </c>
      <c r="M34" s="319">
        <v>80.524940399999991</v>
      </c>
      <c r="N34" s="319">
        <v>78.087479799999997</v>
      </c>
      <c r="O34" s="319">
        <v>82.007745899999989</v>
      </c>
      <c r="P34" s="319">
        <v>83.60286649999999</v>
      </c>
      <c r="Q34" s="319">
        <v>85.370669399999983</v>
      </c>
      <c r="R34" s="319">
        <v>78.050376900000003</v>
      </c>
      <c r="S34" s="319">
        <v>80.495778999999985</v>
      </c>
      <c r="T34" s="319">
        <v>86.792410799999999</v>
      </c>
      <c r="U34" s="319">
        <v>75.2754221</v>
      </c>
      <c r="V34" s="319">
        <v>75.797134499999984</v>
      </c>
      <c r="W34" s="319">
        <v>78.490519699999993</v>
      </c>
      <c r="X34" s="319">
        <v>90.135283900000005</v>
      </c>
    </row>
    <row r="35" spans="1:24" s="36" customFormat="1" ht="15" customHeight="1">
      <c r="A35" s="48">
        <v>31</v>
      </c>
      <c r="B35" s="360" t="s">
        <v>79</v>
      </c>
      <c r="C35" s="319">
        <v>4.9673976</v>
      </c>
      <c r="D35" s="319">
        <v>7.2222628999999987</v>
      </c>
      <c r="E35" s="319">
        <v>16.681840900000001</v>
      </c>
      <c r="F35" s="319">
        <v>15.638979300000001</v>
      </c>
      <c r="G35" s="319">
        <v>15.163374299999999</v>
      </c>
      <c r="H35" s="319">
        <v>12.7766749</v>
      </c>
      <c r="I35" s="319">
        <v>13.424036600000001</v>
      </c>
      <c r="J35" s="319">
        <v>15.021288400000001</v>
      </c>
      <c r="K35" s="319">
        <v>16.490333999999997</v>
      </c>
      <c r="L35" s="319">
        <v>19.776703600000001</v>
      </c>
      <c r="M35" s="319">
        <v>22.4212755</v>
      </c>
      <c r="N35" s="319">
        <v>15.119975800000001</v>
      </c>
      <c r="O35" s="319">
        <v>11.412316300000001</v>
      </c>
      <c r="P35" s="319">
        <v>11.0957063</v>
      </c>
      <c r="Q35" s="319">
        <v>11.4591703</v>
      </c>
      <c r="R35" s="319">
        <v>9.9065982000000012</v>
      </c>
      <c r="S35" s="319">
        <v>14.995543399999999</v>
      </c>
      <c r="T35" s="319">
        <v>21.704535700000001</v>
      </c>
      <c r="U35" s="319">
        <v>16.353964000000001</v>
      </c>
      <c r="V35" s="319">
        <v>16.485899099999997</v>
      </c>
      <c r="W35" s="319">
        <v>18.089853999999999</v>
      </c>
      <c r="X35" s="319">
        <v>29.638052299999998</v>
      </c>
    </row>
    <row r="36" spans="1:24" s="36" customFormat="1" ht="15" customHeight="1">
      <c r="A36" s="48">
        <v>32</v>
      </c>
      <c r="B36" s="360" t="s">
        <v>83</v>
      </c>
      <c r="C36" s="319">
        <v>34.879423899999999</v>
      </c>
      <c r="D36" s="319">
        <v>32.249493700000002</v>
      </c>
      <c r="E36" s="319">
        <v>34.534561799999999</v>
      </c>
      <c r="F36" s="319">
        <v>34.1821707</v>
      </c>
      <c r="G36" s="319">
        <v>36.2895769</v>
      </c>
      <c r="H36" s="319">
        <v>37.711010100000003</v>
      </c>
      <c r="I36" s="319">
        <v>38.096092599999999</v>
      </c>
      <c r="J36" s="319">
        <v>37.511403000000008</v>
      </c>
      <c r="K36" s="319">
        <v>40.615858500000002</v>
      </c>
      <c r="L36" s="319">
        <v>39.346563400000001</v>
      </c>
      <c r="M36" s="319">
        <v>40.795995100000006</v>
      </c>
      <c r="N36" s="319">
        <v>41.4876267</v>
      </c>
      <c r="O36" s="319">
        <v>48.047245499999995</v>
      </c>
      <c r="P36" s="319">
        <v>51.0239829</v>
      </c>
      <c r="Q36" s="319">
        <v>53.149702099999992</v>
      </c>
      <c r="R36" s="319">
        <v>46.561856399999996</v>
      </c>
      <c r="S36" s="319">
        <v>44.498053599999999</v>
      </c>
      <c r="T36" s="319">
        <v>46.318857399999999</v>
      </c>
      <c r="U36" s="319">
        <v>40.130462400000006</v>
      </c>
      <c r="V36" s="319">
        <v>37.398432900000003</v>
      </c>
      <c r="W36" s="319">
        <v>38.5338408</v>
      </c>
      <c r="X36" s="319">
        <v>36.691282199999996</v>
      </c>
    </row>
    <row r="37" spans="1:24" s="36" customFormat="1" ht="15" customHeight="1">
      <c r="A37" s="48">
        <v>33</v>
      </c>
      <c r="B37" s="361" t="s">
        <v>84</v>
      </c>
      <c r="C37" s="319">
        <v>0.1711963</v>
      </c>
      <c r="D37" s="319">
        <v>0.17395949999999999</v>
      </c>
      <c r="E37" s="319">
        <v>0.18618610000000002</v>
      </c>
      <c r="F37" s="319">
        <v>0.141148</v>
      </c>
      <c r="G37" s="319">
        <v>0.14880690000000002</v>
      </c>
      <c r="H37" s="319">
        <v>0.2148919</v>
      </c>
      <c r="I37" s="319">
        <v>0.21501420000000002</v>
      </c>
      <c r="J37" s="319">
        <v>0.17079740000000002</v>
      </c>
      <c r="K37" s="319">
        <v>0.17644639999999998</v>
      </c>
      <c r="L37" s="319">
        <v>0.1532126</v>
      </c>
      <c r="M37" s="319">
        <v>0.15815770000000001</v>
      </c>
      <c r="N37" s="319">
        <v>0.14728430000000003</v>
      </c>
      <c r="O37" s="319">
        <v>0.15836529999999999</v>
      </c>
      <c r="P37" s="319">
        <v>0.18495770000000003</v>
      </c>
      <c r="Q37" s="319">
        <v>0.1663328</v>
      </c>
      <c r="R37" s="319">
        <v>0.13705139999999999</v>
      </c>
      <c r="S37" s="319">
        <v>0.19185659999999999</v>
      </c>
      <c r="T37" s="319">
        <v>0.25906350000000006</v>
      </c>
      <c r="U37" s="319">
        <v>0.31883610000000012</v>
      </c>
      <c r="V37" s="319">
        <v>0.31801559999999995</v>
      </c>
      <c r="W37" s="319">
        <v>0.36278199999999999</v>
      </c>
      <c r="X37" s="319">
        <v>0.29175260000000003</v>
      </c>
    </row>
    <row r="38" spans="1:24" s="36" customFormat="1" ht="15" customHeight="1">
      <c r="A38" s="48">
        <v>34</v>
      </c>
      <c r="B38" s="361" t="s">
        <v>85</v>
      </c>
      <c r="C38" s="319">
        <v>34.708227600000001</v>
      </c>
      <c r="D38" s="319">
        <v>32.0755342</v>
      </c>
      <c r="E38" s="319">
        <v>34.348375699999998</v>
      </c>
      <c r="F38" s="319">
        <v>34.041022699999999</v>
      </c>
      <c r="G38" s="319">
        <v>36.140769999999996</v>
      </c>
      <c r="H38" s="319">
        <v>37.496118199999998</v>
      </c>
      <c r="I38" s="319">
        <v>37.8810784</v>
      </c>
      <c r="J38" s="319">
        <v>37.340605600000004</v>
      </c>
      <c r="K38" s="319">
        <v>40.439412099999998</v>
      </c>
      <c r="L38" s="319">
        <v>39.193350799999997</v>
      </c>
      <c r="M38" s="319">
        <v>40.637837400000002</v>
      </c>
      <c r="N38" s="319">
        <v>41.340342400000004</v>
      </c>
      <c r="O38" s="319">
        <v>47.888880200000003</v>
      </c>
      <c r="P38" s="319">
        <v>50.839025200000002</v>
      </c>
      <c r="Q38" s="319">
        <v>52.9833693</v>
      </c>
      <c r="R38" s="319">
        <v>46.424804999999999</v>
      </c>
      <c r="S38" s="319">
        <v>44.306196999999997</v>
      </c>
      <c r="T38" s="319">
        <v>46.059793900000003</v>
      </c>
      <c r="U38" s="319">
        <v>39.8116263</v>
      </c>
      <c r="V38" s="319">
        <v>37.080417300000001</v>
      </c>
      <c r="W38" s="319">
        <v>38.171058799999997</v>
      </c>
      <c r="X38" s="319">
        <v>36.399529599999994</v>
      </c>
    </row>
    <row r="39" spans="1:24" s="36" customFormat="1" ht="15" customHeight="1">
      <c r="A39" s="48">
        <v>35</v>
      </c>
      <c r="B39" s="360" t="s">
        <v>94</v>
      </c>
      <c r="C39" s="319">
        <v>15.450251800000009</v>
      </c>
      <c r="D39" s="319">
        <v>16.461320999999995</v>
      </c>
      <c r="E39" s="319">
        <v>15.907114199999999</v>
      </c>
      <c r="F39" s="319">
        <v>13.903184700000002</v>
      </c>
      <c r="G39" s="319">
        <v>16.0801996</v>
      </c>
      <c r="H39" s="319">
        <v>18.2130911</v>
      </c>
      <c r="I39" s="319">
        <v>22.876316899999999</v>
      </c>
      <c r="J39" s="319">
        <v>20.442087399999998</v>
      </c>
      <c r="K39" s="319">
        <v>20.16616070000001</v>
      </c>
      <c r="L39" s="319">
        <v>18.807510000000004</v>
      </c>
      <c r="M39" s="319">
        <v>17.307669799999996</v>
      </c>
      <c r="N39" s="319">
        <v>21.479877300000002</v>
      </c>
      <c r="O39" s="319">
        <v>22.548184100000004</v>
      </c>
      <c r="P39" s="319">
        <v>21.483177299999991</v>
      </c>
      <c r="Q39" s="319">
        <v>20.761796999999998</v>
      </c>
      <c r="R39" s="319">
        <v>21.581922299999999</v>
      </c>
      <c r="S39" s="319">
        <v>21.002181999999991</v>
      </c>
      <c r="T39" s="319">
        <v>18.769017699999992</v>
      </c>
      <c r="U39" s="319">
        <v>18.790995699999989</v>
      </c>
      <c r="V39" s="319">
        <v>21.912802499999998</v>
      </c>
      <c r="W39" s="319">
        <v>21.866824899999997</v>
      </c>
      <c r="X39" s="319">
        <v>23.805949400000006</v>
      </c>
    </row>
    <row r="40" spans="1:24" s="36" customFormat="1" ht="15" customHeight="1">
      <c r="A40" s="48">
        <v>36</v>
      </c>
      <c r="B40" s="359" t="s">
        <v>95</v>
      </c>
      <c r="C40" s="319">
        <v>86.064265160809512</v>
      </c>
      <c r="D40" s="319">
        <v>83.524853039215344</v>
      </c>
      <c r="E40" s="319">
        <v>83.829485830147831</v>
      </c>
      <c r="F40" s="319">
        <v>86.777621548638905</v>
      </c>
      <c r="G40" s="319">
        <v>89.399458052918277</v>
      </c>
      <c r="H40" s="319">
        <v>91.916745660243492</v>
      </c>
      <c r="I40" s="319">
        <v>98.622973284897768</v>
      </c>
      <c r="J40" s="319">
        <v>99.992505669094768</v>
      </c>
      <c r="K40" s="319">
        <v>100.39167042419963</v>
      </c>
      <c r="L40" s="319">
        <v>109.48499415783564</v>
      </c>
      <c r="M40" s="319">
        <v>123.37663250382707</v>
      </c>
      <c r="N40" s="319">
        <v>130.10757609491966</v>
      </c>
      <c r="O40" s="319">
        <v>134.66494082281949</v>
      </c>
      <c r="P40" s="319">
        <v>141.65134691468765</v>
      </c>
      <c r="Q40" s="319">
        <v>131.71418311627767</v>
      </c>
      <c r="R40" s="319">
        <v>116.65224856080135</v>
      </c>
      <c r="S40" s="319">
        <v>120.39208063275068</v>
      </c>
      <c r="T40" s="319">
        <v>121.82589685076236</v>
      </c>
      <c r="U40" s="319">
        <v>123.42423145818597</v>
      </c>
      <c r="V40" s="319">
        <v>125.29448771301489</v>
      </c>
      <c r="W40" s="319">
        <v>129.50965577889494</v>
      </c>
      <c r="X40" s="319">
        <v>130.85706127863048</v>
      </c>
    </row>
    <row r="41" spans="1:24" s="36" customFormat="1" ht="15" customHeight="1">
      <c r="A41" s="48">
        <v>37</v>
      </c>
      <c r="B41" s="360" t="s">
        <v>96</v>
      </c>
      <c r="C41" s="319">
        <v>23.81370457307748</v>
      </c>
      <c r="D41" s="319">
        <v>21.536470852279056</v>
      </c>
      <c r="E41" s="319">
        <v>21.258590250582806</v>
      </c>
      <c r="F41" s="319">
        <v>20.489487349660788</v>
      </c>
      <c r="G41" s="319">
        <v>22.121002353235863</v>
      </c>
      <c r="H41" s="319">
        <v>23.329677441931356</v>
      </c>
      <c r="I41" s="319">
        <v>26.945249441597973</v>
      </c>
      <c r="J41" s="319">
        <v>25.985575212129966</v>
      </c>
      <c r="K41" s="319">
        <v>26.960424372052334</v>
      </c>
      <c r="L41" s="319">
        <v>28.382604485670779</v>
      </c>
      <c r="M41" s="319">
        <v>34.964222711608386</v>
      </c>
      <c r="N41" s="319">
        <v>37.625969324961247</v>
      </c>
      <c r="O41" s="319">
        <v>39.948767099417381</v>
      </c>
      <c r="P41" s="319">
        <v>41.462906889497866</v>
      </c>
      <c r="Q41" s="319">
        <v>38.633747035203193</v>
      </c>
      <c r="R41" s="319">
        <v>31.768958437950776</v>
      </c>
      <c r="S41" s="319">
        <v>27.72286287750045</v>
      </c>
      <c r="T41" s="319">
        <v>27.736695534389188</v>
      </c>
      <c r="U41" s="319">
        <v>33.463024367086589</v>
      </c>
      <c r="V41" s="319">
        <v>35.520220534824524</v>
      </c>
      <c r="W41" s="319">
        <v>38.59034438785509</v>
      </c>
      <c r="X41" s="319">
        <v>40.553967290372789</v>
      </c>
    </row>
    <row r="42" spans="1:24" s="36" customFormat="1" ht="15" customHeight="1">
      <c r="A42" s="48">
        <v>38</v>
      </c>
      <c r="B42" s="360" t="s">
        <v>97</v>
      </c>
      <c r="C42" s="319">
        <v>43.588190601537427</v>
      </c>
      <c r="D42" s="319">
        <v>41.830198987961047</v>
      </c>
      <c r="E42" s="319">
        <v>42.122155030221137</v>
      </c>
      <c r="F42" s="319">
        <v>44.727598743029908</v>
      </c>
      <c r="G42" s="319">
        <v>44.277263560419613</v>
      </c>
      <c r="H42" s="319">
        <v>45.229696927923882</v>
      </c>
      <c r="I42" s="319">
        <v>46.107359451061136</v>
      </c>
      <c r="J42" s="319">
        <v>48.151214860173425</v>
      </c>
      <c r="K42" s="319">
        <v>48.933048505948662</v>
      </c>
      <c r="L42" s="319">
        <v>55.030042487199879</v>
      </c>
      <c r="M42" s="319">
        <v>59.518759761375605</v>
      </c>
      <c r="N42" s="319">
        <v>61.796252794561966</v>
      </c>
      <c r="O42" s="319">
        <v>61.919564394909671</v>
      </c>
      <c r="P42" s="319">
        <v>65.820168797873379</v>
      </c>
      <c r="Q42" s="319">
        <v>57.382049925245013</v>
      </c>
      <c r="R42" s="319">
        <v>49.673216684486924</v>
      </c>
      <c r="S42" s="319">
        <v>55.775886999279251</v>
      </c>
      <c r="T42" s="319">
        <v>56.447306304447181</v>
      </c>
      <c r="U42" s="319">
        <v>53.120033022451977</v>
      </c>
      <c r="V42" s="319">
        <v>53.284594077857733</v>
      </c>
      <c r="W42" s="319">
        <v>53.181760216594427</v>
      </c>
      <c r="X42" s="319">
        <v>52.012529801997822</v>
      </c>
    </row>
    <row r="43" spans="1:24" s="36" customFormat="1" ht="15" customHeight="1">
      <c r="A43" s="48">
        <v>39</v>
      </c>
      <c r="B43" s="361" t="s">
        <v>98</v>
      </c>
      <c r="C43" s="319">
        <v>14.981685738997093</v>
      </c>
      <c r="D43" s="319">
        <v>13.775617872336612</v>
      </c>
      <c r="E43" s="319">
        <v>13.841240633828539</v>
      </c>
      <c r="F43" s="319">
        <v>15.77122361868274</v>
      </c>
      <c r="G43" s="319">
        <v>13.628778266781545</v>
      </c>
      <c r="H43" s="319">
        <v>14.257760728806396</v>
      </c>
      <c r="I43" s="319">
        <v>14.737277151510382</v>
      </c>
      <c r="J43" s="319">
        <v>15.171954088815742</v>
      </c>
      <c r="K43" s="319">
        <v>13.989875536396527</v>
      </c>
      <c r="L43" s="319">
        <v>14.945215989897033</v>
      </c>
      <c r="M43" s="319">
        <v>15.958829462870824</v>
      </c>
      <c r="N43" s="319">
        <v>15.227424097619467</v>
      </c>
      <c r="O43" s="319">
        <v>16.731203451422132</v>
      </c>
      <c r="P43" s="319">
        <v>18.147551787046186</v>
      </c>
      <c r="Q43" s="319">
        <v>17.776315098704522</v>
      </c>
      <c r="R43" s="319">
        <v>14.984432774326296</v>
      </c>
      <c r="S43" s="319">
        <v>18.938831685037236</v>
      </c>
      <c r="T43" s="319">
        <v>20.023533888099188</v>
      </c>
      <c r="U43" s="319">
        <v>18.815725799109089</v>
      </c>
      <c r="V43" s="319">
        <v>18.135252268175304</v>
      </c>
      <c r="W43" s="319">
        <v>19.130402491295921</v>
      </c>
      <c r="X43" s="319">
        <v>17.5719387331457</v>
      </c>
    </row>
    <row r="44" spans="1:24" s="36" customFormat="1" ht="15" customHeight="1">
      <c r="A44" s="48">
        <v>40</v>
      </c>
      <c r="B44" s="361" t="s">
        <v>99</v>
      </c>
      <c r="C44" s="319">
        <v>28.606504862540337</v>
      </c>
      <c r="D44" s="319">
        <v>28.054581115624437</v>
      </c>
      <c r="E44" s="319">
        <v>28.2809143963926</v>
      </c>
      <c r="F44" s="319">
        <v>28.956375124347169</v>
      </c>
      <c r="G44" s="319">
        <v>30.648485293638064</v>
      </c>
      <c r="H44" s="319">
        <v>30.971936199117494</v>
      </c>
      <c r="I44" s="319">
        <v>31.370082299550756</v>
      </c>
      <c r="J44" s="319">
        <v>32.97926077135768</v>
      </c>
      <c r="K44" s="319">
        <v>34.943172969552137</v>
      </c>
      <c r="L44" s="319">
        <v>40.084826497302842</v>
      </c>
      <c r="M44" s="319">
        <v>43.559930298504781</v>
      </c>
      <c r="N44" s="319">
        <v>46.568828696942504</v>
      </c>
      <c r="O44" s="319">
        <v>45.188360943487531</v>
      </c>
      <c r="P44" s="319">
        <v>47.672617010827189</v>
      </c>
      <c r="Q44" s="319">
        <v>39.605734826540484</v>
      </c>
      <c r="R44" s="319">
        <v>34.688783910160623</v>
      </c>
      <c r="S44" s="319">
        <v>36.837055314242015</v>
      </c>
      <c r="T44" s="319">
        <v>36.423772416347994</v>
      </c>
      <c r="U44" s="319">
        <v>34.304307223342889</v>
      </c>
      <c r="V44" s="319">
        <v>35.149341809682433</v>
      </c>
      <c r="W44" s="319">
        <v>34.051357725298502</v>
      </c>
      <c r="X44" s="319">
        <v>34.440591068852115</v>
      </c>
    </row>
    <row r="45" spans="1:24" s="36" customFormat="1" ht="15" customHeight="1">
      <c r="A45" s="48">
        <v>41</v>
      </c>
      <c r="B45" s="360" t="s">
        <v>100</v>
      </c>
      <c r="C45" s="319">
        <v>18.662369986194605</v>
      </c>
      <c r="D45" s="319">
        <v>20.158183198975237</v>
      </c>
      <c r="E45" s="319">
        <v>20.448740549343892</v>
      </c>
      <c r="F45" s="319">
        <v>21.560535455948219</v>
      </c>
      <c r="G45" s="319">
        <v>23.001192139262798</v>
      </c>
      <c r="H45" s="319">
        <v>23.357371290388251</v>
      </c>
      <c r="I45" s="319">
        <v>25.57036439223867</v>
      </c>
      <c r="J45" s="319">
        <v>25.855715596791388</v>
      </c>
      <c r="K45" s="319">
        <v>24.498197546198636</v>
      </c>
      <c r="L45" s="319">
        <v>26.072347184964986</v>
      </c>
      <c r="M45" s="319">
        <v>28.893650030843077</v>
      </c>
      <c r="N45" s="319">
        <v>30.685353975396467</v>
      </c>
      <c r="O45" s="319">
        <v>32.796609328492423</v>
      </c>
      <c r="P45" s="319">
        <v>34.36827122731642</v>
      </c>
      <c r="Q45" s="319">
        <v>35.698386155829468</v>
      </c>
      <c r="R45" s="319">
        <v>35.210073438363658</v>
      </c>
      <c r="S45" s="319">
        <v>36.893330755970958</v>
      </c>
      <c r="T45" s="319">
        <v>37.641895011925989</v>
      </c>
      <c r="U45" s="319">
        <v>36.841174068647412</v>
      </c>
      <c r="V45" s="319">
        <v>36.48967310033261</v>
      </c>
      <c r="W45" s="319">
        <v>37.737551174445422</v>
      </c>
      <c r="X45" s="319">
        <v>38.290564186259871</v>
      </c>
    </row>
    <row r="46" spans="1:24" s="36" customFormat="1" ht="15" customHeight="1">
      <c r="A46" s="48">
        <v>42</v>
      </c>
      <c r="B46" s="359" t="s">
        <v>101</v>
      </c>
      <c r="C46" s="319">
        <v>81.819403239190464</v>
      </c>
      <c r="D46" s="319">
        <v>85.243774960784663</v>
      </c>
      <c r="E46" s="319">
        <v>87.299055569852172</v>
      </c>
      <c r="F46" s="319">
        <v>98.818297051361114</v>
      </c>
      <c r="G46" s="319">
        <v>102.98625464708174</v>
      </c>
      <c r="H46" s="319">
        <v>104.8581798397565</v>
      </c>
      <c r="I46" s="319">
        <v>116.22589731510222</v>
      </c>
      <c r="J46" s="319">
        <v>118.72349933090521</v>
      </c>
      <c r="K46" s="319">
        <v>126.0502862758004</v>
      </c>
      <c r="L46" s="319">
        <v>131.04971914216438</v>
      </c>
      <c r="M46" s="319">
        <v>145.5959411961729</v>
      </c>
      <c r="N46" s="319">
        <v>148.82740950508031</v>
      </c>
      <c r="O46" s="319">
        <v>162.95889227718047</v>
      </c>
      <c r="P46" s="319">
        <v>170.89828048531234</v>
      </c>
      <c r="Q46" s="319">
        <v>170.94130818372233</v>
      </c>
      <c r="R46" s="319">
        <v>143.77356823919868</v>
      </c>
      <c r="S46" s="319">
        <v>164.40830346724931</v>
      </c>
      <c r="T46" s="319">
        <v>169.83056834923539</v>
      </c>
      <c r="U46" s="319">
        <v>169.07802764181397</v>
      </c>
      <c r="V46" s="319">
        <v>168.99255138698493</v>
      </c>
      <c r="W46" s="319">
        <v>172.7402044211066</v>
      </c>
      <c r="X46" s="319">
        <v>177.13288452136948</v>
      </c>
    </row>
    <row r="47" spans="1:24" s="36" customFormat="1" ht="15" customHeight="1">
      <c r="A47" s="48">
        <v>43</v>
      </c>
      <c r="B47" s="360" t="s">
        <v>102</v>
      </c>
      <c r="C47" s="319">
        <v>20.648498527831801</v>
      </c>
      <c r="D47" s="319">
        <v>20.906268871679487</v>
      </c>
      <c r="E47" s="319">
        <v>20.697808719541136</v>
      </c>
      <c r="F47" s="319">
        <v>22.762806342750221</v>
      </c>
      <c r="G47" s="319">
        <v>22.925137391306958</v>
      </c>
      <c r="H47" s="319">
        <v>24.53510287212551</v>
      </c>
      <c r="I47" s="319">
        <v>26.752924890040973</v>
      </c>
      <c r="J47" s="319">
        <v>27.08171526272719</v>
      </c>
      <c r="K47" s="319">
        <v>28.162550532277205</v>
      </c>
      <c r="L47" s="319">
        <v>30.386429167446529</v>
      </c>
      <c r="M47" s="319">
        <v>33.665382300675006</v>
      </c>
      <c r="N47" s="319">
        <v>34.735768252044814</v>
      </c>
      <c r="O47" s="319">
        <v>36.951456809994781</v>
      </c>
      <c r="P47" s="319">
        <v>38.805470464588915</v>
      </c>
      <c r="Q47" s="319">
        <v>33.646153504311698</v>
      </c>
      <c r="R47" s="319">
        <v>34.68768884380092</v>
      </c>
      <c r="S47" s="319">
        <v>37.973893299467889</v>
      </c>
      <c r="T47" s="319">
        <v>37.952312533716118</v>
      </c>
      <c r="U47" s="319">
        <v>38.21419987598906</v>
      </c>
      <c r="V47" s="319">
        <v>38.451411160216821</v>
      </c>
      <c r="W47" s="319">
        <v>39.760356857086641</v>
      </c>
      <c r="X47" s="319">
        <v>40.663262910122732</v>
      </c>
    </row>
    <row r="48" spans="1:24" s="36" customFormat="1" ht="15" customHeight="1">
      <c r="A48" s="48">
        <v>44</v>
      </c>
      <c r="B48" s="360" t="s">
        <v>103</v>
      </c>
      <c r="C48" s="319">
        <v>42.287799381172974</v>
      </c>
      <c r="D48" s="319">
        <v>44.587754528416248</v>
      </c>
      <c r="E48" s="319">
        <v>46.55315001516243</v>
      </c>
      <c r="F48" s="319">
        <v>53.337168438660619</v>
      </c>
      <c r="G48" s="319">
        <v>55.64428369851742</v>
      </c>
      <c r="H48" s="319">
        <v>54.848743454205177</v>
      </c>
      <c r="I48" s="319">
        <v>61.724303602892242</v>
      </c>
      <c r="J48" s="319">
        <v>62.947494675172798</v>
      </c>
      <c r="K48" s="319">
        <v>66.538999444449715</v>
      </c>
      <c r="L48" s="319">
        <v>68.05171699671719</v>
      </c>
      <c r="M48" s="319">
        <v>76.390581737414564</v>
      </c>
      <c r="N48" s="319">
        <v>75.765734280441606</v>
      </c>
      <c r="O48" s="319">
        <v>85.710400881601089</v>
      </c>
      <c r="P48" s="319">
        <v>90.071844862479821</v>
      </c>
      <c r="Q48" s="319">
        <v>92.585181066389993</v>
      </c>
      <c r="R48" s="319">
        <v>68.850814257354685</v>
      </c>
      <c r="S48" s="319">
        <v>82.464159919322583</v>
      </c>
      <c r="T48" s="319">
        <v>89.221142283660456</v>
      </c>
      <c r="U48" s="319">
        <v>87.703414888042232</v>
      </c>
      <c r="V48" s="319">
        <v>87.15865730683818</v>
      </c>
      <c r="W48" s="319">
        <v>89.180113353984552</v>
      </c>
      <c r="X48" s="319">
        <v>90.822897650406389</v>
      </c>
    </row>
    <row r="49" spans="1:24" s="36" customFormat="1" ht="15" customHeight="1">
      <c r="A49" s="48">
        <v>45</v>
      </c>
      <c r="B49" s="361" t="s">
        <v>104</v>
      </c>
      <c r="C49" s="319">
        <v>36.76288996165335</v>
      </c>
      <c r="D49" s="319">
        <v>38.925846664798975</v>
      </c>
      <c r="E49" s="319">
        <v>39.233839970481739</v>
      </c>
      <c r="F49" s="319">
        <v>45.222948285409501</v>
      </c>
      <c r="G49" s="319">
        <v>46.908715297942635</v>
      </c>
      <c r="H49" s="319">
        <v>46.173450370441081</v>
      </c>
      <c r="I49" s="319">
        <v>52.536697663354374</v>
      </c>
      <c r="J49" s="319">
        <v>53.485690882070564</v>
      </c>
      <c r="K49" s="319">
        <v>56.628267665926678</v>
      </c>
      <c r="L49" s="319">
        <v>57.60363890594887</v>
      </c>
      <c r="M49" s="319">
        <v>65.073322778830175</v>
      </c>
      <c r="N49" s="319">
        <v>64.092465607973367</v>
      </c>
      <c r="O49" s="319">
        <v>72.732538263588026</v>
      </c>
      <c r="P49" s="319">
        <v>76.447108169712394</v>
      </c>
      <c r="Q49" s="319">
        <v>79.044436194574047</v>
      </c>
      <c r="R49" s="319">
        <v>57.39714133332933</v>
      </c>
      <c r="S49" s="319">
        <v>68.608276233986402</v>
      </c>
      <c r="T49" s="319">
        <v>74.967315371712104</v>
      </c>
      <c r="U49" s="319">
        <v>74.177829003142193</v>
      </c>
      <c r="V49" s="319">
        <v>72.889611193505658</v>
      </c>
      <c r="W49" s="319">
        <v>74.589091859181082</v>
      </c>
      <c r="X49" s="319">
        <v>76.315666625019688</v>
      </c>
    </row>
    <row r="50" spans="1:24" s="36" customFormat="1" ht="15" customHeight="1">
      <c r="A50" s="48">
        <v>46</v>
      </c>
      <c r="B50" s="361" t="s">
        <v>105</v>
      </c>
      <c r="C50" s="319">
        <v>5.5249094195196218</v>
      </c>
      <c r="D50" s="319">
        <v>5.6619078636172677</v>
      </c>
      <c r="E50" s="319">
        <v>7.3193100446806847</v>
      </c>
      <c r="F50" s="319">
        <v>8.114220153251118</v>
      </c>
      <c r="G50" s="319">
        <v>8.7355684005747865</v>
      </c>
      <c r="H50" s="319">
        <v>8.675293083764096</v>
      </c>
      <c r="I50" s="319">
        <v>9.1876059395378693</v>
      </c>
      <c r="J50" s="319">
        <v>9.4618037931022378</v>
      </c>
      <c r="K50" s="319">
        <v>9.9107317785230311</v>
      </c>
      <c r="L50" s="319">
        <v>10.448078090768327</v>
      </c>
      <c r="M50" s="319">
        <v>11.317258958584391</v>
      </c>
      <c r="N50" s="319">
        <v>11.673268672468254</v>
      </c>
      <c r="O50" s="319">
        <v>12.977862618013072</v>
      </c>
      <c r="P50" s="319">
        <v>13.624736692767426</v>
      </c>
      <c r="Q50" s="319">
        <v>13.54074487181594</v>
      </c>
      <c r="R50" s="319">
        <v>11.453672924025346</v>
      </c>
      <c r="S50" s="319">
        <v>13.855883685336188</v>
      </c>
      <c r="T50" s="319">
        <v>14.253826911948353</v>
      </c>
      <c r="U50" s="319">
        <v>13.525585884900043</v>
      </c>
      <c r="V50" s="319">
        <v>14.269046113332534</v>
      </c>
      <c r="W50" s="319">
        <v>14.591021494803471</v>
      </c>
      <c r="X50" s="319">
        <v>14.507231025386702</v>
      </c>
    </row>
    <row r="51" spans="1:24" s="36" customFormat="1" ht="15" customHeight="1">
      <c r="A51" s="48">
        <v>47</v>
      </c>
      <c r="B51" s="360" t="s">
        <v>106</v>
      </c>
      <c r="C51" s="319">
        <v>18.883105330185689</v>
      </c>
      <c r="D51" s="319">
        <v>19.749751560688924</v>
      </c>
      <c r="E51" s="319">
        <v>20.048096835148606</v>
      </c>
      <c r="F51" s="319">
        <v>22.718322269950267</v>
      </c>
      <c r="G51" s="319">
        <v>24.416833557257352</v>
      </c>
      <c r="H51" s="319">
        <v>25.474333513425812</v>
      </c>
      <c r="I51" s="319">
        <v>27.748668822169005</v>
      </c>
      <c r="J51" s="319">
        <v>28.694289393005221</v>
      </c>
      <c r="K51" s="319">
        <v>31.348736299073483</v>
      </c>
      <c r="L51" s="319">
        <v>32.611572978000645</v>
      </c>
      <c r="M51" s="319">
        <v>35.539977158083346</v>
      </c>
      <c r="N51" s="319">
        <v>38.325906972593906</v>
      </c>
      <c r="O51" s="319">
        <v>40.297034585584605</v>
      </c>
      <c r="P51" s="319">
        <v>42.020965158243619</v>
      </c>
      <c r="Q51" s="319">
        <v>44.70997361302063</v>
      </c>
      <c r="R51" s="319">
        <v>40.235065138043069</v>
      </c>
      <c r="S51" s="319">
        <v>43.970250248458861</v>
      </c>
      <c r="T51" s="319">
        <v>42.657113531858819</v>
      </c>
      <c r="U51" s="319">
        <v>43.16041287778269</v>
      </c>
      <c r="V51" s="319">
        <v>43.382482919929934</v>
      </c>
      <c r="W51" s="319">
        <v>43.799734210035425</v>
      </c>
      <c r="X51" s="319">
        <v>45.646723960840362</v>
      </c>
    </row>
    <row r="52" spans="1:24" s="36" customFormat="1" ht="15" customHeight="1">
      <c r="A52" s="48">
        <v>48</v>
      </c>
      <c r="B52" s="359" t="s">
        <v>191</v>
      </c>
      <c r="C52" s="308" t="s">
        <v>677</v>
      </c>
      <c r="D52" s="308" t="s">
        <v>677</v>
      </c>
      <c r="E52" s="308" t="s">
        <v>677</v>
      </c>
      <c r="F52" s="308" t="s">
        <v>677</v>
      </c>
      <c r="G52" s="308" t="s">
        <v>677</v>
      </c>
      <c r="H52" s="308" t="s">
        <v>677</v>
      </c>
      <c r="I52" s="308" t="s">
        <v>677</v>
      </c>
      <c r="J52" s="308" t="s">
        <v>677</v>
      </c>
      <c r="K52" s="308" t="s">
        <v>677</v>
      </c>
      <c r="L52" s="308" t="s">
        <v>677</v>
      </c>
      <c r="M52" s="308" t="s">
        <v>677</v>
      </c>
      <c r="N52" s="308" t="s">
        <v>677</v>
      </c>
      <c r="O52" s="308" t="s">
        <v>677</v>
      </c>
      <c r="P52" s="308" t="s">
        <v>677</v>
      </c>
      <c r="Q52" s="308" t="s">
        <v>677</v>
      </c>
      <c r="R52" s="308" t="s">
        <v>677</v>
      </c>
      <c r="S52" s="308" t="s">
        <v>677</v>
      </c>
      <c r="T52" s="308" t="s">
        <v>677</v>
      </c>
      <c r="U52" s="308" t="s">
        <v>677</v>
      </c>
      <c r="V52" s="308" t="s">
        <v>677</v>
      </c>
      <c r="W52" s="308" t="s">
        <v>677</v>
      </c>
      <c r="X52" s="308" t="s">
        <v>677</v>
      </c>
    </row>
    <row r="53" spans="1:24" s="36" customFormat="1" ht="15" customHeight="1">
      <c r="A53" s="48">
        <v>49</v>
      </c>
      <c r="B53" s="352" t="s">
        <v>751</v>
      </c>
      <c r="C53" s="319">
        <v>2364.5081106301636</v>
      </c>
      <c r="D53" s="319">
        <v>2219.0347205872808</v>
      </c>
      <c r="E53" s="319">
        <v>2155.9689593759726</v>
      </c>
      <c r="F53" s="319">
        <v>2052.1079068948288</v>
      </c>
      <c r="G53" s="319">
        <v>2025.55635507589</v>
      </c>
      <c r="H53" s="319">
        <v>2087.1341917660238</v>
      </c>
      <c r="I53" s="319">
        <v>2059.0179119142181</v>
      </c>
      <c r="J53" s="319">
        <v>2091.5781885146921</v>
      </c>
      <c r="K53" s="319">
        <v>2169.2222948672647</v>
      </c>
      <c r="L53" s="319">
        <v>2119.6724776569745</v>
      </c>
      <c r="M53" s="319">
        <v>2215.2207148621537</v>
      </c>
      <c r="N53" s="319">
        <v>2182.3104533253982</v>
      </c>
      <c r="O53" s="319">
        <v>2114.1300564085764</v>
      </c>
      <c r="P53" s="319">
        <v>2205.7710247208006</v>
      </c>
      <c r="Q53" s="319">
        <v>2228.5291141911239</v>
      </c>
      <c r="R53" s="319">
        <v>2089.6087256238789</v>
      </c>
      <c r="S53" s="319">
        <v>2114.9540980676479</v>
      </c>
      <c r="T53" s="319">
        <v>2104.4043172107313</v>
      </c>
      <c r="U53" s="319">
        <v>2006.051799379439</v>
      </c>
      <c r="V53" s="319">
        <v>2042.078911549788</v>
      </c>
      <c r="W53" s="319">
        <v>2023.6859356038985</v>
      </c>
      <c r="X53" s="319">
        <v>2007.0560570880748</v>
      </c>
    </row>
    <row r="54" spans="1:24" s="33" customFormat="1" ht="15" customHeight="1">
      <c r="A54" s="48">
        <v>50</v>
      </c>
      <c r="B54" s="352" t="s">
        <v>190</v>
      </c>
      <c r="C54" s="308" t="s">
        <v>677</v>
      </c>
      <c r="D54" s="308" t="s">
        <v>677</v>
      </c>
      <c r="E54" s="308" t="s">
        <v>677</v>
      </c>
      <c r="F54" s="308" t="s">
        <v>677</v>
      </c>
      <c r="G54" s="308" t="s">
        <v>677</v>
      </c>
      <c r="H54" s="308" t="s">
        <v>677</v>
      </c>
      <c r="I54" s="308" t="s">
        <v>677</v>
      </c>
      <c r="J54" s="308" t="s">
        <v>677</v>
      </c>
      <c r="K54" s="308" t="s">
        <v>677</v>
      </c>
      <c r="L54" s="308" t="s">
        <v>677</v>
      </c>
      <c r="M54" s="308" t="s">
        <v>677</v>
      </c>
      <c r="N54" s="308" t="s">
        <v>677</v>
      </c>
      <c r="O54" s="308" t="s">
        <v>677</v>
      </c>
      <c r="P54" s="308" t="s">
        <v>677</v>
      </c>
      <c r="Q54" s="308" t="s">
        <v>677</v>
      </c>
      <c r="R54" s="308" t="s">
        <v>677</v>
      </c>
      <c r="S54" s="308" t="s">
        <v>677</v>
      </c>
      <c r="T54" s="308" t="s">
        <v>677</v>
      </c>
      <c r="U54" s="308" t="s">
        <v>677</v>
      </c>
      <c r="V54" s="308" t="s">
        <v>677</v>
      </c>
      <c r="W54" s="308" t="s">
        <v>677</v>
      </c>
      <c r="X54" s="308" t="s">
        <v>677</v>
      </c>
    </row>
    <row r="55" spans="1:24" s="36" customFormat="1" ht="15" customHeight="1">
      <c r="A55" s="48">
        <v>51</v>
      </c>
      <c r="B55" s="356" t="s">
        <v>752</v>
      </c>
      <c r="C55" s="319">
        <v>1021.2658168787304</v>
      </c>
      <c r="D55" s="319">
        <v>969.70050736023995</v>
      </c>
      <c r="E55" s="319">
        <v>942.2170940873325</v>
      </c>
      <c r="F55" s="319">
        <v>934.47561565704825</v>
      </c>
      <c r="G55" s="319">
        <v>911.76010399131201</v>
      </c>
      <c r="H55" s="319">
        <v>941.83280765663369</v>
      </c>
      <c r="I55" s="319">
        <v>915.4364276878913</v>
      </c>
      <c r="J55" s="319">
        <v>817.80844112279271</v>
      </c>
      <c r="K55" s="319">
        <v>792.01616418202639</v>
      </c>
      <c r="L55" s="319">
        <v>769.65983982154489</v>
      </c>
      <c r="M55" s="319">
        <v>788.39371926043736</v>
      </c>
      <c r="N55" s="319">
        <v>748.56140476325436</v>
      </c>
      <c r="O55" s="319">
        <v>780.05225180163609</v>
      </c>
      <c r="P55" s="319">
        <v>779.56093893027673</v>
      </c>
      <c r="Q55" s="319">
        <v>770.00091467964648</v>
      </c>
      <c r="R55" s="319">
        <v>730.74828215544483</v>
      </c>
      <c r="S55" s="319">
        <v>707.58231534732363</v>
      </c>
      <c r="T55" s="319">
        <v>817.3544486686792</v>
      </c>
      <c r="U55" s="319">
        <v>768.72559422562222</v>
      </c>
      <c r="V55" s="319">
        <v>748.68782920646947</v>
      </c>
      <c r="W55" s="319">
        <v>818.42839344065681</v>
      </c>
      <c r="X55" s="319">
        <v>761.50415655238226</v>
      </c>
    </row>
    <row r="56" spans="1:24" s="36" customFormat="1" ht="15" customHeight="1">
      <c r="A56" s="48">
        <v>52</v>
      </c>
      <c r="B56" s="352" t="s">
        <v>120</v>
      </c>
      <c r="C56" s="319">
        <v>110.986</v>
      </c>
      <c r="D56" s="319">
        <v>94.775000000000006</v>
      </c>
      <c r="E56" s="319">
        <v>78.564999999999998</v>
      </c>
      <c r="F56" s="319">
        <v>71.593999999999994</v>
      </c>
      <c r="G56" s="319">
        <v>67.245999999999995</v>
      </c>
      <c r="H56" s="319">
        <v>66.757000000000005</v>
      </c>
      <c r="I56" s="319">
        <v>67.088999999999999</v>
      </c>
      <c r="J56" s="319">
        <v>64.781999999999996</v>
      </c>
      <c r="K56" s="319">
        <v>66.545000000000002</v>
      </c>
      <c r="L56" s="319">
        <v>59.494</v>
      </c>
      <c r="M56" s="319">
        <v>56.674999999999997</v>
      </c>
      <c r="N56" s="319">
        <v>45.665300000000002</v>
      </c>
      <c r="O56" s="319">
        <v>38.7271</v>
      </c>
      <c r="P56" s="319">
        <v>43.161199999999994</v>
      </c>
      <c r="Q56" s="319">
        <v>41.598599999999998</v>
      </c>
      <c r="R56" s="319">
        <v>35.441800000000001</v>
      </c>
      <c r="S56" s="319">
        <v>34.037500000000001</v>
      </c>
      <c r="T56" s="319">
        <v>36.898699999999998</v>
      </c>
      <c r="U56" s="319">
        <v>36.962800000000001</v>
      </c>
      <c r="V56" s="319">
        <v>42.054300000000005</v>
      </c>
      <c r="W56" s="319">
        <v>45.010899999999999</v>
      </c>
      <c r="X56" s="319">
        <v>44.449100000000001</v>
      </c>
    </row>
    <row r="57" spans="1:24" s="33" customFormat="1" ht="15" customHeight="1">
      <c r="A57" s="113"/>
      <c r="B57" s="357"/>
      <c r="C57" s="319"/>
      <c r="D57" s="319"/>
      <c r="E57" s="319"/>
      <c r="F57" s="319"/>
      <c r="G57" s="319"/>
      <c r="H57" s="319"/>
      <c r="I57" s="319"/>
      <c r="J57" s="319"/>
      <c r="K57" s="319"/>
      <c r="L57" s="319"/>
      <c r="M57" s="319"/>
      <c r="N57" s="319"/>
      <c r="O57" s="319"/>
      <c r="P57" s="319"/>
      <c r="Q57" s="319"/>
      <c r="R57" s="319"/>
      <c r="S57" s="319"/>
      <c r="T57" s="319"/>
      <c r="U57" s="319"/>
      <c r="V57" s="319"/>
      <c r="W57" s="319"/>
      <c r="X57" s="319"/>
    </row>
    <row r="58" spans="1:24" s="36" customFormat="1" ht="15" customHeight="1">
      <c r="A58" s="48"/>
      <c r="B58" s="356" t="s">
        <v>39</v>
      </c>
      <c r="C58" s="319"/>
      <c r="D58" s="319"/>
      <c r="E58" s="319"/>
      <c r="F58" s="319"/>
      <c r="G58" s="319"/>
      <c r="H58" s="319"/>
      <c r="I58" s="319"/>
      <c r="J58" s="319"/>
      <c r="K58" s="319"/>
      <c r="L58" s="319"/>
      <c r="M58" s="319"/>
      <c r="N58" s="319"/>
      <c r="O58" s="319"/>
      <c r="P58" s="319"/>
      <c r="Q58" s="319"/>
      <c r="R58" s="319"/>
      <c r="S58" s="319"/>
      <c r="T58" s="319"/>
      <c r="U58" s="319"/>
      <c r="V58" s="319"/>
      <c r="W58" s="319"/>
      <c r="X58" s="319"/>
    </row>
    <row r="59" spans="1:24" s="36" customFormat="1" ht="15" customHeight="1">
      <c r="A59" s="48">
        <v>53</v>
      </c>
      <c r="B59" s="352" t="s">
        <v>753</v>
      </c>
      <c r="C59" s="319">
        <v>49199.923021629875</v>
      </c>
      <c r="D59" s="319">
        <v>48830.886153297433</v>
      </c>
      <c r="E59" s="319">
        <v>47765.155679624855</v>
      </c>
      <c r="F59" s="319">
        <v>47382.742840732652</v>
      </c>
      <c r="G59" s="319">
        <v>45806.735766410151</v>
      </c>
      <c r="H59" s="319">
        <v>45370.603846017038</v>
      </c>
      <c r="I59" s="319">
        <v>44929.278476446321</v>
      </c>
      <c r="J59" s="319">
        <v>43899.213293245193</v>
      </c>
      <c r="K59" s="308" t="s">
        <v>677</v>
      </c>
      <c r="L59" s="308" t="s">
        <v>677</v>
      </c>
      <c r="M59" s="319">
        <v>40536.904529735148</v>
      </c>
      <c r="N59" s="308" t="s">
        <v>677</v>
      </c>
      <c r="O59" s="308" t="s">
        <v>677</v>
      </c>
      <c r="P59" s="319">
        <v>37747.156996052712</v>
      </c>
      <c r="Q59" s="308" t="s">
        <v>677</v>
      </c>
      <c r="R59" s="308" t="s">
        <v>677</v>
      </c>
      <c r="S59" s="319">
        <v>38103.774261573628</v>
      </c>
      <c r="T59" s="308" t="s">
        <v>677</v>
      </c>
      <c r="U59" s="308" t="s">
        <v>677</v>
      </c>
      <c r="V59" s="319">
        <v>29685.836458797865</v>
      </c>
      <c r="W59" s="308" t="s">
        <v>677</v>
      </c>
      <c r="X59" s="308" t="s">
        <v>677</v>
      </c>
    </row>
    <row r="60" spans="1:24" s="36" customFormat="1" ht="15" customHeight="1">
      <c r="A60" s="48">
        <v>54</v>
      </c>
      <c r="B60" s="352" t="s">
        <v>754</v>
      </c>
      <c r="C60" s="319">
        <v>49007.557282216687</v>
      </c>
      <c r="D60" s="319">
        <v>48642.457685072928</v>
      </c>
      <c r="E60" s="319">
        <v>47589.264303803204</v>
      </c>
      <c r="F60" s="319">
        <v>47210.905905811887</v>
      </c>
      <c r="G60" s="319">
        <v>45635.072452052838</v>
      </c>
      <c r="H60" s="319">
        <v>45194.001525212538</v>
      </c>
      <c r="I60" s="319">
        <v>44765.815913583225</v>
      </c>
      <c r="J60" s="319">
        <v>43727.162186509697</v>
      </c>
      <c r="K60" s="308" t="s">
        <v>677</v>
      </c>
      <c r="L60" s="308" t="s">
        <v>677</v>
      </c>
      <c r="M60" s="319">
        <v>40387.5012638681</v>
      </c>
      <c r="N60" s="308" t="s">
        <v>677</v>
      </c>
      <c r="O60" s="308" t="s">
        <v>677</v>
      </c>
      <c r="P60" s="319">
        <v>37625.629856181557</v>
      </c>
      <c r="Q60" s="308" t="s">
        <v>677</v>
      </c>
      <c r="R60" s="308" t="s">
        <v>677</v>
      </c>
      <c r="S60" s="319">
        <v>37984.025040219662</v>
      </c>
      <c r="T60" s="308" t="s">
        <v>677</v>
      </c>
      <c r="U60" s="308" t="s">
        <v>677</v>
      </c>
      <c r="V60" s="319">
        <v>29581.622523749575</v>
      </c>
      <c r="W60" s="308" t="s">
        <v>677</v>
      </c>
      <c r="X60" s="308" t="s">
        <v>677</v>
      </c>
    </row>
    <row r="61" spans="1:24" s="36" customFormat="1" ht="15" customHeight="1">
      <c r="A61" s="48">
        <v>55</v>
      </c>
      <c r="B61" s="352" t="s">
        <v>121</v>
      </c>
      <c r="C61" s="319">
        <v>-8.0000000000009095</v>
      </c>
      <c r="D61" s="319">
        <v>-7.7999999999997272</v>
      </c>
      <c r="E61" s="319">
        <v>-6.7340000000008331</v>
      </c>
      <c r="F61" s="319">
        <v>-6.7340000000017426</v>
      </c>
      <c r="G61" s="319">
        <v>-6.7340000000003783</v>
      </c>
      <c r="H61" s="319">
        <v>-6.8770000000008622</v>
      </c>
      <c r="I61" s="319">
        <v>-7.1850000000004002</v>
      </c>
      <c r="J61" s="319">
        <v>-7.4929999999999382</v>
      </c>
      <c r="K61" s="308" t="s">
        <v>677</v>
      </c>
      <c r="L61" s="308" t="s">
        <v>677</v>
      </c>
      <c r="M61" s="319">
        <v>-9.1539999999999964</v>
      </c>
      <c r="N61" s="308" t="s">
        <v>677</v>
      </c>
      <c r="O61" s="308" t="s">
        <v>677</v>
      </c>
      <c r="P61" s="319">
        <v>-1.0230000000001382</v>
      </c>
      <c r="Q61" s="308" t="s">
        <v>677</v>
      </c>
      <c r="R61" s="308" t="s">
        <v>677</v>
      </c>
      <c r="S61" s="319">
        <v>-1.023000000000593</v>
      </c>
      <c r="T61" s="308" t="s">
        <v>677</v>
      </c>
      <c r="U61" s="308" t="s">
        <v>677</v>
      </c>
      <c r="V61" s="319">
        <v>-2.6530000000007021</v>
      </c>
      <c r="W61" s="308" t="s">
        <v>677</v>
      </c>
      <c r="X61" s="308" t="s">
        <v>677</v>
      </c>
    </row>
    <row r="62" spans="1:24" s="36" customFormat="1" ht="15" customHeight="1">
      <c r="A62" s="48">
        <v>56</v>
      </c>
      <c r="B62" s="356" t="s">
        <v>122</v>
      </c>
      <c r="C62" s="319">
        <v>184.36573941318599</v>
      </c>
      <c r="D62" s="319">
        <v>180.62846822450337</v>
      </c>
      <c r="E62" s="319">
        <v>169.1573758216492</v>
      </c>
      <c r="F62" s="319">
        <v>165.10293492075627</v>
      </c>
      <c r="G62" s="319">
        <v>164.92931435731015</v>
      </c>
      <c r="H62" s="319">
        <v>169.72532080449821</v>
      </c>
      <c r="I62" s="319">
        <v>156.27756286309619</v>
      </c>
      <c r="J62" s="319">
        <v>164.55810673549777</v>
      </c>
      <c r="K62" s="308" t="s">
        <v>677</v>
      </c>
      <c r="L62" s="308" t="s">
        <v>677</v>
      </c>
      <c r="M62" s="319">
        <v>140.249265867047</v>
      </c>
      <c r="N62" s="308" t="s">
        <v>677</v>
      </c>
      <c r="O62" s="308" t="s">
        <v>677</v>
      </c>
      <c r="P62" s="319">
        <v>120.50413987115756</v>
      </c>
      <c r="Q62" s="308" t="s">
        <v>677</v>
      </c>
      <c r="R62" s="308" t="s">
        <v>677</v>
      </c>
      <c r="S62" s="319">
        <v>118.72622135396242</v>
      </c>
      <c r="T62" s="308" t="s">
        <v>677</v>
      </c>
      <c r="U62" s="308" t="s">
        <v>677</v>
      </c>
      <c r="V62" s="319">
        <v>101.5609350482889</v>
      </c>
      <c r="W62" s="308" t="s">
        <v>677</v>
      </c>
      <c r="X62" s="308" t="s">
        <v>677</v>
      </c>
    </row>
    <row r="63" spans="1:24" s="36" customFormat="1" ht="15" customHeight="1">
      <c r="A63" s="316" t="s">
        <v>678</v>
      </c>
      <c r="B63" s="67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</row>
    <row r="64" spans="1:24" ht="12" customHeight="1">
      <c r="A64" s="1" t="s">
        <v>755</v>
      </c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</row>
    <row r="65" spans="1:24" ht="12" customHeight="1">
      <c r="A65" s="1" t="s">
        <v>756</v>
      </c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</row>
    <row r="66" spans="1:24" ht="12" customHeight="1">
      <c r="A66" s="1" t="s">
        <v>757</v>
      </c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</row>
    <row r="67" spans="1:24" ht="12" customHeight="1">
      <c r="A67" s="71" t="s">
        <v>758</v>
      </c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</row>
    <row r="68" spans="1:24" ht="12" customHeight="1">
      <c r="A68" s="1" t="s">
        <v>759</v>
      </c>
    </row>
    <row r="69" spans="1:24" ht="12" customHeight="1">
      <c r="A69" s="1" t="s">
        <v>760</v>
      </c>
    </row>
    <row r="70" spans="1:24" ht="12" customHeight="1">
      <c r="A70" s="1" t="s">
        <v>761</v>
      </c>
    </row>
    <row r="71" spans="1:24" ht="12" customHeight="1">
      <c r="A71" s="1" t="s">
        <v>762</v>
      </c>
    </row>
    <row r="72" spans="1:24" ht="12" customHeight="1">
      <c r="A72" s="1" t="s">
        <v>763</v>
      </c>
    </row>
    <row r="73" spans="1:24" ht="12" customHeight="1">
      <c r="A73" s="1" t="s">
        <v>764</v>
      </c>
    </row>
    <row r="74" spans="1:24" ht="12" customHeight="1">
      <c r="A74" s="1" t="s">
        <v>765</v>
      </c>
    </row>
    <row r="75" spans="1:24">
      <c r="A75" s="1" t="s">
        <v>766</v>
      </c>
    </row>
    <row r="76" spans="1:24">
      <c r="A76" s="1" t="s">
        <v>767</v>
      </c>
    </row>
  </sheetData>
  <phoneticPr fontId="6" type="noConversion"/>
  <printOptions horizontalCentered="1"/>
  <pageMargins left="0.59055118110236227" right="0.59055118110236227" top="0.59055118110236227" bottom="0.59055118110236227" header="0.11811023622047245" footer="0.11811023622047245"/>
  <pageSetup paperSize="9" scale="68" firstPageNumber="4" fitToWidth="2" pageOrder="overThenDown" orientation="portrait" useFirstPageNumber="1" r:id="rId1"/>
  <headerFooter alignWithMargins="0">
    <oddFooter>&amp;L&amp;"MetaNormalLF-Roman,Standard"Statistisches Bundesamt,  Tabellen zu den UGR, Teil 1, 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Inhalt</vt:lpstr>
      <vt:lpstr>Einführung</vt:lpstr>
      <vt:lpstr>Glossar</vt:lpstr>
      <vt:lpstr>1.1</vt:lpstr>
      <vt:lpstr>1.2</vt:lpstr>
      <vt:lpstr>1.3</vt:lpstr>
      <vt:lpstr>1.4</vt:lpstr>
      <vt:lpstr>1.5</vt:lpstr>
      <vt:lpstr>1.6</vt:lpstr>
      <vt:lpstr>2.1</vt:lpstr>
      <vt:lpstr>2.2</vt:lpstr>
      <vt:lpstr>2.3</vt:lpstr>
      <vt:lpstr>'1.2'!Drucktitel</vt:lpstr>
      <vt:lpstr>'1.3'!Drucktitel</vt:lpstr>
      <vt:lpstr>Titel!Text20</vt:lpstr>
      <vt:lpstr>Titel!Text9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Umweltnutzung und Wirtschaft, Tabellen zu den UGR, Teil 1</dc:title>
  <dc:creator>Statistisches Bundesamt (Destatis)</dc:creator>
  <cp:lastModifiedBy>Lenz, Thomas (B305)</cp:lastModifiedBy>
  <cp:lastPrinted>2017-11-29T13:04:24Z</cp:lastPrinted>
  <dcterms:created xsi:type="dcterms:W3CDTF">2005-03-02T08:39:01Z</dcterms:created>
  <dcterms:modified xsi:type="dcterms:W3CDTF">2017-12-07T09:33:23Z</dcterms:modified>
</cp:coreProperties>
</file>