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520" windowHeight="14355" tabRatio="855"/>
  </bookViews>
  <sheets>
    <sheet name="Titel" sheetId="200" r:id="rId1"/>
    <sheet name="Inhalt" sheetId="201" r:id="rId2"/>
    <sheet name="Einführung" sheetId="202" r:id="rId3"/>
    <sheet name="Glossar" sheetId="203" r:id="rId4"/>
    <sheet name="10.1" sheetId="235" r:id="rId5"/>
    <sheet name="10.2.1" sheetId="236" r:id="rId6"/>
    <sheet name="10.2.2a" sheetId="237" r:id="rId7"/>
    <sheet name="10.2.2b" sheetId="238" r:id="rId8"/>
    <sheet name="10.3.1" sheetId="239" r:id="rId9"/>
    <sheet name="10.3.2" sheetId="240" r:id="rId10"/>
    <sheet name="10.4.1" sheetId="241" r:id="rId11"/>
    <sheet name="10.4.2" sheetId="242" r:id="rId12"/>
    <sheet name="10.4.3" sheetId="243" r:id="rId13"/>
    <sheet name="10.4.4" sheetId="244" r:id="rId14"/>
    <sheet name="10.4.5" sheetId="245" r:id="rId15"/>
    <sheet name="10.4.6a" sheetId="246" r:id="rId16"/>
    <sheet name="10.4.6b" sheetId="247" r:id="rId17"/>
    <sheet name="10.5.1" sheetId="248" r:id="rId18"/>
    <sheet name="10.5.2" sheetId="249" r:id="rId19"/>
    <sheet name="10.5.3" sheetId="250" r:id="rId20"/>
    <sheet name="10.5.4" sheetId="251" r:id="rId21"/>
    <sheet name="10.5.5" sheetId="252" r:id="rId22"/>
    <sheet name="10.5.6" sheetId="253" r:id="rId23"/>
    <sheet name="10.6.1" sheetId="254" r:id="rId24"/>
    <sheet name="10.6.2" sheetId="255" r:id="rId25"/>
    <sheet name="10.6.3" sheetId="256" r:id="rId26"/>
    <sheet name="10.6.4" sheetId="257" r:id="rId27"/>
    <sheet name="10.6.5" sheetId="258" r:id="rId28"/>
    <sheet name="10.6.6" sheetId="259" r:id="rId29"/>
    <sheet name="11.1.1" sheetId="260" r:id="rId30"/>
    <sheet name="11.1.2" sheetId="261" r:id="rId31"/>
    <sheet name="11.1.3" sheetId="262" r:id="rId32"/>
    <sheet name="11.1.4" sheetId="263" r:id="rId33"/>
    <sheet name="11.1.5" sheetId="264" r:id="rId34"/>
    <sheet name="11.2.1" sheetId="265" r:id="rId35"/>
    <sheet name="11.2.2" sheetId="266" r:id="rId36"/>
    <sheet name="11.2.3" sheetId="267" r:id="rId37"/>
    <sheet name="11.2.4" sheetId="268" r:id="rId38"/>
    <sheet name="11.2.5" sheetId="269" r:id="rId39"/>
    <sheet name="11.2.6" sheetId="270" r:id="rId40"/>
    <sheet name="11.2.7" sheetId="271" r:id="rId41"/>
    <sheet name="11.2.8" sheetId="272" r:id="rId42"/>
    <sheet name="11.2.9" sheetId="273" r:id="rId43"/>
    <sheet name="11.2.10" sheetId="274" r:id="rId44"/>
    <sheet name="11.3.1" sheetId="275" r:id="rId45"/>
    <sheet name="11.3.2" sheetId="276" r:id="rId46"/>
    <sheet name="11.3.3" sheetId="277" r:id="rId47"/>
    <sheet name="11.3.4" sheetId="278" r:id="rId48"/>
    <sheet name="11.3.5" sheetId="279" r:id="rId49"/>
    <sheet name="12.1" sheetId="226" r:id="rId50"/>
    <sheet name="12.2" sheetId="227" r:id="rId51"/>
    <sheet name="12.3" sheetId="228" r:id="rId52"/>
    <sheet name="12.4" sheetId="229" r:id="rId53"/>
    <sheet name="12.5" sheetId="230" r:id="rId54"/>
    <sheet name="12.6" sheetId="231" r:id="rId55"/>
    <sheet name="12.7" sheetId="232" r:id="rId56"/>
    <sheet name="12.8" sheetId="233" r:id="rId57"/>
    <sheet name="12.9" sheetId="234" r:id="rId58"/>
  </sheets>
  <definedNames>
    <definedName name="_xlnm.Print_Titles" localSheetId="8">'10.3.1'!$1:$4</definedName>
    <definedName name="_xlnm.Print_Titles" localSheetId="9">'10.3.2'!$1:$4</definedName>
    <definedName name="_xlnm.Print_Titles" localSheetId="11">'10.4.2'!$1:$4</definedName>
    <definedName name="_xlnm.Print_Titles" localSheetId="12">'10.4.3'!$1:$4</definedName>
    <definedName name="_xlnm.Print_Titles" localSheetId="17">'10.5.1'!$1:$4</definedName>
    <definedName name="_xlnm.Print_Titles" localSheetId="19">'10.5.3'!$1:$4</definedName>
    <definedName name="_xlnm.Print_Titles" localSheetId="20">'10.5.4'!$1:$4</definedName>
    <definedName name="_xlnm.Print_Titles" localSheetId="25">'10.6.3'!$1:$4</definedName>
    <definedName name="_xlnm.Print_Titles" localSheetId="26">'10.6.4'!$1:$4</definedName>
    <definedName name="_xlnm.Print_Titles" localSheetId="46">'11.3.3'!$1:$3</definedName>
    <definedName name="_xlnm.Print_Titles" localSheetId="53">'12.5'!$1:$5</definedName>
    <definedName name="_xlnm.Print_Titles" localSheetId="54">'12.6'!$1:$5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I40" i="279" l="1"/>
  <c r="J40" i="279"/>
  <c r="K40" i="279"/>
  <c r="L40" i="279"/>
  <c r="M40" i="279"/>
  <c r="N40" i="279"/>
  <c r="O40" i="279"/>
  <c r="I41" i="279"/>
  <c r="J41" i="279"/>
  <c r="K41" i="279"/>
  <c r="L41" i="279"/>
  <c r="M41" i="279"/>
  <c r="N41" i="279"/>
  <c r="O41" i="279"/>
  <c r="I42" i="279"/>
  <c r="J42" i="279"/>
  <c r="K42" i="279"/>
  <c r="L42" i="279"/>
  <c r="M42" i="279"/>
  <c r="N42" i="279"/>
  <c r="O42" i="279"/>
  <c r="I43" i="279"/>
  <c r="J43" i="279"/>
  <c r="K43" i="279"/>
  <c r="L43" i="279"/>
  <c r="M43" i="279"/>
  <c r="N43" i="279"/>
  <c r="O43" i="279"/>
  <c r="I44" i="279"/>
  <c r="J44" i="279"/>
  <c r="K44" i="279"/>
  <c r="L44" i="279"/>
  <c r="M44" i="279"/>
  <c r="N44" i="279"/>
  <c r="O44" i="279"/>
  <c r="I35" i="279"/>
  <c r="J35" i="279"/>
  <c r="K35" i="279"/>
  <c r="L35" i="279"/>
  <c r="M35" i="279"/>
  <c r="N35" i="279"/>
  <c r="O35" i="279"/>
  <c r="I36" i="279"/>
  <c r="J36" i="279"/>
  <c r="K36" i="279"/>
  <c r="L36" i="279"/>
  <c r="M36" i="279"/>
  <c r="N36" i="279"/>
  <c r="O36" i="279"/>
  <c r="I37" i="279"/>
  <c r="J37" i="279"/>
  <c r="K37" i="279"/>
  <c r="L37" i="279"/>
  <c r="M37" i="279"/>
  <c r="N37" i="279"/>
  <c r="O37" i="279"/>
  <c r="H35" i="279"/>
  <c r="H36" i="279"/>
  <c r="H37" i="279"/>
  <c r="H40" i="279"/>
  <c r="H41" i="279"/>
  <c r="H42" i="279"/>
  <c r="H43" i="279"/>
  <c r="H44" i="279"/>
  <c r="I30" i="279"/>
  <c r="J30" i="279"/>
  <c r="K30" i="279"/>
  <c r="L30" i="279"/>
  <c r="M30" i="279"/>
  <c r="N30" i="279"/>
  <c r="O30" i="279"/>
  <c r="I31" i="279"/>
  <c r="J31" i="279"/>
  <c r="K31" i="279"/>
  <c r="L31" i="279"/>
  <c r="M31" i="279"/>
  <c r="N31" i="279"/>
  <c r="O31" i="279"/>
  <c r="I32" i="279"/>
  <c r="J32" i="279"/>
  <c r="K32" i="279"/>
  <c r="L32" i="279"/>
  <c r="M32" i="279"/>
  <c r="N32" i="279"/>
  <c r="O32" i="279"/>
  <c r="H31" i="279"/>
  <c r="H32" i="279"/>
  <c r="D30" i="279"/>
  <c r="E30" i="279"/>
  <c r="F30" i="279"/>
  <c r="G30" i="279"/>
  <c r="H30" i="279"/>
  <c r="C31" i="279"/>
  <c r="C32" i="279"/>
  <c r="C35" i="279"/>
  <c r="C36" i="279"/>
  <c r="C37" i="279"/>
  <c r="C40" i="279"/>
  <c r="C41" i="279"/>
  <c r="C42" i="279"/>
  <c r="C43" i="279"/>
  <c r="C44" i="279"/>
  <c r="C30" i="279"/>
  <c r="I24" i="279"/>
  <c r="J24" i="279"/>
  <c r="K24" i="279"/>
  <c r="L24" i="279"/>
  <c r="M24" i="279"/>
  <c r="N24" i="279"/>
  <c r="O24" i="279"/>
  <c r="I25" i="279"/>
  <c r="J25" i="279"/>
  <c r="K25" i="279"/>
  <c r="L25" i="279"/>
  <c r="M25" i="279"/>
  <c r="N25" i="279"/>
  <c r="O25" i="279"/>
  <c r="I26" i="279"/>
  <c r="J26" i="279"/>
  <c r="K26" i="279"/>
  <c r="L26" i="279"/>
  <c r="M26" i="279"/>
  <c r="N26" i="279"/>
  <c r="O26" i="279"/>
  <c r="I27" i="279"/>
  <c r="J27" i="279"/>
  <c r="K27" i="279"/>
  <c r="L27" i="279"/>
  <c r="M27" i="279"/>
  <c r="N27" i="279"/>
  <c r="O27" i="279"/>
  <c r="H25" i="279"/>
  <c r="H26" i="279"/>
  <c r="H27" i="279"/>
  <c r="D24" i="279"/>
  <c r="E24" i="279"/>
  <c r="F24" i="279"/>
  <c r="G24" i="279"/>
  <c r="H24" i="279"/>
  <c r="C25" i="279"/>
  <c r="C26" i="279"/>
  <c r="C27" i="279"/>
  <c r="C24" i="279"/>
  <c r="I18" i="279"/>
  <c r="J18" i="279"/>
  <c r="K18" i="279"/>
  <c r="L18" i="279"/>
  <c r="M18" i="279"/>
  <c r="N18" i="279"/>
  <c r="O18" i="279"/>
  <c r="I19" i="279"/>
  <c r="J19" i="279"/>
  <c r="K19" i="279"/>
  <c r="L19" i="279"/>
  <c r="M19" i="279"/>
  <c r="N19" i="279"/>
  <c r="O19" i="279"/>
  <c r="I20" i="279"/>
  <c r="J20" i="279"/>
  <c r="K20" i="279"/>
  <c r="L20" i="279"/>
  <c r="M20" i="279"/>
  <c r="N20" i="279"/>
  <c r="O20" i="279"/>
  <c r="I21" i="279"/>
  <c r="J21" i="279"/>
  <c r="K21" i="279"/>
  <c r="L21" i="279"/>
  <c r="M21" i="279"/>
  <c r="N21" i="279"/>
  <c r="O21" i="279"/>
  <c r="H19" i="279"/>
  <c r="H20" i="279"/>
  <c r="H21" i="279"/>
  <c r="D18" i="279"/>
  <c r="E18" i="279"/>
  <c r="F18" i="279"/>
  <c r="G18" i="279"/>
  <c r="H18" i="279"/>
  <c r="C19" i="279"/>
  <c r="C20" i="279"/>
  <c r="C21" i="279"/>
  <c r="C18" i="279"/>
  <c r="I12" i="279"/>
  <c r="J12" i="279"/>
  <c r="K12" i="279"/>
  <c r="L12" i="279"/>
  <c r="M12" i="279"/>
  <c r="N12" i="279"/>
  <c r="O12" i="279"/>
  <c r="I13" i="279"/>
  <c r="J13" i="279"/>
  <c r="K13" i="279"/>
  <c r="L13" i="279"/>
  <c r="M13" i="279"/>
  <c r="N13" i="279"/>
  <c r="O13" i="279"/>
  <c r="I14" i="279"/>
  <c r="J14" i="279"/>
  <c r="K14" i="279"/>
  <c r="L14" i="279"/>
  <c r="M14" i="279"/>
  <c r="N14" i="279"/>
  <c r="O14" i="279"/>
  <c r="I15" i="279"/>
  <c r="J15" i="279"/>
  <c r="K15" i="279"/>
  <c r="L15" i="279"/>
  <c r="M15" i="279"/>
  <c r="N15" i="279"/>
  <c r="O15" i="279"/>
  <c r="C13" i="279"/>
  <c r="D13" i="279"/>
  <c r="E13" i="279"/>
  <c r="F13" i="279"/>
  <c r="G13" i="279"/>
  <c r="H13" i="279"/>
  <c r="C14" i="279"/>
  <c r="D14" i="279"/>
  <c r="E14" i="279"/>
  <c r="F14" i="279"/>
  <c r="G14" i="279"/>
  <c r="H14" i="279"/>
  <c r="C15" i="279"/>
  <c r="D15" i="279"/>
  <c r="E15" i="279"/>
  <c r="F15" i="279"/>
  <c r="G15" i="279"/>
  <c r="H15" i="279"/>
  <c r="D12" i="279"/>
  <c r="E12" i="279"/>
  <c r="F12" i="279"/>
  <c r="G12" i="279"/>
  <c r="H12" i="279"/>
  <c r="C12" i="279"/>
  <c r="I5" i="279"/>
  <c r="J5" i="279"/>
  <c r="K5" i="279"/>
  <c r="L5" i="279"/>
  <c r="M5" i="279"/>
  <c r="N5" i="279"/>
  <c r="O5" i="279"/>
  <c r="I6" i="279"/>
  <c r="J6" i="279"/>
  <c r="K6" i="279"/>
  <c r="L6" i="279"/>
  <c r="M6" i="279"/>
  <c r="N6" i="279"/>
  <c r="O6" i="279"/>
  <c r="I7" i="279"/>
  <c r="J7" i="279"/>
  <c r="K7" i="279"/>
  <c r="L7" i="279"/>
  <c r="M7" i="279"/>
  <c r="N7" i="279"/>
  <c r="O7" i="279"/>
  <c r="I8" i="279"/>
  <c r="J8" i="279"/>
  <c r="K8" i="279"/>
  <c r="L8" i="279"/>
  <c r="M8" i="279"/>
  <c r="N8" i="279"/>
  <c r="O8" i="279"/>
  <c r="I9" i="279"/>
  <c r="J9" i="279"/>
  <c r="K9" i="279"/>
  <c r="L9" i="279"/>
  <c r="M9" i="279"/>
  <c r="N9" i="279"/>
  <c r="O9" i="279"/>
  <c r="C6" i="279"/>
  <c r="D6" i="279"/>
  <c r="E6" i="279"/>
  <c r="F6" i="279"/>
  <c r="G6" i="279"/>
  <c r="H6" i="279"/>
  <c r="C7" i="279"/>
  <c r="D7" i="279"/>
  <c r="E7" i="279"/>
  <c r="F7" i="279"/>
  <c r="G7" i="279"/>
  <c r="H7" i="279"/>
  <c r="C8" i="279"/>
  <c r="D8" i="279"/>
  <c r="E8" i="279"/>
  <c r="F8" i="279"/>
  <c r="G8" i="279"/>
  <c r="H8" i="279"/>
  <c r="C9" i="279"/>
  <c r="D9" i="279"/>
  <c r="E9" i="279"/>
  <c r="F9" i="279"/>
  <c r="G9" i="279"/>
  <c r="H9" i="279"/>
  <c r="D5" i="279"/>
  <c r="E5" i="279"/>
  <c r="F5" i="279"/>
  <c r="G5" i="279"/>
  <c r="H5" i="279"/>
  <c r="C5" i="279"/>
  <c r="D45" i="269"/>
  <c r="E45" i="269"/>
  <c r="F45" i="269"/>
  <c r="G45" i="269"/>
  <c r="H45" i="269"/>
  <c r="I45" i="269"/>
  <c r="J45" i="269"/>
  <c r="K45" i="269"/>
  <c r="L45" i="269"/>
  <c r="M45" i="269"/>
  <c r="N45" i="269"/>
  <c r="O45" i="269"/>
  <c r="P45" i="269"/>
  <c r="Q45" i="269"/>
  <c r="D46" i="269"/>
  <c r="E46" i="269"/>
  <c r="F46" i="269"/>
  <c r="G46" i="269"/>
  <c r="H46" i="269"/>
  <c r="I46" i="269"/>
  <c r="J46" i="269"/>
  <c r="K46" i="269"/>
  <c r="L46" i="269"/>
  <c r="M46" i="269"/>
  <c r="N46" i="269"/>
  <c r="O46" i="269"/>
  <c r="P46" i="269"/>
  <c r="Q46" i="269"/>
  <c r="D47" i="269"/>
  <c r="E47" i="269"/>
  <c r="F47" i="269"/>
  <c r="G47" i="269"/>
  <c r="H47" i="269"/>
  <c r="I47" i="269"/>
  <c r="J47" i="269"/>
  <c r="K47" i="269"/>
  <c r="L47" i="269"/>
  <c r="M47" i="269"/>
  <c r="N47" i="269"/>
  <c r="O47" i="269"/>
  <c r="P47" i="269"/>
  <c r="Q47" i="269"/>
  <c r="D48" i="269"/>
  <c r="E48" i="269"/>
  <c r="F48" i="269"/>
  <c r="G48" i="269"/>
  <c r="H48" i="269"/>
  <c r="I48" i="269"/>
  <c r="J48" i="269"/>
  <c r="K48" i="269"/>
  <c r="L48" i="269"/>
  <c r="M48" i="269"/>
  <c r="N48" i="269"/>
  <c r="O48" i="269"/>
  <c r="P48" i="269"/>
  <c r="Q48" i="269"/>
  <c r="D49" i="269"/>
  <c r="E49" i="269"/>
  <c r="F49" i="269"/>
  <c r="G49" i="269"/>
  <c r="H49" i="269"/>
  <c r="I49" i="269"/>
  <c r="J49" i="269"/>
  <c r="K49" i="269"/>
  <c r="L49" i="269"/>
  <c r="M49" i="269"/>
  <c r="N49" i="269"/>
  <c r="O49" i="269"/>
  <c r="P49" i="269"/>
  <c r="Q49" i="269"/>
  <c r="D50" i="269"/>
  <c r="E50" i="269"/>
  <c r="F50" i="269"/>
  <c r="G50" i="269"/>
  <c r="H50" i="269"/>
  <c r="I50" i="269"/>
  <c r="J50" i="269"/>
  <c r="K50" i="269"/>
  <c r="L50" i="269"/>
  <c r="M50" i="269"/>
  <c r="N50" i="269"/>
  <c r="O50" i="269"/>
  <c r="P50" i="269"/>
  <c r="Q50" i="269"/>
  <c r="D51" i="269"/>
  <c r="E51" i="269"/>
  <c r="F51" i="269"/>
  <c r="G51" i="269"/>
  <c r="H51" i="269"/>
  <c r="I51" i="269"/>
  <c r="J51" i="269"/>
  <c r="K51" i="269"/>
  <c r="L51" i="269"/>
  <c r="M51" i="269"/>
  <c r="N51" i="269"/>
  <c r="O51" i="269"/>
  <c r="P51" i="269"/>
  <c r="Q51" i="269"/>
  <c r="D52" i="269"/>
  <c r="E52" i="269"/>
  <c r="F52" i="269"/>
  <c r="G52" i="269"/>
  <c r="H52" i="269"/>
  <c r="I52" i="269"/>
  <c r="J52" i="269"/>
  <c r="K52" i="269"/>
  <c r="L52" i="269"/>
  <c r="M52" i="269"/>
  <c r="N52" i="269"/>
  <c r="O52" i="269"/>
  <c r="P52" i="269"/>
  <c r="Q52" i="269"/>
  <c r="D53" i="269"/>
  <c r="E53" i="269"/>
  <c r="F53" i="269"/>
  <c r="G53" i="269"/>
  <c r="H53" i="269"/>
  <c r="I53" i="269"/>
  <c r="J53" i="269"/>
  <c r="K53" i="269"/>
  <c r="L53" i="269"/>
  <c r="M53" i="269"/>
  <c r="N53" i="269"/>
  <c r="O53" i="269"/>
  <c r="P53" i="269"/>
  <c r="Q53" i="269"/>
  <c r="D54" i="269"/>
  <c r="E54" i="269"/>
  <c r="F54" i="269"/>
  <c r="G54" i="269"/>
  <c r="H54" i="269"/>
  <c r="I54" i="269"/>
  <c r="J54" i="269"/>
  <c r="K54" i="269"/>
  <c r="L54" i="269"/>
  <c r="M54" i="269"/>
  <c r="N54" i="269"/>
  <c r="O54" i="269"/>
  <c r="P54" i="269"/>
  <c r="Q54" i="269"/>
  <c r="D55" i="269"/>
  <c r="E55" i="269"/>
  <c r="F55" i="269"/>
  <c r="G55" i="269"/>
  <c r="H55" i="269"/>
  <c r="I55" i="269"/>
  <c r="J55" i="269"/>
  <c r="K55" i="269"/>
  <c r="L55" i="269"/>
  <c r="M55" i="269"/>
  <c r="N55" i="269"/>
  <c r="O55" i="269"/>
  <c r="P55" i="269"/>
  <c r="Q55" i="269"/>
  <c r="C46" i="269"/>
  <c r="C47" i="269"/>
  <c r="C48" i="269"/>
  <c r="C49" i="269"/>
  <c r="C50" i="269"/>
  <c r="C51" i="269"/>
  <c r="C52" i="269"/>
  <c r="C53" i="269"/>
  <c r="C54" i="269"/>
  <c r="C55" i="269"/>
  <c r="C45" i="269"/>
  <c r="D42" i="269"/>
  <c r="E42" i="269"/>
  <c r="F42" i="269"/>
  <c r="G42" i="269"/>
  <c r="H42" i="269"/>
  <c r="I42" i="269"/>
  <c r="J42" i="269"/>
  <c r="K42" i="269"/>
  <c r="L42" i="269"/>
  <c r="M42" i="269"/>
  <c r="N42" i="269"/>
  <c r="O42" i="269"/>
  <c r="P42" i="269"/>
  <c r="Q42" i="269"/>
  <c r="C42" i="269"/>
  <c r="D32" i="269"/>
  <c r="E32" i="269"/>
  <c r="F32" i="269"/>
  <c r="G32" i="269"/>
  <c r="H32" i="269"/>
  <c r="I32" i="269"/>
  <c r="J32" i="269"/>
  <c r="K32" i="269"/>
  <c r="L32" i="269"/>
  <c r="M32" i="269"/>
  <c r="N32" i="269"/>
  <c r="O32" i="269"/>
  <c r="P32" i="269"/>
  <c r="Q32" i="269"/>
  <c r="D33" i="269"/>
  <c r="E33" i="269"/>
  <c r="F33" i="269"/>
  <c r="G33" i="269"/>
  <c r="H33" i="269"/>
  <c r="I33" i="269"/>
  <c r="J33" i="269"/>
  <c r="K33" i="269"/>
  <c r="L33" i="269"/>
  <c r="M33" i="269"/>
  <c r="N33" i="269"/>
  <c r="O33" i="269"/>
  <c r="P33" i="269"/>
  <c r="Q33" i="269"/>
  <c r="D34" i="269"/>
  <c r="E34" i="269"/>
  <c r="F34" i="269"/>
  <c r="G34" i="269"/>
  <c r="H34" i="269"/>
  <c r="I34" i="269"/>
  <c r="J34" i="269"/>
  <c r="K34" i="269"/>
  <c r="L34" i="269"/>
  <c r="M34" i="269"/>
  <c r="N34" i="269"/>
  <c r="O34" i="269"/>
  <c r="P34" i="269"/>
  <c r="Q34" i="269"/>
  <c r="D35" i="269"/>
  <c r="E35" i="269"/>
  <c r="F35" i="269"/>
  <c r="G35" i="269"/>
  <c r="H35" i="269"/>
  <c r="I35" i="269"/>
  <c r="J35" i="269"/>
  <c r="K35" i="269"/>
  <c r="L35" i="269"/>
  <c r="M35" i="269"/>
  <c r="N35" i="269"/>
  <c r="O35" i="269"/>
  <c r="P35" i="269"/>
  <c r="Q35" i="269"/>
  <c r="D36" i="269"/>
  <c r="E36" i="269"/>
  <c r="F36" i="269"/>
  <c r="G36" i="269"/>
  <c r="H36" i="269"/>
  <c r="I36" i="269"/>
  <c r="J36" i="269"/>
  <c r="K36" i="269"/>
  <c r="L36" i="269"/>
  <c r="M36" i="269"/>
  <c r="N36" i="269"/>
  <c r="O36" i="269"/>
  <c r="P36" i="269"/>
  <c r="Q36" i="269"/>
  <c r="D37" i="269"/>
  <c r="E37" i="269"/>
  <c r="F37" i="269"/>
  <c r="G37" i="269"/>
  <c r="H37" i="269"/>
  <c r="I37" i="269"/>
  <c r="J37" i="269"/>
  <c r="K37" i="269"/>
  <c r="L37" i="269"/>
  <c r="M37" i="269"/>
  <c r="N37" i="269"/>
  <c r="O37" i="269"/>
  <c r="P37" i="269"/>
  <c r="Q37" i="269"/>
  <c r="D38" i="269"/>
  <c r="E38" i="269"/>
  <c r="F38" i="269"/>
  <c r="G38" i="269"/>
  <c r="H38" i="269"/>
  <c r="I38" i="269"/>
  <c r="J38" i="269"/>
  <c r="K38" i="269"/>
  <c r="L38" i="269"/>
  <c r="M38" i="269"/>
  <c r="N38" i="269"/>
  <c r="O38" i="269"/>
  <c r="P38" i="269"/>
  <c r="Q38" i="269"/>
  <c r="D39" i="269"/>
  <c r="E39" i="269"/>
  <c r="F39" i="269"/>
  <c r="G39" i="269"/>
  <c r="H39" i="269"/>
  <c r="I39" i="269"/>
  <c r="J39" i="269"/>
  <c r="K39" i="269"/>
  <c r="L39" i="269"/>
  <c r="M39" i="269"/>
  <c r="N39" i="269"/>
  <c r="O39" i="269"/>
  <c r="P39" i="269"/>
  <c r="Q39" i="269"/>
  <c r="D40" i="269"/>
  <c r="E40" i="269"/>
  <c r="F40" i="269"/>
  <c r="G40" i="269"/>
  <c r="H40" i="269"/>
  <c r="I40" i="269"/>
  <c r="J40" i="269"/>
  <c r="K40" i="269"/>
  <c r="L40" i="269"/>
  <c r="M40" i="269"/>
  <c r="N40" i="269"/>
  <c r="O40" i="269"/>
  <c r="P40" i="269"/>
  <c r="Q40" i="269"/>
  <c r="D41" i="269"/>
  <c r="E41" i="269"/>
  <c r="F41" i="269"/>
  <c r="G41" i="269"/>
  <c r="H41" i="269"/>
  <c r="I41" i="269"/>
  <c r="J41" i="269"/>
  <c r="K41" i="269"/>
  <c r="L41" i="269"/>
  <c r="M41" i="269"/>
  <c r="N41" i="269"/>
  <c r="O41" i="269"/>
  <c r="P41" i="269"/>
  <c r="Q41" i="269"/>
  <c r="C33" i="269"/>
  <c r="C34" i="269"/>
  <c r="C35" i="269"/>
  <c r="C36" i="269"/>
  <c r="C37" i="269"/>
  <c r="C38" i="269"/>
  <c r="C39" i="269"/>
  <c r="C40" i="269"/>
  <c r="C41" i="269"/>
  <c r="C32" i="269"/>
  <c r="D29" i="269"/>
  <c r="E29" i="269"/>
  <c r="F29" i="269"/>
  <c r="G29" i="269"/>
  <c r="H29" i="269"/>
  <c r="I29" i="269"/>
  <c r="J29" i="269"/>
  <c r="K29" i="269"/>
  <c r="L29" i="269"/>
  <c r="M29" i="269"/>
  <c r="N29" i="269"/>
  <c r="O29" i="269"/>
  <c r="P29" i="269"/>
  <c r="Q29" i="269"/>
  <c r="C29" i="269"/>
  <c r="D19" i="269"/>
  <c r="E19" i="269"/>
  <c r="F19" i="269"/>
  <c r="G19" i="269"/>
  <c r="H19" i="269"/>
  <c r="I19" i="269"/>
  <c r="J19" i="269"/>
  <c r="K19" i="269"/>
  <c r="L19" i="269"/>
  <c r="M19" i="269"/>
  <c r="N19" i="269"/>
  <c r="O19" i="269"/>
  <c r="P19" i="269"/>
  <c r="Q19" i="269"/>
  <c r="D20" i="269"/>
  <c r="E20" i="269"/>
  <c r="F20" i="269"/>
  <c r="G20" i="269"/>
  <c r="H20" i="269"/>
  <c r="I20" i="269"/>
  <c r="J20" i="269"/>
  <c r="K20" i="269"/>
  <c r="L20" i="269"/>
  <c r="M20" i="269"/>
  <c r="N20" i="269"/>
  <c r="O20" i="269"/>
  <c r="P20" i="269"/>
  <c r="Q20" i="269"/>
  <c r="D21" i="269"/>
  <c r="E21" i="269"/>
  <c r="F21" i="269"/>
  <c r="G21" i="269"/>
  <c r="H21" i="269"/>
  <c r="I21" i="269"/>
  <c r="J21" i="269"/>
  <c r="K21" i="269"/>
  <c r="L21" i="269"/>
  <c r="M21" i="269"/>
  <c r="N21" i="269"/>
  <c r="O21" i="269"/>
  <c r="P21" i="269"/>
  <c r="Q21" i="269"/>
  <c r="D22" i="269"/>
  <c r="E22" i="269"/>
  <c r="F22" i="269"/>
  <c r="G22" i="269"/>
  <c r="H22" i="269"/>
  <c r="I22" i="269"/>
  <c r="J22" i="269"/>
  <c r="K22" i="269"/>
  <c r="L22" i="269"/>
  <c r="M22" i="269"/>
  <c r="N22" i="269"/>
  <c r="O22" i="269"/>
  <c r="P22" i="269"/>
  <c r="Q22" i="269"/>
  <c r="D23" i="269"/>
  <c r="E23" i="269"/>
  <c r="F23" i="269"/>
  <c r="G23" i="269"/>
  <c r="H23" i="269"/>
  <c r="I23" i="269"/>
  <c r="J23" i="269"/>
  <c r="K23" i="269"/>
  <c r="L23" i="269"/>
  <c r="M23" i="269"/>
  <c r="N23" i="269"/>
  <c r="O23" i="269"/>
  <c r="P23" i="269"/>
  <c r="Q23" i="269"/>
  <c r="D24" i="269"/>
  <c r="E24" i="269"/>
  <c r="F24" i="269"/>
  <c r="G24" i="269"/>
  <c r="H24" i="269"/>
  <c r="I24" i="269"/>
  <c r="J24" i="269"/>
  <c r="K24" i="269"/>
  <c r="L24" i="269"/>
  <c r="M24" i="269"/>
  <c r="N24" i="269"/>
  <c r="O24" i="269"/>
  <c r="P24" i="269"/>
  <c r="Q24" i="269"/>
  <c r="D25" i="269"/>
  <c r="E25" i="269"/>
  <c r="F25" i="269"/>
  <c r="G25" i="269"/>
  <c r="H25" i="269"/>
  <c r="I25" i="269"/>
  <c r="J25" i="269"/>
  <c r="K25" i="269"/>
  <c r="L25" i="269"/>
  <c r="M25" i="269"/>
  <c r="N25" i="269"/>
  <c r="O25" i="269"/>
  <c r="P25" i="269"/>
  <c r="Q25" i="269"/>
  <c r="D26" i="269"/>
  <c r="E26" i="269"/>
  <c r="F26" i="269"/>
  <c r="G26" i="269"/>
  <c r="H26" i="269"/>
  <c r="I26" i="269"/>
  <c r="J26" i="269"/>
  <c r="K26" i="269"/>
  <c r="L26" i="269"/>
  <c r="M26" i="269"/>
  <c r="N26" i="269"/>
  <c r="O26" i="269"/>
  <c r="P26" i="269"/>
  <c r="Q26" i="269"/>
  <c r="D27" i="269"/>
  <c r="E27" i="269"/>
  <c r="F27" i="269"/>
  <c r="G27" i="269"/>
  <c r="H27" i="269"/>
  <c r="I27" i="269"/>
  <c r="J27" i="269"/>
  <c r="K27" i="269"/>
  <c r="L27" i="269"/>
  <c r="M27" i="269"/>
  <c r="N27" i="269"/>
  <c r="O27" i="269"/>
  <c r="P27" i="269"/>
  <c r="Q27" i="269"/>
  <c r="D28" i="269"/>
  <c r="E28" i="269"/>
  <c r="F28" i="269"/>
  <c r="G28" i="269"/>
  <c r="H28" i="269"/>
  <c r="I28" i="269"/>
  <c r="J28" i="269"/>
  <c r="K28" i="269"/>
  <c r="L28" i="269"/>
  <c r="M28" i="269"/>
  <c r="N28" i="269"/>
  <c r="O28" i="269"/>
  <c r="P28" i="269"/>
  <c r="Q28" i="269"/>
  <c r="C20" i="269"/>
  <c r="C21" i="269"/>
  <c r="C22" i="269"/>
  <c r="C23" i="269"/>
  <c r="C24" i="269"/>
  <c r="C25" i="269"/>
  <c r="C26" i="269"/>
  <c r="C27" i="269"/>
  <c r="C28" i="269"/>
  <c r="C19" i="269"/>
  <c r="D16" i="269"/>
  <c r="E16" i="269"/>
  <c r="F16" i="269"/>
  <c r="G16" i="269"/>
  <c r="H16" i="269"/>
  <c r="I16" i="269"/>
  <c r="J16" i="269"/>
  <c r="K16" i="269"/>
  <c r="L16" i="269"/>
  <c r="M16" i="269"/>
  <c r="N16" i="269"/>
  <c r="O16" i="269"/>
  <c r="P16" i="269"/>
  <c r="Q16" i="269"/>
  <c r="C16" i="269"/>
  <c r="C7" i="269"/>
  <c r="D7" i="269"/>
  <c r="E7" i="269"/>
  <c r="F7" i="269"/>
  <c r="G7" i="269"/>
  <c r="H7" i="269"/>
  <c r="I7" i="269"/>
  <c r="J7" i="269"/>
  <c r="K7" i="269"/>
  <c r="L7" i="269"/>
  <c r="M7" i="269"/>
  <c r="N7" i="269"/>
  <c r="O7" i="269"/>
  <c r="P7" i="269"/>
  <c r="Q7" i="269"/>
  <c r="C8" i="269"/>
  <c r="D8" i="269"/>
  <c r="E8" i="269"/>
  <c r="F8" i="269"/>
  <c r="G8" i="269"/>
  <c r="H8" i="269"/>
  <c r="I8" i="269"/>
  <c r="J8" i="269"/>
  <c r="K8" i="269"/>
  <c r="L8" i="269"/>
  <c r="M8" i="269"/>
  <c r="N8" i="269"/>
  <c r="O8" i="269"/>
  <c r="P8" i="269"/>
  <c r="Q8" i="269"/>
  <c r="C9" i="269"/>
  <c r="D9" i="269"/>
  <c r="E9" i="269"/>
  <c r="F9" i="269"/>
  <c r="G9" i="269"/>
  <c r="H9" i="269"/>
  <c r="I9" i="269"/>
  <c r="J9" i="269"/>
  <c r="K9" i="269"/>
  <c r="L9" i="269"/>
  <c r="M9" i="269"/>
  <c r="N9" i="269"/>
  <c r="O9" i="269"/>
  <c r="P9" i="269"/>
  <c r="Q9" i="269"/>
  <c r="C10" i="269"/>
  <c r="D10" i="269"/>
  <c r="E10" i="269"/>
  <c r="F10" i="269"/>
  <c r="G10" i="269"/>
  <c r="H10" i="269"/>
  <c r="I10" i="269"/>
  <c r="J10" i="269"/>
  <c r="K10" i="269"/>
  <c r="L10" i="269"/>
  <c r="M10" i="269"/>
  <c r="N10" i="269"/>
  <c r="O10" i="269"/>
  <c r="P10" i="269"/>
  <c r="Q10" i="269"/>
  <c r="C11" i="269"/>
  <c r="D11" i="269"/>
  <c r="E11" i="269"/>
  <c r="F11" i="269"/>
  <c r="G11" i="269"/>
  <c r="H11" i="269"/>
  <c r="I11" i="269"/>
  <c r="J11" i="269"/>
  <c r="K11" i="269"/>
  <c r="L11" i="269"/>
  <c r="M11" i="269"/>
  <c r="N11" i="269"/>
  <c r="O11" i="269"/>
  <c r="P11" i="269"/>
  <c r="Q11" i="269"/>
  <c r="C12" i="269"/>
  <c r="D12" i="269"/>
  <c r="E12" i="269"/>
  <c r="F12" i="269"/>
  <c r="G12" i="269"/>
  <c r="H12" i="269"/>
  <c r="I12" i="269"/>
  <c r="J12" i="269"/>
  <c r="K12" i="269"/>
  <c r="L12" i="269"/>
  <c r="M12" i="269"/>
  <c r="N12" i="269"/>
  <c r="O12" i="269"/>
  <c r="P12" i="269"/>
  <c r="Q12" i="269"/>
  <c r="C13" i="269"/>
  <c r="D13" i="269"/>
  <c r="E13" i="269"/>
  <c r="F13" i="269"/>
  <c r="G13" i="269"/>
  <c r="H13" i="269"/>
  <c r="I13" i="269"/>
  <c r="J13" i="269"/>
  <c r="K13" i="269"/>
  <c r="L13" i="269"/>
  <c r="M13" i="269"/>
  <c r="N13" i="269"/>
  <c r="O13" i="269"/>
  <c r="P13" i="269"/>
  <c r="Q13" i="269"/>
  <c r="C14" i="269"/>
  <c r="D14" i="269"/>
  <c r="E14" i="269"/>
  <c r="F14" i="269"/>
  <c r="G14" i="269"/>
  <c r="H14" i="269"/>
  <c r="I14" i="269"/>
  <c r="J14" i="269"/>
  <c r="K14" i="269"/>
  <c r="L14" i="269"/>
  <c r="M14" i="269"/>
  <c r="N14" i="269"/>
  <c r="O14" i="269"/>
  <c r="P14" i="269"/>
  <c r="Q14" i="269"/>
  <c r="C15" i="269"/>
  <c r="D15" i="269"/>
  <c r="E15" i="269"/>
  <c r="F15" i="269"/>
  <c r="G15" i="269"/>
  <c r="H15" i="269"/>
  <c r="I15" i="269"/>
  <c r="J15" i="269"/>
  <c r="K15" i="269"/>
  <c r="L15" i="269"/>
  <c r="M15" i="269"/>
  <c r="N15" i="269"/>
  <c r="O15" i="269"/>
  <c r="P15" i="269"/>
  <c r="Q15" i="269"/>
  <c r="Q6" i="269"/>
  <c r="P6" i="269"/>
  <c r="O6" i="269"/>
  <c r="N6" i="269"/>
  <c r="M6" i="269"/>
  <c r="L6" i="269"/>
  <c r="K6" i="269"/>
  <c r="J6" i="269"/>
  <c r="I6" i="269"/>
  <c r="H6" i="269"/>
  <c r="G6" i="269"/>
  <c r="F6" i="269"/>
  <c r="E6" i="269"/>
  <c r="D6" i="269"/>
  <c r="C6" i="269"/>
  <c r="E32" i="268"/>
  <c r="F32" i="268"/>
  <c r="G32" i="268"/>
  <c r="H32" i="268"/>
  <c r="I32" i="268"/>
  <c r="J32" i="268"/>
  <c r="K32" i="268"/>
  <c r="L32" i="268"/>
  <c r="M32" i="268"/>
  <c r="N32" i="268"/>
  <c r="O32" i="268"/>
  <c r="P32" i="268"/>
  <c r="Q32" i="268"/>
  <c r="E33" i="268"/>
  <c r="F33" i="268"/>
  <c r="G33" i="268"/>
  <c r="H33" i="268"/>
  <c r="I33" i="268"/>
  <c r="J33" i="268"/>
  <c r="K33" i="268"/>
  <c r="L33" i="268"/>
  <c r="M33" i="268"/>
  <c r="N33" i="268"/>
  <c r="O33" i="268"/>
  <c r="P33" i="268"/>
  <c r="Q33" i="268"/>
  <c r="E34" i="268"/>
  <c r="F34" i="268"/>
  <c r="G34" i="268"/>
  <c r="H34" i="268"/>
  <c r="I34" i="268"/>
  <c r="J34" i="268"/>
  <c r="K34" i="268"/>
  <c r="L34" i="268"/>
  <c r="M34" i="268"/>
  <c r="N34" i="268"/>
  <c r="O34" i="268"/>
  <c r="P34" i="268"/>
  <c r="Q34" i="268"/>
  <c r="E35" i="268"/>
  <c r="F35" i="268"/>
  <c r="G35" i="268"/>
  <c r="H35" i="268"/>
  <c r="I35" i="268"/>
  <c r="J35" i="268"/>
  <c r="K35" i="268"/>
  <c r="L35" i="268"/>
  <c r="M35" i="268"/>
  <c r="N35" i="268"/>
  <c r="O35" i="268"/>
  <c r="P35" i="268"/>
  <c r="Q35" i="268"/>
  <c r="E36" i="268"/>
  <c r="F36" i="268"/>
  <c r="G36" i="268"/>
  <c r="H36" i="268"/>
  <c r="I36" i="268"/>
  <c r="J36" i="268"/>
  <c r="K36" i="268"/>
  <c r="L36" i="268"/>
  <c r="M36" i="268"/>
  <c r="N36" i="268"/>
  <c r="O36" i="268"/>
  <c r="P36" i="268"/>
  <c r="Q36" i="268"/>
  <c r="E37" i="268"/>
  <c r="F37" i="268"/>
  <c r="G37" i="268"/>
  <c r="H37" i="268"/>
  <c r="I37" i="268"/>
  <c r="J37" i="268"/>
  <c r="K37" i="268"/>
  <c r="L37" i="268"/>
  <c r="M37" i="268"/>
  <c r="N37" i="268"/>
  <c r="O37" i="268"/>
  <c r="P37" i="268"/>
  <c r="Q37" i="268"/>
  <c r="E38" i="268"/>
  <c r="F38" i="268"/>
  <c r="G38" i="268"/>
  <c r="H38" i="268"/>
  <c r="I38" i="268"/>
  <c r="J38" i="268"/>
  <c r="K38" i="268"/>
  <c r="L38" i="268"/>
  <c r="M38" i="268"/>
  <c r="N38" i="268"/>
  <c r="O38" i="268"/>
  <c r="P38" i="268"/>
  <c r="Q38" i="268"/>
  <c r="E39" i="268"/>
  <c r="F39" i="268"/>
  <c r="G39" i="268"/>
  <c r="H39" i="268"/>
  <c r="I39" i="268"/>
  <c r="J39" i="268"/>
  <c r="K39" i="268"/>
  <c r="L39" i="268"/>
  <c r="M39" i="268"/>
  <c r="N39" i="268"/>
  <c r="O39" i="268"/>
  <c r="P39" i="268"/>
  <c r="Q39" i="268"/>
  <c r="E40" i="268"/>
  <c r="F40" i="268"/>
  <c r="G40" i="268"/>
  <c r="H40" i="268"/>
  <c r="I40" i="268"/>
  <c r="J40" i="268"/>
  <c r="K40" i="268"/>
  <c r="L40" i="268"/>
  <c r="M40" i="268"/>
  <c r="N40" i="268"/>
  <c r="O40" i="268"/>
  <c r="P40" i="268"/>
  <c r="Q40" i="268"/>
  <c r="E41" i="268"/>
  <c r="F41" i="268"/>
  <c r="G41" i="268"/>
  <c r="H41" i="268"/>
  <c r="I41" i="268"/>
  <c r="J41" i="268"/>
  <c r="K41" i="268"/>
  <c r="L41" i="268"/>
  <c r="M41" i="268"/>
  <c r="N41" i="268"/>
  <c r="O41" i="268"/>
  <c r="P41" i="268"/>
  <c r="Q41" i="268"/>
  <c r="E42" i="268"/>
  <c r="F42" i="268"/>
  <c r="G42" i="268"/>
  <c r="H42" i="268"/>
  <c r="I42" i="268"/>
  <c r="J42" i="268"/>
  <c r="K42" i="268"/>
  <c r="L42" i="268"/>
  <c r="M42" i="268"/>
  <c r="N42" i="268"/>
  <c r="O42" i="268"/>
  <c r="P42" i="268"/>
  <c r="Q42" i="268"/>
  <c r="C33" i="268"/>
  <c r="D33" i="268"/>
  <c r="C34" i="268"/>
  <c r="D34" i="268"/>
  <c r="C35" i="268"/>
  <c r="D35" i="268"/>
  <c r="C36" i="268"/>
  <c r="D36" i="268"/>
  <c r="C37" i="268"/>
  <c r="D37" i="268"/>
  <c r="C38" i="268"/>
  <c r="D38" i="268"/>
  <c r="C39" i="268"/>
  <c r="D39" i="268"/>
  <c r="C40" i="268"/>
  <c r="D40" i="268"/>
  <c r="C41" i="268"/>
  <c r="D41" i="268"/>
  <c r="C42" i="268"/>
  <c r="D42" i="268"/>
  <c r="D32" i="268"/>
  <c r="C32" i="268"/>
  <c r="E19" i="268"/>
  <c r="F19" i="268"/>
  <c r="G19" i="268"/>
  <c r="H19" i="268"/>
  <c r="I19" i="268"/>
  <c r="J19" i="268"/>
  <c r="K19" i="268"/>
  <c r="L19" i="268"/>
  <c r="M19" i="268"/>
  <c r="N19" i="268"/>
  <c r="O19" i="268"/>
  <c r="P19" i="268"/>
  <c r="Q19" i="268"/>
  <c r="E20" i="268"/>
  <c r="F20" i="268"/>
  <c r="G20" i="268"/>
  <c r="H20" i="268"/>
  <c r="I20" i="268"/>
  <c r="J20" i="268"/>
  <c r="K20" i="268"/>
  <c r="L20" i="268"/>
  <c r="M20" i="268"/>
  <c r="N20" i="268"/>
  <c r="O20" i="268"/>
  <c r="P20" i="268"/>
  <c r="Q20" i="268"/>
  <c r="E21" i="268"/>
  <c r="F21" i="268"/>
  <c r="G21" i="268"/>
  <c r="H21" i="268"/>
  <c r="I21" i="268"/>
  <c r="J21" i="268"/>
  <c r="K21" i="268"/>
  <c r="L21" i="268"/>
  <c r="M21" i="268"/>
  <c r="N21" i="268"/>
  <c r="O21" i="268"/>
  <c r="P21" i="268"/>
  <c r="Q21" i="268"/>
  <c r="E22" i="268"/>
  <c r="F22" i="268"/>
  <c r="G22" i="268"/>
  <c r="H22" i="268"/>
  <c r="I22" i="268"/>
  <c r="J22" i="268"/>
  <c r="K22" i="268"/>
  <c r="L22" i="268"/>
  <c r="M22" i="268"/>
  <c r="N22" i="268"/>
  <c r="O22" i="268"/>
  <c r="P22" i="268"/>
  <c r="Q22" i="268"/>
  <c r="E23" i="268"/>
  <c r="F23" i="268"/>
  <c r="G23" i="268"/>
  <c r="H23" i="268"/>
  <c r="I23" i="268"/>
  <c r="J23" i="268"/>
  <c r="K23" i="268"/>
  <c r="L23" i="268"/>
  <c r="M23" i="268"/>
  <c r="N23" i="268"/>
  <c r="O23" i="268"/>
  <c r="P23" i="268"/>
  <c r="Q23" i="268"/>
  <c r="E24" i="268"/>
  <c r="F24" i="268"/>
  <c r="G24" i="268"/>
  <c r="H24" i="268"/>
  <c r="I24" i="268"/>
  <c r="J24" i="268"/>
  <c r="K24" i="268"/>
  <c r="L24" i="268"/>
  <c r="M24" i="268"/>
  <c r="N24" i="268"/>
  <c r="O24" i="268"/>
  <c r="P24" i="268"/>
  <c r="Q24" i="268"/>
  <c r="E25" i="268"/>
  <c r="F25" i="268"/>
  <c r="G25" i="268"/>
  <c r="H25" i="268"/>
  <c r="I25" i="268"/>
  <c r="J25" i="268"/>
  <c r="K25" i="268"/>
  <c r="L25" i="268"/>
  <c r="M25" i="268"/>
  <c r="N25" i="268"/>
  <c r="O25" i="268"/>
  <c r="P25" i="268"/>
  <c r="Q25" i="268"/>
  <c r="E26" i="268"/>
  <c r="F26" i="268"/>
  <c r="G26" i="268"/>
  <c r="H26" i="268"/>
  <c r="I26" i="268"/>
  <c r="J26" i="268"/>
  <c r="K26" i="268"/>
  <c r="L26" i="268"/>
  <c r="M26" i="268"/>
  <c r="N26" i="268"/>
  <c r="O26" i="268"/>
  <c r="P26" i="268"/>
  <c r="Q26" i="268"/>
  <c r="E27" i="268"/>
  <c r="F27" i="268"/>
  <c r="G27" i="268"/>
  <c r="H27" i="268"/>
  <c r="I27" i="268"/>
  <c r="J27" i="268"/>
  <c r="K27" i="268"/>
  <c r="L27" i="268"/>
  <c r="M27" i="268"/>
  <c r="N27" i="268"/>
  <c r="O27" i="268"/>
  <c r="P27" i="268"/>
  <c r="Q27" i="268"/>
  <c r="E28" i="268"/>
  <c r="F28" i="268"/>
  <c r="G28" i="268"/>
  <c r="H28" i="268"/>
  <c r="I28" i="268"/>
  <c r="J28" i="268"/>
  <c r="K28" i="268"/>
  <c r="L28" i="268"/>
  <c r="M28" i="268"/>
  <c r="N28" i="268"/>
  <c r="O28" i="268"/>
  <c r="P28" i="268"/>
  <c r="Q28" i="268"/>
  <c r="E29" i="268"/>
  <c r="F29" i="268"/>
  <c r="G29" i="268"/>
  <c r="H29" i="268"/>
  <c r="I29" i="268"/>
  <c r="J29" i="268"/>
  <c r="K29" i="268"/>
  <c r="L29" i="268"/>
  <c r="M29" i="268"/>
  <c r="N29" i="268"/>
  <c r="O29" i="268"/>
  <c r="P29" i="268"/>
  <c r="Q29" i="268"/>
  <c r="C20" i="268"/>
  <c r="D20" i="268"/>
  <c r="C21" i="268"/>
  <c r="D21" i="268"/>
  <c r="C22" i="268"/>
  <c r="D22" i="268"/>
  <c r="C23" i="268"/>
  <c r="D23" i="268"/>
  <c r="C24" i="268"/>
  <c r="D24" i="268"/>
  <c r="C25" i="268"/>
  <c r="D25" i="268"/>
  <c r="C26" i="268"/>
  <c r="D26" i="268"/>
  <c r="C27" i="268"/>
  <c r="D27" i="268"/>
  <c r="C28" i="268"/>
  <c r="D28" i="268"/>
  <c r="C29" i="268"/>
  <c r="D29" i="268"/>
  <c r="D19" i="268"/>
  <c r="C19" i="268"/>
  <c r="E6" i="268"/>
  <c r="F6" i="268"/>
  <c r="G6" i="268"/>
  <c r="H6" i="268"/>
  <c r="I6" i="268"/>
  <c r="J6" i="268"/>
  <c r="K6" i="268"/>
  <c r="L6" i="268"/>
  <c r="M6" i="268"/>
  <c r="N6" i="268"/>
  <c r="O6" i="268"/>
  <c r="P6" i="268"/>
  <c r="Q6" i="268"/>
  <c r="E7" i="268"/>
  <c r="F7" i="268"/>
  <c r="G7" i="268"/>
  <c r="H7" i="268"/>
  <c r="I7" i="268"/>
  <c r="J7" i="268"/>
  <c r="K7" i="268"/>
  <c r="L7" i="268"/>
  <c r="M7" i="268"/>
  <c r="N7" i="268"/>
  <c r="O7" i="268"/>
  <c r="P7" i="268"/>
  <c r="Q7" i="268"/>
  <c r="E8" i="268"/>
  <c r="F8" i="268"/>
  <c r="G8" i="268"/>
  <c r="H8" i="268"/>
  <c r="I8" i="268"/>
  <c r="J8" i="268"/>
  <c r="K8" i="268"/>
  <c r="L8" i="268"/>
  <c r="M8" i="268"/>
  <c r="N8" i="268"/>
  <c r="O8" i="268"/>
  <c r="P8" i="268"/>
  <c r="Q8" i="268"/>
  <c r="E9" i="268"/>
  <c r="F9" i="268"/>
  <c r="G9" i="268"/>
  <c r="H9" i="268"/>
  <c r="I9" i="268"/>
  <c r="J9" i="268"/>
  <c r="K9" i="268"/>
  <c r="L9" i="268"/>
  <c r="M9" i="268"/>
  <c r="N9" i="268"/>
  <c r="O9" i="268"/>
  <c r="P9" i="268"/>
  <c r="Q9" i="268"/>
  <c r="E10" i="268"/>
  <c r="F10" i="268"/>
  <c r="G10" i="268"/>
  <c r="H10" i="268"/>
  <c r="I10" i="268"/>
  <c r="J10" i="268"/>
  <c r="K10" i="268"/>
  <c r="L10" i="268"/>
  <c r="M10" i="268"/>
  <c r="N10" i="268"/>
  <c r="O10" i="268"/>
  <c r="P10" i="268"/>
  <c r="Q10" i="268"/>
  <c r="E11" i="268"/>
  <c r="F11" i="268"/>
  <c r="G11" i="268"/>
  <c r="H11" i="268"/>
  <c r="I11" i="268"/>
  <c r="J11" i="268"/>
  <c r="K11" i="268"/>
  <c r="L11" i="268"/>
  <c r="M11" i="268"/>
  <c r="N11" i="268"/>
  <c r="O11" i="268"/>
  <c r="P11" i="268"/>
  <c r="Q11" i="268"/>
  <c r="E12" i="268"/>
  <c r="F12" i="268"/>
  <c r="G12" i="268"/>
  <c r="H12" i="268"/>
  <c r="I12" i="268"/>
  <c r="J12" i="268"/>
  <c r="K12" i="268"/>
  <c r="L12" i="268"/>
  <c r="M12" i="268"/>
  <c r="N12" i="268"/>
  <c r="O12" i="268"/>
  <c r="P12" i="268"/>
  <c r="Q12" i="268"/>
  <c r="E13" i="268"/>
  <c r="F13" i="268"/>
  <c r="G13" i="268"/>
  <c r="H13" i="268"/>
  <c r="I13" i="268"/>
  <c r="J13" i="268"/>
  <c r="K13" i="268"/>
  <c r="L13" i="268"/>
  <c r="M13" i="268"/>
  <c r="N13" i="268"/>
  <c r="O13" i="268"/>
  <c r="P13" i="268"/>
  <c r="Q13" i="268"/>
  <c r="E14" i="268"/>
  <c r="F14" i="268"/>
  <c r="G14" i="268"/>
  <c r="H14" i="268"/>
  <c r="I14" i="268"/>
  <c r="J14" i="268"/>
  <c r="K14" i="268"/>
  <c r="L14" i="268"/>
  <c r="M14" i="268"/>
  <c r="N14" i="268"/>
  <c r="O14" i="268"/>
  <c r="P14" i="268"/>
  <c r="Q14" i="268"/>
  <c r="E15" i="268"/>
  <c r="F15" i="268"/>
  <c r="G15" i="268"/>
  <c r="H15" i="268"/>
  <c r="I15" i="268"/>
  <c r="J15" i="268"/>
  <c r="K15" i="268"/>
  <c r="L15" i="268"/>
  <c r="M15" i="268"/>
  <c r="N15" i="268"/>
  <c r="O15" i="268"/>
  <c r="P15" i="268"/>
  <c r="Q15" i="268"/>
  <c r="E16" i="268"/>
  <c r="F16" i="268"/>
  <c r="G16" i="268"/>
  <c r="H16" i="268"/>
  <c r="I16" i="268"/>
  <c r="J16" i="268"/>
  <c r="K16" i="268"/>
  <c r="L16" i="268"/>
  <c r="M16" i="268"/>
  <c r="N16" i="268"/>
  <c r="O16" i="268"/>
  <c r="P16" i="268"/>
  <c r="Q16" i="268"/>
  <c r="C7" i="268"/>
  <c r="D7" i="268"/>
  <c r="C8" i="268"/>
  <c r="D8" i="268"/>
  <c r="C9" i="268"/>
  <c r="D9" i="268"/>
  <c r="C10" i="268"/>
  <c r="D10" i="268"/>
  <c r="C11" i="268"/>
  <c r="D11" i="268"/>
  <c r="C12" i="268"/>
  <c r="D12" i="268"/>
  <c r="C13" i="268"/>
  <c r="D13" i="268"/>
  <c r="C14" i="268"/>
  <c r="D14" i="268"/>
  <c r="C15" i="268"/>
  <c r="D15" i="268"/>
  <c r="C16" i="268"/>
  <c r="D16" i="268"/>
  <c r="D6" i="268"/>
  <c r="C6" i="268"/>
  <c r="O49" i="276"/>
  <c r="N49" i="276"/>
  <c r="M49" i="276"/>
  <c r="L49" i="276"/>
  <c r="K49" i="276"/>
  <c r="J49" i="276"/>
  <c r="I49" i="276"/>
  <c r="H49" i="276"/>
  <c r="G49" i="276"/>
  <c r="F49" i="276"/>
  <c r="E49" i="276"/>
  <c r="D49" i="276"/>
  <c r="C49" i="276"/>
  <c r="O48" i="276"/>
  <c r="N48" i="276"/>
  <c r="M48" i="276"/>
  <c r="L48" i="276"/>
  <c r="K48" i="276"/>
  <c r="J48" i="276"/>
  <c r="I48" i="276"/>
  <c r="H48" i="276"/>
  <c r="G48" i="276"/>
  <c r="F48" i="276"/>
  <c r="E48" i="276"/>
  <c r="D48" i="276"/>
  <c r="C48" i="276"/>
  <c r="O47" i="276"/>
  <c r="N47" i="276"/>
  <c r="M47" i="276"/>
  <c r="L47" i="276"/>
  <c r="K47" i="276"/>
  <c r="J47" i="276"/>
  <c r="I47" i="276"/>
  <c r="H47" i="276"/>
  <c r="G47" i="276"/>
  <c r="F47" i="276"/>
  <c r="E47" i="276"/>
  <c r="D47" i="276"/>
  <c r="C47" i="276"/>
  <c r="O46" i="276"/>
  <c r="N46" i="276"/>
  <c r="M46" i="276"/>
  <c r="L46" i="276"/>
  <c r="K46" i="276"/>
  <c r="J46" i="276"/>
  <c r="I46" i="276"/>
  <c r="H46" i="276"/>
  <c r="G46" i="276"/>
  <c r="F46" i="276"/>
  <c r="E46" i="276"/>
  <c r="D46" i="276"/>
  <c r="C46" i="276"/>
  <c r="O45" i="276"/>
  <c r="N45" i="276"/>
  <c r="M45" i="276"/>
  <c r="L45" i="276"/>
  <c r="K45" i="276"/>
  <c r="J45" i="276"/>
  <c r="I45" i="276"/>
  <c r="H45" i="276"/>
  <c r="G45" i="276"/>
  <c r="F45" i="276"/>
  <c r="E45" i="276"/>
  <c r="D45" i="276"/>
  <c r="C45" i="276"/>
  <c r="O43" i="276"/>
  <c r="N43" i="276"/>
  <c r="M43" i="276"/>
  <c r="L43" i="276"/>
  <c r="K43" i="276"/>
  <c r="J43" i="276"/>
  <c r="I43" i="276"/>
  <c r="H43" i="276"/>
  <c r="G43" i="276"/>
  <c r="F43" i="276"/>
  <c r="E43" i="276"/>
  <c r="D43" i="276"/>
  <c r="C43" i="276"/>
  <c r="O42" i="276"/>
  <c r="N42" i="276"/>
  <c r="M42" i="276"/>
  <c r="L42" i="276"/>
  <c r="K42" i="276"/>
  <c r="J42" i="276"/>
  <c r="I42" i="276"/>
  <c r="H42" i="276"/>
  <c r="G42" i="276"/>
  <c r="F42" i="276"/>
  <c r="E42" i="276"/>
  <c r="D42" i="276"/>
  <c r="C42" i="276"/>
  <c r="O41" i="276"/>
  <c r="N41" i="276"/>
  <c r="M41" i="276"/>
  <c r="L41" i="276"/>
  <c r="K41" i="276"/>
  <c r="J41" i="276"/>
  <c r="I41" i="276"/>
  <c r="H41" i="276"/>
  <c r="G41" i="276"/>
  <c r="F41" i="276"/>
  <c r="E41" i="276"/>
  <c r="D41" i="276"/>
  <c r="C41" i="276"/>
  <c r="O40" i="276"/>
  <c r="N40" i="276"/>
  <c r="M40" i="276"/>
  <c r="L40" i="276"/>
  <c r="K40" i="276"/>
  <c r="J40" i="276"/>
  <c r="I40" i="276"/>
  <c r="H40" i="276"/>
  <c r="G40" i="276"/>
  <c r="F40" i="276"/>
  <c r="E40" i="276"/>
  <c r="D40" i="276"/>
  <c r="C40" i="276"/>
  <c r="O39" i="276"/>
  <c r="N39" i="276"/>
  <c r="M39" i="276"/>
  <c r="L39" i="276"/>
  <c r="K39" i="276"/>
  <c r="J39" i="276"/>
  <c r="I39" i="276"/>
  <c r="H39" i="276"/>
  <c r="G39" i="276"/>
  <c r="F39" i="276"/>
  <c r="E39" i="276"/>
  <c r="D39" i="276"/>
  <c r="C39" i="276"/>
  <c r="O37" i="276"/>
  <c r="N37" i="276"/>
  <c r="M37" i="276"/>
  <c r="L37" i="276"/>
  <c r="K37" i="276"/>
  <c r="J37" i="276"/>
  <c r="I37" i="276"/>
  <c r="H37" i="276"/>
  <c r="G37" i="276"/>
  <c r="F37" i="276"/>
  <c r="E37" i="276"/>
  <c r="D37" i="276"/>
  <c r="C37" i="276"/>
  <c r="O36" i="276"/>
  <c r="N36" i="276"/>
  <c r="M36" i="276"/>
  <c r="L36" i="276"/>
  <c r="K36" i="276"/>
  <c r="J36" i="276"/>
  <c r="I36" i="276"/>
  <c r="H36" i="276"/>
  <c r="G36" i="276"/>
  <c r="F36" i="276"/>
  <c r="E36" i="276"/>
  <c r="D36" i="276"/>
  <c r="C36" i="276"/>
  <c r="O35" i="276"/>
  <c r="N35" i="276"/>
  <c r="M35" i="276"/>
  <c r="L35" i="276"/>
  <c r="K35" i="276"/>
  <c r="J35" i="276"/>
  <c r="I35" i="276"/>
  <c r="H35" i="276"/>
  <c r="G35" i="276"/>
  <c r="F35" i="276"/>
  <c r="E35" i="276"/>
  <c r="D35" i="276"/>
  <c r="C35" i="276"/>
  <c r="O34" i="276"/>
  <c r="N34" i="276"/>
  <c r="M34" i="276"/>
  <c r="L34" i="276"/>
  <c r="K34" i="276"/>
  <c r="J34" i="276"/>
  <c r="I34" i="276"/>
  <c r="H34" i="276"/>
  <c r="G34" i="276"/>
  <c r="F34" i="276"/>
  <c r="E34" i="276"/>
  <c r="D34" i="276"/>
  <c r="C34" i="276"/>
  <c r="O33" i="276"/>
  <c r="N33" i="276"/>
  <c r="M33" i="276"/>
  <c r="L33" i="276"/>
  <c r="K33" i="276"/>
  <c r="J33" i="276"/>
  <c r="I33" i="276"/>
  <c r="H33" i="276"/>
  <c r="G33" i="276"/>
  <c r="F33" i="276"/>
  <c r="E33" i="276"/>
  <c r="D33" i="276"/>
  <c r="C33" i="276"/>
  <c r="O31" i="276"/>
  <c r="N31" i="276"/>
  <c r="M31" i="276"/>
  <c r="L31" i="276"/>
  <c r="K31" i="276"/>
  <c r="J31" i="276"/>
  <c r="I31" i="276"/>
  <c r="H31" i="276"/>
  <c r="G31" i="276"/>
  <c r="F31" i="276"/>
  <c r="E31" i="276"/>
  <c r="D31" i="276"/>
  <c r="C31" i="276"/>
  <c r="O30" i="276"/>
  <c r="N30" i="276"/>
  <c r="M30" i="276"/>
  <c r="L30" i="276"/>
  <c r="K30" i="276"/>
  <c r="J30" i="276"/>
  <c r="I30" i="276"/>
  <c r="H30" i="276"/>
  <c r="G30" i="276"/>
  <c r="F30" i="276"/>
  <c r="E30" i="276"/>
  <c r="D30" i="276"/>
  <c r="C30" i="276"/>
  <c r="O29" i="276"/>
  <c r="N29" i="276"/>
  <c r="M29" i="276"/>
  <c r="L29" i="276"/>
  <c r="K29" i="276"/>
  <c r="J29" i="276"/>
  <c r="I29" i="276"/>
  <c r="H29" i="276"/>
  <c r="G29" i="276"/>
  <c r="F29" i="276"/>
  <c r="E29" i="276"/>
  <c r="D29" i="276"/>
  <c r="C29" i="276"/>
  <c r="Q37" i="266"/>
  <c r="M37" i="266"/>
  <c r="I37" i="266"/>
  <c r="E37" i="266"/>
  <c r="R37" i="266"/>
  <c r="P37" i="266"/>
  <c r="N37" i="266"/>
  <c r="L37" i="266"/>
  <c r="J37" i="266"/>
  <c r="H37" i="266"/>
  <c r="F37" i="266"/>
  <c r="D37" i="266"/>
  <c r="O37" i="266"/>
  <c r="K37" i="266"/>
  <c r="G37" i="266"/>
  <c r="R34" i="266"/>
  <c r="N34" i="266"/>
  <c r="J34" i="266"/>
  <c r="F34" i="266"/>
  <c r="Q34" i="266"/>
  <c r="P34" i="266"/>
  <c r="O34" i="266"/>
  <c r="M34" i="266"/>
  <c r="L34" i="266"/>
  <c r="K34" i="266"/>
  <c r="I34" i="266"/>
  <c r="H34" i="266"/>
  <c r="G34" i="266"/>
  <c r="E34" i="266"/>
  <c r="D34" i="266"/>
  <c r="R24" i="265"/>
  <c r="Q24" i="265"/>
  <c r="N24" i="265"/>
  <c r="M24" i="265"/>
  <c r="J24" i="265"/>
  <c r="I24" i="265"/>
  <c r="F24" i="265"/>
  <c r="E24" i="265"/>
  <c r="Q23" i="265"/>
  <c r="P23" i="265"/>
  <c r="M23" i="265"/>
  <c r="L23" i="265"/>
  <c r="I23" i="265"/>
  <c r="H23" i="265"/>
  <c r="E23" i="265"/>
  <c r="D23" i="265"/>
  <c r="Q25" i="265"/>
  <c r="P25" i="265"/>
  <c r="M25" i="265"/>
  <c r="L25" i="265"/>
  <c r="I25" i="265"/>
  <c r="H25" i="265"/>
  <c r="E25" i="265"/>
  <c r="D25" i="265"/>
  <c r="P24" i="265"/>
  <c r="O24" i="265"/>
  <c r="L24" i="265"/>
  <c r="K24" i="265"/>
  <c r="H24" i="265"/>
  <c r="G24" i="265"/>
  <c r="D24" i="265"/>
  <c r="R23" i="265"/>
  <c r="O23" i="265"/>
  <c r="N23" i="265"/>
  <c r="K23" i="265"/>
  <c r="J23" i="265"/>
  <c r="G23" i="265"/>
  <c r="F23" i="265"/>
  <c r="Q16" i="265"/>
  <c r="P16" i="265"/>
  <c r="M16" i="265"/>
  <c r="L16" i="265"/>
  <c r="I16" i="265"/>
  <c r="H16" i="265"/>
  <c r="E16" i="265"/>
  <c r="D16" i="265"/>
  <c r="P15" i="265"/>
  <c r="L15" i="265"/>
  <c r="H15" i="265"/>
  <c r="D15" i="265"/>
  <c r="R12" i="265"/>
  <c r="Q12" i="265"/>
  <c r="N12" i="265"/>
  <c r="M12" i="265"/>
  <c r="J12" i="265"/>
  <c r="I12" i="265"/>
  <c r="F12" i="265"/>
  <c r="E12" i="265"/>
  <c r="Q11" i="265"/>
  <c r="P11" i="265"/>
  <c r="M11" i="265"/>
  <c r="L11" i="265"/>
  <c r="I11" i="265"/>
  <c r="H11" i="265"/>
  <c r="E11" i="265"/>
  <c r="D11" i="265"/>
  <c r="P10" i="265"/>
  <c r="L10" i="265"/>
  <c r="H10" i="265"/>
  <c r="D10" i="265"/>
  <c r="R16" i="265"/>
  <c r="P12" i="265"/>
  <c r="O12" i="265"/>
  <c r="N16" i="265"/>
  <c r="L12" i="265"/>
  <c r="K12" i="265"/>
  <c r="J16" i="265"/>
  <c r="H12" i="265"/>
  <c r="G12" i="265"/>
  <c r="F16" i="265"/>
  <c r="D12" i="265"/>
  <c r="R11" i="265"/>
  <c r="Q15" i="265"/>
  <c r="O11" i="265"/>
  <c r="N11" i="265"/>
  <c r="M15" i="265"/>
  <c r="K11" i="265"/>
  <c r="J11" i="265"/>
  <c r="I15" i="265"/>
  <c r="G11" i="265"/>
  <c r="F11" i="265"/>
  <c r="E15" i="265"/>
  <c r="R10" i="265"/>
  <c r="Q10" i="265"/>
  <c r="P14" i="265"/>
  <c r="N10" i="265"/>
  <c r="M10" i="265"/>
  <c r="L14" i="265"/>
  <c r="J10" i="265"/>
  <c r="I10" i="265"/>
  <c r="H14" i="265"/>
  <c r="F10" i="265"/>
  <c r="E10" i="265"/>
  <c r="D14" i="265"/>
  <c r="S31" i="264"/>
  <c r="R31" i="264"/>
  <c r="Q31" i="264"/>
  <c r="P31" i="264"/>
  <c r="O31" i="264"/>
  <c r="N31" i="264"/>
  <c r="M31" i="264"/>
  <c r="L31" i="264"/>
  <c r="K31" i="264"/>
  <c r="J31" i="264"/>
  <c r="I31" i="264"/>
  <c r="H31" i="264"/>
  <c r="G31" i="264"/>
  <c r="F31" i="264"/>
  <c r="E31" i="264"/>
  <c r="D31" i="264"/>
  <c r="Q30" i="264"/>
  <c r="P30" i="264"/>
  <c r="O30" i="264"/>
  <c r="N30" i="264"/>
  <c r="M30" i="264"/>
  <c r="L30" i="264"/>
  <c r="K30" i="264"/>
  <c r="J30" i="264"/>
  <c r="I30" i="264"/>
  <c r="H30" i="264"/>
  <c r="G30" i="264"/>
  <c r="F30" i="264"/>
  <c r="E30" i="264"/>
  <c r="D30" i="264"/>
  <c r="R29" i="264"/>
  <c r="Q29" i="264"/>
  <c r="P29" i="264"/>
  <c r="O29" i="264"/>
  <c r="N29" i="264"/>
  <c r="M29" i="264"/>
  <c r="L29" i="264"/>
  <c r="K29" i="264"/>
  <c r="J29" i="264"/>
  <c r="I29" i="264"/>
  <c r="H29" i="264"/>
  <c r="G29" i="264"/>
  <c r="F29" i="264"/>
  <c r="E29" i="264"/>
  <c r="D29" i="264"/>
  <c r="R28" i="264"/>
  <c r="Q28" i="264"/>
  <c r="P28" i="264"/>
  <c r="O28" i="264"/>
  <c r="N28" i="264"/>
  <c r="M28" i="264"/>
  <c r="L28" i="264"/>
  <c r="K28" i="264"/>
  <c r="J28" i="264"/>
  <c r="I28" i="264"/>
  <c r="H28" i="264"/>
  <c r="G28" i="264"/>
  <c r="F28" i="264"/>
  <c r="E28" i="264"/>
  <c r="D28" i="264"/>
  <c r="R26" i="264"/>
  <c r="Q26" i="264"/>
  <c r="P26" i="264"/>
  <c r="O26" i="264"/>
  <c r="N26" i="264"/>
  <c r="M26" i="264"/>
  <c r="L26" i="264"/>
  <c r="K26" i="264"/>
  <c r="J26" i="264"/>
  <c r="I26" i="264"/>
  <c r="H26" i="264"/>
  <c r="G26" i="264"/>
  <c r="F26" i="264"/>
  <c r="E26" i="264"/>
  <c r="D26" i="264"/>
  <c r="T25" i="264"/>
  <c r="S25" i="264"/>
  <c r="R25" i="264"/>
  <c r="Q25" i="264"/>
  <c r="P25" i="264"/>
  <c r="O25" i="264"/>
  <c r="N25" i="264"/>
  <c r="M25" i="264"/>
  <c r="L25" i="264"/>
  <c r="K25" i="264"/>
  <c r="J25" i="264"/>
  <c r="I25" i="264"/>
  <c r="H25" i="264"/>
  <c r="G25" i="264"/>
  <c r="F25" i="264"/>
  <c r="E25" i="264"/>
  <c r="D25" i="264"/>
  <c r="T23" i="264"/>
  <c r="S23" i="264"/>
  <c r="R23" i="264"/>
  <c r="Q23" i="264"/>
  <c r="P23" i="264"/>
  <c r="O23" i="264"/>
  <c r="N23" i="264"/>
  <c r="M23" i="264"/>
  <c r="L23" i="264"/>
  <c r="K23" i="264"/>
  <c r="J23" i="264"/>
  <c r="I23" i="264"/>
  <c r="H23" i="264"/>
  <c r="G23" i="264"/>
  <c r="F23" i="264"/>
  <c r="E23" i="264"/>
  <c r="D23" i="264"/>
  <c r="T22" i="264"/>
  <c r="S22" i="264"/>
  <c r="R22" i="264"/>
  <c r="Q22" i="264"/>
  <c r="P22" i="264"/>
  <c r="O22" i="264"/>
  <c r="N22" i="264"/>
  <c r="M22" i="264"/>
  <c r="L22" i="264"/>
  <c r="K22" i="264"/>
  <c r="J22" i="264"/>
  <c r="I22" i="264"/>
  <c r="H22" i="264"/>
  <c r="G22" i="264"/>
  <c r="F22" i="264"/>
  <c r="E22" i="264"/>
  <c r="D22" i="264"/>
  <c r="T21" i="264"/>
  <c r="S21" i="264"/>
  <c r="R21" i="264"/>
  <c r="Q21" i="264"/>
  <c r="P21" i="264"/>
  <c r="O21" i="264"/>
  <c r="N21" i="264"/>
  <c r="M21" i="264"/>
  <c r="L21" i="264"/>
  <c r="K21" i="264"/>
  <c r="J21" i="264"/>
  <c r="I21" i="264"/>
  <c r="H21" i="264"/>
  <c r="G21" i="264"/>
  <c r="F21" i="264"/>
  <c r="E21" i="264"/>
  <c r="D21" i="264"/>
  <c r="T19" i="264"/>
  <c r="S19" i="264"/>
  <c r="R19" i="264"/>
  <c r="Q19" i="264"/>
  <c r="P19" i="264"/>
  <c r="O19" i="264"/>
  <c r="N19" i="264"/>
  <c r="M19" i="264"/>
  <c r="L19" i="264"/>
  <c r="K19" i="264"/>
  <c r="J19" i="264"/>
  <c r="I19" i="264"/>
  <c r="H19" i="264"/>
  <c r="G19" i="264"/>
  <c r="F19" i="264"/>
  <c r="E19" i="264"/>
  <c r="D19" i="264"/>
  <c r="D54" i="260"/>
  <c r="D52" i="260"/>
  <c r="N49" i="260"/>
  <c r="H48" i="260"/>
  <c r="H47" i="260"/>
  <c r="H46" i="260"/>
  <c r="L45" i="260"/>
  <c r="D45" i="260"/>
  <c r="L44" i="260"/>
  <c r="D44" i="260"/>
  <c r="H43" i="260"/>
  <c r="R42" i="260"/>
  <c r="H42" i="260"/>
  <c r="R41" i="260"/>
  <c r="H41" i="260"/>
  <c r="R40" i="260"/>
  <c r="H40" i="260"/>
  <c r="R37" i="260"/>
  <c r="M37" i="260"/>
  <c r="H37" i="260"/>
  <c r="E37" i="260"/>
  <c r="R35" i="260"/>
  <c r="M35" i="260"/>
  <c r="H35" i="260"/>
  <c r="E35" i="260"/>
  <c r="R32" i="260"/>
  <c r="M32" i="260"/>
  <c r="H32" i="260"/>
  <c r="E32" i="260"/>
  <c r="L37" i="260"/>
  <c r="D37" i="260"/>
  <c r="P35" i="260"/>
  <c r="L35" i="260"/>
  <c r="D35" i="260"/>
  <c r="L51" i="260"/>
  <c r="N32" i="260"/>
  <c r="J32" i="260"/>
  <c r="F32" i="260"/>
  <c r="C32" i="260"/>
  <c r="O30" i="260"/>
  <c r="D30" i="260"/>
  <c r="R30" i="260"/>
  <c r="P46" i="260"/>
  <c r="H45" i="260"/>
  <c r="D28" i="260"/>
  <c r="H44" i="260"/>
  <c r="D27" i="260"/>
  <c r="J26" i="260"/>
  <c r="D26" i="260"/>
  <c r="P42" i="260"/>
  <c r="J42" i="260"/>
  <c r="R24" i="260"/>
  <c r="P41" i="260"/>
  <c r="J41" i="260"/>
  <c r="R23" i="260"/>
  <c r="P40" i="260"/>
  <c r="N40" i="260"/>
  <c r="L40" i="260"/>
  <c r="J40" i="260"/>
  <c r="F40" i="260"/>
  <c r="D40" i="260"/>
  <c r="G25" i="265" l="1"/>
  <c r="E14" i="265"/>
  <c r="I14" i="265"/>
  <c r="M14" i="265"/>
  <c r="Q14" i="265"/>
  <c r="F15" i="265"/>
  <c r="J15" i="265"/>
  <c r="N15" i="265"/>
  <c r="R15" i="265"/>
  <c r="G16" i="265"/>
  <c r="K16" i="265"/>
  <c r="O16" i="265"/>
  <c r="G14" i="265"/>
  <c r="G10" i="265"/>
  <c r="K10" i="265"/>
  <c r="O10" i="265"/>
  <c r="F14" i="265"/>
  <c r="J14" i="265"/>
  <c r="N14" i="265"/>
  <c r="R14" i="265"/>
  <c r="G15" i="265"/>
  <c r="K15" i="265"/>
  <c r="O15" i="265"/>
  <c r="F25" i="265"/>
  <c r="J25" i="265"/>
  <c r="N25" i="265"/>
  <c r="R25" i="265"/>
  <c r="O14" i="265"/>
  <c r="O25" i="265"/>
  <c r="K14" i="265"/>
  <c r="K25" i="265"/>
  <c r="E23" i="260"/>
  <c r="E40" i="260"/>
  <c r="I40" i="260"/>
  <c r="I23" i="260"/>
  <c r="M23" i="260"/>
  <c r="M40" i="260"/>
  <c r="Q23" i="260"/>
  <c r="Q40" i="260"/>
  <c r="E24" i="260"/>
  <c r="E41" i="260"/>
  <c r="I41" i="260"/>
  <c r="I24" i="260"/>
  <c r="M24" i="260"/>
  <c r="M41" i="260"/>
  <c r="Q24" i="260"/>
  <c r="Q41" i="260"/>
  <c r="E25" i="260"/>
  <c r="E42" i="260"/>
  <c r="I42" i="260"/>
  <c r="I25" i="260"/>
  <c r="M25" i="260"/>
  <c r="M42" i="260"/>
  <c r="Q25" i="260"/>
  <c r="Q42" i="260"/>
  <c r="E26" i="260"/>
  <c r="E43" i="260"/>
  <c r="I26" i="260"/>
  <c r="I43" i="260"/>
  <c r="M26" i="260"/>
  <c r="M43" i="260"/>
  <c r="Q26" i="260"/>
  <c r="Q43" i="260"/>
  <c r="E27" i="260"/>
  <c r="E44" i="260"/>
  <c r="I27" i="260"/>
  <c r="I44" i="260"/>
  <c r="Q44" i="260"/>
  <c r="I45" i="260"/>
  <c r="Q45" i="260"/>
  <c r="I46" i="260"/>
  <c r="Q46" i="260"/>
  <c r="I47" i="260"/>
  <c r="Q47" i="260"/>
  <c r="I48" i="260"/>
  <c r="C40" i="260"/>
  <c r="C23" i="260"/>
  <c r="L23" i="260"/>
  <c r="D23" i="260"/>
  <c r="P23" i="260"/>
  <c r="H23" i="260"/>
  <c r="G40" i="260"/>
  <c r="G23" i="260"/>
  <c r="K40" i="260"/>
  <c r="K23" i="260"/>
  <c r="O40" i="260"/>
  <c r="O23" i="260"/>
  <c r="C41" i="260"/>
  <c r="C24" i="260"/>
  <c r="L24" i="260"/>
  <c r="D24" i="260"/>
  <c r="P24" i="260"/>
  <c r="H24" i="260"/>
  <c r="G41" i="260"/>
  <c r="G24" i="260"/>
  <c r="K41" i="260"/>
  <c r="K24" i="260"/>
  <c r="O41" i="260"/>
  <c r="O24" i="260"/>
  <c r="C42" i="260"/>
  <c r="C25" i="260"/>
  <c r="D25" i="260"/>
  <c r="L25" i="260"/>
  <c r="R25" i="260"/>
  <c r="H25" i="260"/>
  <c r="G42" i="260"/>
  <c r="G25" i="260"/>
  <c r="K42" i="260"/>
  <c r="K25" i="260"/>
  <c r="O42" i="260"/>
  <c r="O25" i="260"/>
  <c r="C43" i="260"/>
  <c r="C26" i="260"/>
  <c r="R26" i="260"/>
  <c r="L26" i="260"/>
  <c r="G43" i="260"/>
  <c r="G26" i="260"/>
  <c r="K43" i="260"/>
  <c r="K26" i="260"/>
  <c r="O43" i="260"/>
  <c r="O26" i="260"/>
  <c r="C44" i="260"/>
  <c r="C27" i="260"/>
  <c r="L27" i="260"/>
  <c r="R27" i="260"/>
  <c r="G44" i="260"/>
  <c r="G27" i="260"/>
  <c r="K44" i="260"/>
  <c r="K27" i="260"/>
  <c r="O44" i="260"/>
  <c r="O27" i="260"/>
  <c r="C45" i="260"/>
  <c r="C28" i="260"/>
  <c r="R28" i="260"/>
  <c r="L28" i="260"/>
  <c r="G45" i="260"/>
  <c r="G28" i="260"/>
  <c r="K45" i="260"/>
  <c r="K28" i="260"/>
  <c r="O45" i="260"/>
  <c r="O28" i="260"/>
  <c r="C46" i="260"/>
  <c r="C29" i="260"/>
  <c r="L29" i="260"/>
  <c r="R29" i="260"/>
  <c r="G46" i="260"/>
  <c r="G29" i="260"/>
  <c r="K46" i="260"/>
  <c r="K29" i="260"/>
  <c r="O46" i="260"/>
  <c r="G48" i="260"/>
  <c r="G49" i="260"/>
  <c r="O49" i="260"/>
  <c r="I51" i="260"/>
  <c r="M51" i="260"/>
  <c r="Q51" i="260"/>
  <c r="E52" i="260"/>
  <c r="I52" i="260"/>
  <c r="M52" i="260"/>
  <c r="Q52" i="260"/>
  <c r="E54" i="260"/>
  <c r="I54" i="260"/>
  <c r="M54" i="260"/>
  <c r="Q54" i="260"/>
  <c r="L30" i="260"/>
  <c r="G31" i="260"/>
  <c r="F41" i="260"/>
  <c r="N41" i="260"/>
  <c r="F42" i="260"/>
  <c r="N42" i="260"/>
  <c r="N25" i="260"/>
  <c r="F43" i="260"/>
  <c r="F26" i="260"/>
  <c r="N43" i="260"/>
  <c r="N26" i="260"/>
  <c r="R43" i="260"/>
  <c r="F44" i="260"/>
  <c r="F27" i="260"/>
  <c r="J44" i="260"/>
  <c r="N44" i="260"/>
  <c r="N27" i="260"/>
  <c r="R44" i="260"/>
  <c r="F45" i="260"/>
  <c r="F28" i="260"/>
  <c r="J45" i="260"/>
  <c r="N45" i="260"/>
  <c r="N28" i="260"/>
  <c r="R45" i="260"/>
  <c r="F46" i="260"/>
  <c r="F29" i="260"/>
  <c r="J46" i="260"/>
  <c r="N46" i="260"/>
  <c r="N29" i="260"/>
  <c r="R46" i="260"/>
  <c r="F47" i="260"/>
  <c r="F30" i="260"/>
  <c r="J47" i="260"/>
  <c r="N47" i="260"/>
  <c r="N30" i="260"/>
  <c r="R47" i="260"/>
  <c r="F48" i="260"/>
  <c r="F31" i="260"/>
  <c r="J48" i="260"/>
  <c r="D49" i="260"/>
  <c r="D32" i="260"/>
  <c r="H49" i="260"/>
  <c r="L49" i="260"/>
  <c r="L32" i="260"/>
  <c r="P49" i="260"/>
  <c r="J51" i="260"/>
  <c r="N51" i="260"/>
  <c r="R51" i="260"/>
  <c r="F52" i="260"/>
  <c r="F35" i="260"/>
  <c r="J52" i="260"/>
  <c r="N52" i="260"/>
  <c r="N35" i="260"/>
  <c r="R52" i="260"/>
  <c r="F54" i="260"/>
  <c r="F37" i="260"/>
  <c r="J54" i="260"/>
  <c r="N54" i="260"/>
  <c r="N37" i="260"/>
  <c r="R54" i="260"/>
  <c r="J23" i="260"/>
  <c r="J24" i="260"/>
  <c r="J25" i="260"/>
  <c r="J27" i="260"/>
  <c r="J29" i="260"/>
  <c r="J31" i="260"/>
  <c r="J37" i="260"/>
  <c r="J43" i="260"/>
  <c r="F49" i="260"/>
  <c r="L52" i="260"/>
  <c r="C47" i="260"/>
  <c r="C30" i="260"/>
  <c r="G47" i="260"/>
  <c r="K47" i="260"/>
  <c r="K30" i="260"/>
  <c r="O47" i="260"/>
  <c r="C48" i="260"/>
  <c r="C31" i="260"/>
  <c r="K48" i="260"/>
  <c r="G30" i="260"/>
  <c r="L31" i="260"/>
  <c r="D41" i="260"/>
  <c r="L41" i="260"/>
  <c r="D42" i="260"/>
  <c r="L42" i="260"/>
  <c r="P25" i="260"/>
  <c r="D43" i="260"/>
  <c r="H26" i="260"/>
  <c r="L43" i="260"/>
  <c r="P26" i="260"/>
  <c r="H27" i="260"/>
  <c r="P27" i="260"/>
  <c r="H28" i="260"/>
  <c r="P28" i="260"/>
  <c r="D46" i="260"/>
  <c r="H29" i="260"/>
  <c r="L46" i="260"/>
  <c r="P29" i="260"/>
  <c r="D47" i="260"/>
  <c r="H30" i="260"/>
  <c r="L47" i="260"/>
  <c r="P30" i="260"/>
  <c r="D48" i="260"/>
  <c r="H31" i="260"/>
  <c r="L48" i="260"/>
  <c r="J49" i="260"/>
  <c r="R49" i="260"/>
  <c r="P51" i="260"/>
  <c r="H52" i="260"/>
  <c r="P52" i="260"/>
  <c r="H54" i="260"/>
  <c r="P54" i="260"/>
  <c r="F23" i="260"/>
  <c r="N23" i="260"/>
  <c r="F24" i="260"/>
  <c r="N24" i="260"/>
  <c r="F25" i="260"/>
  <c r="J28" i="260"/>
  <c r="D29" i="260"/>
  <c r="O29" i="260"/>
  <c r="J30" i="260"/>
  <c r="D31" i="260"/>
  <c r="P32" i="260"/>
  <c r="J35" i="260"/>
  <c r="P37" i="260"/>
  <c r="P43" i="260"/>
  <c r="P44" i="260"/>
  <c r="P45" i="260"/>
  <c r="P47" i="260"/>
  <c r="L54" i="260"/>
  <c r="E49" i="260"/>
  <c r="I49" i="260"/>
  <c r="M49" i="260"/>
  <c r="Q49" i="260"/>
  <c r="K51" i="260"/>
  <c r="O51" i="260"/>
  <c r="C52" i="260"/>
  <c r="C35" i="260"/>
  <c r="G52" i="260"/>
  <c r="G35" i="260"/>
  <c r="K52" i="260"/>
  <c r="K35" i="260"/>
  <c r="O52" i="260"/>
  <c r="O35" i="260"/>
  <c r="C54" i="260"/>
  <c r="C37" i="260"/>
  <c r="G54" i="260"/>
  <c r="G37" i="260"/>
  <c r="K54" i="260"/>
  <c r="K37" i="260"/>
  <c r="O54" i="260"/>
  <c r="O37" i="260"/>
  <c r="K31" i="260"/>
  <c r="Q32" i="260"/>
  <c r="Q35" i="260"/>
  <c r="Q37" i="260"/>
  <c r="M27" i="260"/>
  <c r="Q27" i="260"/>
  <c r="E28" i="260"/>
  <c r="I28" i="260"/>
  <c r="M28" i="260"/>
  <c r="Q28" i="260"/>
  <c r="E29" i="260"/>
  <c r="I29" i="260"/>
  <c r="M29" i="260"/>
  <c r="Q29" i="260"/>
  <c r="E30" i="260"/>
  <c r="I30" i="260"/>
  <c r="M30" i="260"/>
  <c r="Q30" i="260"/>
  <c r="E31" i="260"/>
  <c r="I31" i="260"/>
  <c r="G32" i="260"/>
  <c r="K32" i="260"/>
  <c r="O32" i="260"/>
  <c r="I32" i="260"/>
  <c r="I35" i="260"/>
  <c r="I37" i="260"/>
  <c r="M44" i="260"/>
  <c r="E45" i="260"/>
  <c r="M45" i="260"/>
  <c r="E46" i="260"/>
  <c r="M46" i="260"/>
  <c r="E47" i="260"/>
  <c r="M47" i="260"/>
  <c r="E48" i="260"/>
  <c r="C49" i="260"/>
  <c r="K49" i="260"/>
  <c r="R26" i="259" l="1"/>
  <c r="R28" i="259" s="1"/>
  <c r="N26" i="259"/>
  <c r="N28" i="259" s="1"/>
  <c r="W24" i="259"/>
  <c r="W26" i="259" s="1"/>
  <c r="W28" i="259" s="1"/>
  <c r="V24" i="259"/>
  <c r="V26" i="259" s="1"/>
  <c r="V28" i="259" s="1"/>
  <c r="U24" i="259"/>
  <c r="U26" i="259" s="1"/>
  <c r="U28" i="259" s="1"/>
  <c r="T24" i="259"/>
  <c r="T26" i="259" s="1"/>
  <c r="T28" i="259" s="1"/>
  <c r="S24" i="259"/>
  <c r="S26" i="259" s="1"/>
  <c r="S28" i="259" s="1"/>
  <c r="R24" i="259"/>
  <c r="Q24" i="259"/>
  <c r="Q26" i="259" s="1"/>
  <c r="Q28" i="259" s="1"/>
  <c r="P24" i="259"/>
  <c r="P26" i="259" s="1"/>
  <c r="P28" i="259" s="1"/>
  <c r="O24" i="259"/>
  <c r="O26" i="259" s="1"/>
  <c r="O28" i="259" s="1"/>
  <c r="N24" i="259"/>
  <c r="M24" i="259"/>
  <c r="M26" i="259" s="1"/>
  <c r="M28" i="259" s="1"/>
  <c r="L24" i="259"/>
  <c r="L26" i="259" s="1"/>
  <c r="L28" i="259" s="1"/>
  <c r="K24" i="259"/>
  <c r="K26" i="259" s="1"/>
  <c r="K28" i="259" s="1"/>
  <c r="P24" i="258"/>
  <c r="P26" i="258" s="1"/>
  <c r="P28" i="258" s="1"/>
  <c r="O24" i="258"/>
  <c r="O26" i="258" s="1"/>
  <c r="O28" i="258" s="1"/>
  <c r="N24" i="258"/>
  <c r="N26" i="258" s="1"/>
  <c r="N28" i="258" s="1"/>
  <c r="M24" i="258"/>
  <c r="M26" i="258" s="1"/>
  <c r="M28" i="258" s="1"/>
  <c r="L24" i="258"/>
  <c r="L26" i="258" s="1"/>
  <c r="L28" i="258" s="1"/>
  <c r="K24" i="258"/>
  <c r="K26" i="258" s="1"/>
  <c r="K28" i="258" s="1"/>
  <c r="J24" i="258"/>
  <c r="J26" i="258" s="1"/>
  <c r="J28" i="258" s="1"/>
  <c r="I24" i="258"/>
  <c r="I26" i="258" s="1"/>
  <c r="I28" i="258" s="1"/>
  <c r="H24" i="258"/>
  <c r="H26" i="258" s="1"/>
  <c r="H28" i="258" s="1"/>
  <c r="G24" i="258"/>
  <c r="G26" i="258" s="1"/>
  <c r="G28" i="258" s="1"/>
  <c r="F24" i="258"/>
  <c r="F26" i="258" s="1"/>
  <c r="F28" i="258" s="1"/>
  <c r="E24" i="258"/>
  <c r="E26" i="258" s="1"/>
  <c r="E28" i="258" s="1"/>
  <c r="D24" i="258"/>
  <c r="D26" i="258" s="1"/>
  <c r="D28" i="258" s="1"/>
  <c r="D153" i="257"/>
  <c r="I150" i="257"/>
  <c r="I152" i="257" s="1"/>
  <c r="I154" i="257" s="1"/>
  <c r="H150" i="257"/>
  <c r="H152" i="257" s="1"/>
  <c r="H154" i="257" s="1"/>
  <c r="G150" i="257"/>
  <c r="G152" i="257" s="1"/>
  <c r="G154" i="257" s="1"/>
  <c r="F150" i="257"/>
  <c r="F152" i="257" s="1"/>
  <c r="F154" i="257" s="1"/>
  <c r="E150" i="257"/>
  <c r="E152" i="257" s="1"/>
  <c r="E154" i="257" s="1"/>
  <c r="D150" i="257"/>
  <c r="D152" i="257" s="1"/>
  <c r="D128" i="257"/>
  <c r="I125" i="257"/>
  <c r="I127" i="257" s="1"/>
  <c r="I129" i="257" s="1"/>
  <c r="H125" i="257"/>
  <c r="H127" i="257" s="1"/>
  <c r="H129" i="257" s="1"/>
  <c r="G125" i="257"/>
  <c r="G127" i="257" s="1"/>
  <c r="G129" i="257" s="1"/>
  <c r="F125" i="257"/>
  <c r="F127" i="257" s="1"/>
  <c r="F129" i="257" s="1"/>
  <c r="E125" i="257"/>
  <c r="E127" i="257" s="1"/>
  <c r="E129" i="257" s="1"/>
  <c r="D125" i="257"/>
  <c r="D127" i="257" s="1"/>
  <c r="D103" i="257"/>
  <c r="E102" i="257"/>
  <c r="E104" i="257" s="1"/>
  <c r="D102" i="257"/>
  <c r="I100" i="257"/>
  <c r="I102" i="257" s="1"/>
  <c r="I104" i="257" s="1"/>
  <c r="H100" i="257"/>
  <c r="H102" i="257" s="1"/>
  <c r="H104" i="257" s="1"/>
  <c r="G100" i="257"/>
  <c r="G102" i="257" s="1"/>
  <c r="G104" i="257" s="1"/>
  <c r="F100" i="257"/>
  <c r="F102" i="257" s="1"/>
  <c r="F104" i="257" s="1"/>
  <c r="E100" i="257"/>
  <c r="D100" i="257"/>
  <c r="D78" i="257"/>
  <c r="H77" i="257"/>
  <c r="H79" i="257" s="1"/>
  <c r="I75" i="257"/>
  <c r="I77" i="257" s="1"/>
  <c r="I79" i="257" s="1"/>
  <c r="H75" i="257"/>
  <c r="G75" i="257"/>
  <c r="G77" i="257" s="1"/>
  <c r="G79" i="257" s="1"/>
  <c r="F75" i="257"/>
  <c r="F77" i="257" s="1"/>
  <c r="F79" i="257" s="1"/>
  <c r="E75" i="257"/>
  <c r="E77" i="257" s="1"/>
  <c r="D53" i="257"/>
  <c r="I50" i="257"/>
  <c r="I52" i="257" s="1"/>
  <c r="I54" i="257" s="1"/>
  <c r="H50" i="257"/>
  <c r="H52" i="257" s="1"/>
  <c r="H54" i="257" s="1"/>
  <c r="G50" i="257"/>
  <c r="G52" i="257" s="1"/>
  <c r="G54" i="257" s="1"/>
  <c r="F50" i="257"/>
  <c r="D50" i="257" s="1"/>
  <c r="E50" i="257"/>
  <c r="E52" i="257" s="1"/>
  <c r="D28" i="257"/>
  <c r="I25" i="257"/>
  <c r="I27" i="257" s="1"/>
  <c r="I29" i="257" s="1"/>
  <c r="H25" i="257"/>
  <c r="H27" i="257" s="1"/>
  <c r="H29" i="257" s="1"/>
  <c r="G25" i="257"/>
  <c r="G27" i="257" s="1"/>
  <c r="G29" i="257" s="1"/>
  <c r="F25" i="257"/>
  <c r="F27" i="257" s="1"/>
  <c r="F29" i="257" s="1"/>
  <c r="E25" i="257"/>
  <c r="E27" i="257" s="1"/>
  <c r="E29" i="257" s="1"/>
  <c r="D153" i="256"/>
  <c r="I150" i="256"/>
  <c r="I152" i="256" s="1"/>
  <c r="I154" i="256" s="1"/>
  <c r="H150" i="256"/>
  <c r="H152" i="256" s="1"/>
  <c r="H154" i="256" s="1"/>
  <c r="G150" i="256"/>
  <c r="G152" i="256" s="1"/>
  <c r="G154" i="256" s="1"/>
  <c r="F150" i="256"/>
  <c r="F152" i="256" s="1"/>
  <c r="F154" i="256" s="1"/>
  <c r="E150" i="256"/>
  <c r="E152" i="256" s="1"/>
  <c r="E154" i="256" s="1"/>
  <c r="D150" i="256"/>
  <c r="D152" i="256" s="1"/>
  <c r="D128" i="256"/>
  <c r="I125" i="256"/>
  <c r="I127" i="256" s="1"/>
  <c r="I129" i="256" s="1"/>
  <c r="H125" i="256"/>
  <c r="H127" i="256" s="1"/>
  <c r="H129" i="256" s="1"/>
  <c r="G125" i="256"/>
  <c r="G127" i="256" s="1"/>
  <c r="G129" i="256" s="1"/>
  <c r="F125" i="256"/>
  <c r="F127" i="256" s="1"/>
  <c r="F129" i="256" s="1"/>
  <c r="E125" i="256"/>
  <c r="E127" i="256" s="1"/>
  <c r="E129" i="256" s="1"/>
  <c r="D125" i="256"/>
  <c r="D127" i="256" s="1"/>
  <c r="D103" i="256"/>
  <c r="I102" i="256"/>
  <c r="I104" i="256" s="1"/>
  <c r="E102" i="256"/>
  <c r="E104" i="256" s="1"/>
  <c r="I100" i="256"/>
  <c r="H100" i="256"/>
  <c r="H102" i="256" s="1"/>
  <c r="H104" i="256" s="1"/>
  <c r="G100" i="256"/>
  <c r="G102" i="256" s="1"/>
  <c r="G104" i="256" s="1"/>
  <c r="F100" i="256"/>
  <c r="F102" i="256" s="1"/>
  <c r="F104" i="256" s="1"/>
  <c r="E100" i="256"/>
  <c r="D100" i="256"/>
  <c r="D102" i="256" s="1"/>
  <c r="D78" i="256"/>
  <c r="I75" i="256"/>
  <c r="I77" i="256" s="1"/>
  <c r="I79" i="256" s="1"/>
  <c r="H75" i="256"/>
  <c r="H77" i="256" s="1"/>
  <c r="H79" i="256" s="1"/>
  <c r="G75" i="256"/>
  <c r="G77" i="256" s="1"/>
  <c r="G79" i="256" s="1"/>
  <c r="F75" i="256"/>
  <c r="F77" i="256" s="1"/>
  <c r="F79" i="256" s="1"/>
  <c r="E75" i="256"/>
  <c r="E77" i="256" s="1"/>
  <c r="E79" i="256" s="1"/>
  <c r="D75" i="256"/>
  <c r="D77" i="256" s="1"/>
  <c r="D53" i="256"/>
  <c r="I50" i="256"/>
  <c r="I52" i="256" s="1"/>
  <c r="I54" i="256" s="1"/>
  <c r="H50" i="256"/>
  <c r="H52" i="256" s="1"/>
  <c r="H54" i="256" s="1"/>
  <c r="G50" i="256"/>
  <c r="G52" i="256" s="1"/>
  <c r="G54" i="256" s="1"/>
  <c r="F50" i="256"/>
  <c r="F52" i="256" s="1"/>
  <c r="F54" i="256" s="1"/>
  <c r="E50" i="256"/>
  <c r="E52" i="256" s="1"/>
  <c r="E54" i="256" s="1"/>
  <c r="D50" i="256"/>
  <c r="D52" i="256" s="1"/>
  <c r="D28" i="256"/>
  <c r="F27" i="256"/>
  <c r="F29" i="256" s="1"/>
  <c r="D27" i="256"/>
  <c r="I25" i="256"/>
  <c r="I27" i="256" s="1"/>
  <c r="I29" i="256" s="1"/>
  <c r="H25" i="256"/>
  <c r="H27" i="256" s="1"/>
  <c r="H29" i="256" s="1"/>
  <c r="G25" i="256"/>
  <c r="G27" i="256" s="1"/>
  <c r="G29" i="256" s="1"/>
  <c r="F25" i="256"/>
  <c r="E25" i="256"/>
  <c r="E27" i="256" s="1"/>
  <c r="E29" i="256" s="1"/>
  <c r="D25" i="256"/>
  <c r="D47" i="255"/>
  <c r="D46" i="255"/>
  <c r="D45" i="255"/>
  <c r="D44" i="255"/>
  <c r="D43" i="255"/>
  <c r="D42" i="255"/>
  <c r="D41" i="255"/>
  <c r="D40" i="255"/>
  <c r="D39" i="255"/>
  <c r="D38" i="255"/>
  <c r="D37" i="255"/>
  <c r="D36" i="255"/>
  <c r="D35" i="255"/>
  <c r="D26" i="255"/>
  <c r="D25" i="255"/>
  <c r="D24" i="255"/>
  <c r="D23" i="255"/>
  <c r="D22" i="255"/>
  <c r="D21" i="255"/>
  <c r="D20" i="255"/>
  <c r="D19" i="255"/>
  <c r="D18" i="255"/>
  <c r="D17" i="255"/>
  <c r="D16" i="255"/>
  <c r="D15" i="255"/>
  <c r="D14" i="255"/>
  <c r="P29" i="254"/>
  <c r="O29" i="254"/>
  <c r="N29" i="254"/>
  <c r="M29" i="254"/>
  <c r="L29" i="254"/>
  <c r="K29" i="254"/>
  <c r="J29" i="254"/>
  <c r="I29" i="254"/>
  <c r="H29" i="254"/>
  <c r="G29" i="254"/>
  <c r="F29" i="254"/>
  <c r="E29" i="254"/>
  <c r="D29" i="254"/>
  <c r="M26" i="254"/>
  <c r="M30" i="254" s="1"/>
  <c r="M34" i="254" s="1"/>
  <c r="I26" i="254"/>
  <c r="I30" i="254" s="1"/>
  <c r="I34" i="254" s="1"/>
  <c r="E26" i="254"/>
  <c r="E30" i="254" s="1"/>
  <c r="E34" i="254" s="1"/>
  <c r="P24" i="254"/>
  <c r="P26" i="254" s="1"/>
  <c r="P30" i="254" s="1"/>
  <c r="P34" i="254" s="1"/>
  <c r="O24" i="254"/>
  <c r="O26" i="254" s="1"/>
  <c r="O30" i="254" s="1"/>
  <c r="O34" i="254" s="1"/>
  <c r="N24" i="254"/>
  <c r="N26" i="254" s="1"/>
  <c r="N30" i="254" s="1"/>
  <c r="N34" i="254" s="1"/>
  <c r="M24" i="254"/>
  <c r="L24" i="254"/>
  <c r="L26" i="254" s="1"/>
  <c r="L30" i="254" s="1"/>
  <c r="L34" i="254" s="1"/>
  <c r="K24" i="254"/>
  <c r="K26" i="254" s="1"/>
  <c r="K30" i="254" s="1"/>
  <c r="K34" i="254" s="1"/>
  <c r="J24" i="254"/>
  <c r="J26" i="254" s="1"/>
  <c r="J30" i="254" s="1"/>
  <c r="J34" i="254" s="1"/>
  <c r="I24" i="254"/>
  <c r="H24" i="254"/>
  <c r="H26" i="254" s="1"/>
  <c r="H30" i="254" s="1"/>
  <c r="H34" i="254" s="1"/>
  <c r="G24" i="254"/>
  <c r="G26" i="254" s="1"/>
  <c r="G30" i="254" s="1"/>
  <c r="G34" i="254" s="1"/>
  <c r="F24" i="254"/>
  <c r="F26" i="254" s="1"/>
  <c r="F30" i="254" s="1"/>
  <c r="F34" i="254" s="1"/>
  <c r="E24" i="254"/>
  <c r="D24" i="254"/>
  <c r="D26" i="254" s="1"/>
  <c r="D30" i="254" s="1"/>
  <c r="D34" i="254" s="1"/>
  <c r="P26" i="253"/>
  <c r="P28" i="253" s="1"/>
  <c r="L26" i="253"/>
  <c r="L28" i="253" s="1"/>
  <c r="H26" i="253"/>
  <c r="H28" i="253" s="1"/>
  <c r="D26" i="253"/>
  <c r="D28" i="253" s="1"/>
  <c r="P24" i="253"/>
  <c r="O24" i="253"/>
  <c r="O26" i="253" s="1"/>
  <c r="O28" i="253" s="1"/>
  <c r="N24" i="253"/>
  <c r="N26" i="253" s="1"/>
  <c r="N28" i="253" s="1"/>
  <c r="M24" i="253"/>
  <c r="M26" i="253" s="1"/>
  <c r="M28" i="253" s="1"/>
  <c r="L24" i="253"/>
  <c r="K24" i="253"/>
  <c r="K26" i="253" s="1"/>
  <c r="K28" i="253" s="1"/>
  <c r="J24" i="253"/>
  <c r="J26" i="253" s="1"/>
  <c r="J28" i="253" s="1"/>
  <c r="I24" i="253"/>
  <c r="I26" i="253" s="1"/>
  <c r="I28" i="253" s="1"/>
  <c r="H24" i="253"/>
  <c r="G24" i="253"/>
  <c r="G26" i="253" s="1"/>
  <c r="G28" i="253" s="1"/>
  <c r="F24" i="253"/>
  <c r="F26" i="253" s="1"/>
  <c r="F28" i="253" s="1"/>
  <c r="E24" i="253"/>
  <c r="E26" i="253" s="1"/>
  <c r="E28" i="253" s="1"/>
  <c r="D24" i="253"/>
  <c r="P26" i="252"/>
  <c r="P28" i="252" s="1"/>
  <c r="L26" i="252"/>
  <c r="L28" i="252" s="1"/>
  <c r="H26" i="252"/>
  <c r="H28" i="252" s="1"/>
  <c r="D26" i="252"/>
  <c r="D28" i="252" s="1"/>
  <c r="P24" i="252"/>
  <c r="O24" i="252"/>
  <c r="O26" i="252" s="1"/>
  <c r="O28" i="252" s="1"/>
  <c r="N24" i="252"/>
  <c r="N26" i="252" s="1"/>
  <c r="N28" i="252" s="1"/>
  <c r="M24" i="252"/>
  <c r="M26" i="252" s="1"/>
  <c r="M28" i="252" s="1"/>
  <c r="L24" i="252"/>
  <c r="K24" i="252"/>
  <c r="K26" i="252" s="1"/>
  <c r="K28" i="252" s="1"/>
  <c r="J24" i="252"/>
  <c r="J26" i="252" s="1"/>
  <c r="J28" i="252" s="1"/>
  <c r="I24" i="252"/>
  <c r="I26" i="252" s="1"/>
  <c r="I28" i="252" s="1"/>
  <c r="H24" i="252"/>
  <c r="G24" i="252"/>
  <c r="G26" i="252" s="1"/>
  <c r="G28" i="252" s="1"/>
  <c r="F24" i="252"/>
  <c r="F26" i="252" s="1"/>
  <c r="F28" i="252" s="1"/>
  <c r="E24" i="252"/>
  <c r="E26" i="252" s="1"/>
  <c r="E28" i="252" s="1"/>
  <c r="D24" i="252"/>
  <c r="D154" i="251"/>
  <c r="I151" i="251"/>
  <c r="I153" i="251" s="1"/>
  <c r="I155" i="251" s="1"/>
  <c r="H151" i="251"/>
  <c r="H153" i="251" s="1"/>
  <c r="H155" i="251" s="1"/>
  <c r="G151" i="251"/>
  <c r="G153" i="251" s="1"/>
  <c r="G155" i="251" s="1"/>
  <c r="F151" i="251"/>
  <c r="F153" i="251" s="1"/>
  <c r="F155" i="251" s="1"/>
  <c r="E151" i="251"/>
  <c r="E153" i="251" s="1"/>
  <c r="E155" i="251" s="1"/>
  <c r="D151" i="251"/>
  <c r="D153" i="251" s="1"/>
  <c r="D129" i="251"/>
  <c r="I126" i="251"/>
  <c r="I128" i="251" s="1"/>
  <c r="I130" i="251" s="1"/>
  <c r="H126" i="251"/>
  <c r="H128" i="251" s="1"/>
  <c r="H130" i="251" s="1"/>
  <c r="G126" i="251"/>
  <c r="G128" i="251" s="1"/>
  <c r="G130" i="251" s="1"/>
  <c r="F126" i="251"/>
  <c r="F128" i="251" s="1"/>
  <c r="F130" i="251" s="1"/>
  <c r="E126" i="251"/>
  <c r="E128" i="251" s="1"/>
  <c r="E130" i="251" s="1"/>
  <c r="D126" i="251"/>
  <c r="D128" i="251" s="1"/>
  <c r="D104" i="251"/>
  <c r="I101" i="251"/>
  <c r="I103" i="251" s="1"/>
  <c r="I105" i="251" s="1"/>
  <c r="H101" i="251"/>
  <c r="H103" i="251" s="1"/>
  <c r="H105" i="251" s="1"/>
  <c r="G101" i="251"/>
  <c r="G103" i="251" s="1"/>
  <c r="G105" i="251" s="1"/>
  <c r="F101" i="251"/>
  <c r="F103" i="251" s="1"/>
  <c r="F105" i="251" s="1"/>
  <c r="E101" i="251"/>
  <c r="E103" i="251" s="1"/>
  <c r="E105" i="251" s="1"/>
  <c r="D101" i="251"/>
  <c r="D103" i="251" s="1"/>
  <c r="D78" i="251"/>
  <c r="I75" i="251"/>
  <c r="I77" i="251" s="1"/>
  <c r="I79" i="251" s="1"/>
  <c r="H75" i="251"/>
  <c r="H77" i="251" s="1"/>
  <c r="H79" i="251" s="1"/>
  <c r="G75" i="251"/>
  <c r="G77" i="251" s="1"/>
  <c r="G79" i="251" s="1"/>
  <c r="F75" i="251"/>
  <c r="F77" i="251" s="1"/>
  <c r="F79" i="251" s="1"/>
  <c r="E75" i="251"/>
  <c r="E77" i="251" s="1"/>
  <c r="E79" i="251" s="1"/>
  <c r="D75" i="251"/>
  <c r="D77" i="251" s="1"/>
  <c r="D53" i="251"/>
  <c r="I50" i="251"/>
  <c r="I52" i="251" s="1"/>
  <c r="I54" i="251" s="1"/>
  <c r="H50" i="251"/>
  <c r="H52" i="251" s="1"/>
  <c r="H54" i="251" s="1"/>
  <c r="G50" i="251"/>
  <c r="G52" i="251" s="1"/>
  <c r="G54" i="251" s="1"/>
  <c r="F50" i="251"/>
  <c r="F52" i="251" s="1"/>
  <c r="F54" i="251" s="1"/>
  <c r="E50" i="251"/>
  <c r="E52" i="251" s="1"/>
  <c r="E54" i="251" s="1"/>
  <c r="D50" i="251"/>
  <c r="D52" i="251" s="1"/>
  <c r="D28" i="251"/>
  <c r="I25" i="251"/>
  <c r="I27" i="251" s="1"/>
  <c r="I29" i="251" s="1"/>
  <c r="H25" i="251"/>
  <c r="H27" i="251" s="1"/>
  <c r="H29" i="251" s="1"/>
  <c r="G25" i="251"/>
  <c r="G27" i="251" s="1"/>
  <c r="G29" i="251" s="1"/>
  <c r="F25" i="251"/>
  <c r="F27" i="251" s="1"/>
  <c r="F29" i="251" s="1"/>
  <c r="E25" i="251"/>
  <c r="E27" i="251" s="1"/>
  <c r="E29" i="251" s="1"/>
  <c r="D25" i="251"/>
  <c r="D27" i="251" s="1"/>
  <c r="D154" i="250"/>
  <c r="I151" i="250"/>
  <c r="I153" i="250" s="1"/>
  <c r="I155" i="250" s="1"/>
  <c r="H151" i="250"/>
  <c r="H153" i="250" s="1"/>
  <c r="H155" i="250" s="1"/>
  <c r="G151" i="250"/>
  <c r="G153" i="250" s="1"/>
  <c r="G155" i="250" s="1"/>
  <c r="F151" i="250"/>
  <c r="F153" i="250" s="1"/>
  <c r="F155" i="250" s="1"/>
  <c r="E151" i="250"/>
  <c r="E153" i="250" s="1"/>
  <c r="E155" i="250" s="1"/>
  <c r="D151" i="250"/>
  <c r="D153" i="250" s="1"/>
  <c r="D129" i="250"/>
  <c r="I126" i="250"/>
  <c r="I128" i="250" s="1"/>
  <c r="I130" i="250" s="1"/>
  <c r="H126" i="250"/>
  <c r="H128" i="250" s="1"/>
  <c r="H130" i="250" s="1"/>
  <c r="G126" i="250"/>
  <c r="G128" i="250" s="1"/>
  <c r="G130" i="250" s="1"/>
  <c r="F126" i="250"/>
  <c r="F128" i="250" s="1"/>
  <c r="F130" i="250" s="1"/>
  <c r="E126" i="250"/>
  <c r="E128" i="250" s="1"/>
  <c r="E130" i="250" s="1"/>
  <c r="D126" i="250"/>
  <c r="D128" i="250" s="1"/>
  <c r="D104" i="250"/>
  <c r="I101" i="250"/>
  <c r="I103" i="250" s="1"/>
  <c r="I105" i="250" s="1"/>
  <c r="H101" i="250"/>
  <c r="H103" i="250" s="1"/>
  <c r="H105" i="250" s="1"/>
  <c r="G101" i="250"/>
  <c r="G103" i="250" s="1"/>
  <c r="G105" i="250" s="1"/>
  <c r="F101" i="250"/>
  <c r="F103" i="250" s="1"/>
  <c r="F105" i="250" s="1"/>
  <c r="E101" i="250"/>
  <c r="E103" i="250" s="1"/>
  <c r="E105" i="250" s="1"/>
  <c r="D101" i="250"/>
  <c r="D103" i="250" s="1"/>
  <c r="D78" i="250"/>
  <c r="I75" i="250"/>
  <c r="I77" i="250" s="1"/>
  <c r="I79" i="250" s="1"/>
  <c r="H75" i="250"/>
  <c r="H77" i="250" s="1"/>
  <c r="H79" i="250" s="1"/>
  <c r="G75" i="250"/>
  <c r="G77" i="250" s="1"/>
  <c r="G79" i="250" s="1"/>
  <c r="F75" i="250"/>
  <c r="F77" i="250" s="1"/>
  <c r="F79" i="250" s="1"/>
  <c r="E75" i="250"/>
  <c r="E77" i="250" s="1"/>
  <c r="E79" i="250" s="1"/>
  <c r="D75" i="250"/>
  <c r="D77" i="250" s="1"/>
  <c r="D53" i="250"/>
  <c r="I50" i="250"/>
  <c r="I52" i="250" s="1"/>
  <c r="I54" i="250" s="1"/>
  <c r="H50" i="250"/>
  <c r="H52" i="250" s="1"/>
  <c r="H54" i="250" s="1"/>
  <c r="G50" i="250"/>
  <c r="G52" i="250" s="1"/>
  <c r="G54" i="250" s="1"/>
  <c r="F50" i="250"/>
  <c r="F52" i="250" s="1"/>
  <c r="F54" i="250" s="1"/>
  <c r="E50" i="250"/>
  <c r="E52" i="250" s="1"/>
  <c r="E54" i="250" s="1"/>
  <c r="D50" i="250"/>
  <c r="D52" i="250" s="1"/>
  <c r="I25" i="250"/>
  <c r="I27" i="250" s="1"/>
  <c r="I29" i="250" s="1"/>
  <c r="H25" i="250"/>
  <c r="H27" i="250" s="1"/>
  <c r="H29" i="250" s="1"/>
  <c r="G25" i="250"/>
  <c r="G27" i="250" s="1"/>
  <c r="G29" i="250" s="1"/>
  <c r="F25" i="250"/>
  <c r="F27" i="250" s="1"/>
  <c r="F29" i="250" s="1"/>
  <c r="E25" i="250"/>
  <c r="E27" i="250" s="1"/>
  <c r="E29" i="250" s="1"/>
  <c r="D25" i="250"/>
  <c r="D27" i="250" s="1"/>
  <c r="D29" i="250" s="1"/>
  <c r="C47" i="249"/>
  <c r="C46" i="249"/>
  <c r="C45" i="249"/>
  <c r="C44" i="249"/>
  <c r="C43" i="249"/>
  <c r="C42" i="249"/>
  <c r="C41" i="249"/>
  <c r="C40" i="249"/>
  <c r="C39" i="249"/>
  <c r="C38" i="249"/>
  <c r="C37" i="249"/>
  <c r="C36" i="249"/>
  <c r="C35" i="249"/>
  <c r="C34" i="249"/>
  <c r="C33" i="249"/>
  <c r="C32" i="249"/>
  <c r="C31" i="249"/>
  <c r="C30" i="249"/>
  <c r="C29" i="249"/>
  <c r="C28" i="249"/>
  <c r="C26" i="249"/>
  <c r="C25" i="249"/>
  <c r="C24" i="249"/>
  <c r="C23" i="249"/>
  <c r="C22" i="249"/>
  <c r="C21" i="249"/>
  <c r="C20" i="249"/>
  <c r="C19" i="249"/>
  <c r="C18" i="249"/>
  <c r="C17" i="249"/>
  <c r="C16" i="249"/>
  <c r="C15" i="249"/>
  <c r="C14" i="249"/>
  <c r="C13" i="249"/>
  <c r="C12" i="249"/>
  <c r="C11" i="249"/>
  <c r="C10" i="249"/>
  <c r="C9" i="249"/>
  <c r="C8" i="249"/>
  <c r="C7" i="249"/>
  <c r="W31" i="248"/>
  <c r="V31" i="248"/>
  <c r="U31" i="248"/>
  <c r="T31" i="248"/>
  <c r="S31" i="248"/>
  <c r="R31" i="248"/>
  <c r="Q31" i="248"/>
  <c r="P31" i="248"/>
  <c r="O31" i="248"/>
  <c r="N31" i="248"/>
  <c r="M31" i="248"/>
  <c r="L31" i="248"/>
  <c r="K31" i="248"/>
  <c r="J31" i="248"/>
  <c r="I31" i="248"/>
  <c r="H31" i="248"/>
  <c r="G31" i="248"/>
  <c r="F31" i="248"/>
  <c r="E31" i="248"/>
  <c r="D31" i="248"/>
  <c r="W24" i="248"/>
  <c r="W26" i="248" s="1"/>
  <c r="V24" i="248"/>
  <c r="V26" i="248" s="1"/>
  <c r="U24" i="248"/>
  <c r="U26" i="248" s="1"/>
  <c r="T24" i="248"/>
  <c r="T26" i="248" s="1"/>
  <c r="S24" i="248"/>
  <c r="S26" i="248" s="1"/>
  <c r="R24" i="248"/>
  <c r="R26" i="248" s="1"/>
  <c r="Q24" i="248"/>
  <c r="Q26" i="248" s="1"/>
  <c r="P24" i="248"/>
  <c r="P26" i="248" s="1"/>
  <c r="O24" i="248"/>
  <c r="O26" i="248" s="1"/>
  <c r="N24" i="248"/>
  <c r="N26" i="248" s="1"/>
  <c r="M24" i="248"/>
  <c r="M26" i="248" s="1"/>
  <c r="L24" i="248"/>
  <c r="L26" i="248" s="1"/>
  <c r="K24" i="248"/>
  <c r="K26" i="248" s="1"/>
  <c r="J24" i="248"/>
  <c r="J26" i="248" s="1"/>
  <c r="I24" i="248"/>
  <c r="I26" i="248" s="1"/>
  <c r="H24" i="248"/>
  <c r="H26" i="248" s="1"/>
  <c r="G24" i="248"/>
  <c r="G26" i="248" s="1"/>
  <c r="F24" i="248"/>
  <c r="F26" i="248" s="1"/>
  <c r="E24" i="248"/>
  <c r="E26" i="248" s="1"/>
  <c r="D24" i="248"/>
  <c r="D26" i="248" s="1"/>
  <c r="H75" i="247"/>
  <c r="G75" i="247"/>
  <c r="F75" i="247"/>
  <c r="E75" i="247"/>
  <c r="D75" i="247"/>
  <c r="C75" i="247"/>
  <c r="H74" i="247"/>
  <c r="G74" i="247"/>
  <c r="F74" i="247"/>
  <c r="E74" i="247"/>
  <c r="D74" i="247"/>
  <c r="C74" i="247"/>
  <c r="H73" i="247"/>
  <c r="G73" i="247"/>
  <c r="F73" i="247"/>
  <c r="E73" i="247"/>
  <c r="D73" i="247"/>
  <c r="C73" i="247"/>
  <c r="H72" i="247"/>
  <c r="G72" i="247"/>
  <c r="F72" i="247"/>
  <c r="E72" i="247"/>
  <c r="D72" i="247"/>
  <c r="C72" i="247"/>
  <c r="H71" i="247"/>
  <c r="G71" i="247"/>
  <c r="F71" i="247"/>
  <c r="E71" i="247"/>
  <c r="D71" i="247"/>
  <c r="C71" i="247"/>
  <c r="H70" i="247"/>
  <c r="G70" i="247"/>
  <c r="F70" i="247"/>
  <c r="E70" i="247"/>
  <c r="D70" i="247"/>
  <c r="C70" i="247"/>
  <c r="H69" i="247"/>
  <c r="G69" i="247"/>
  <c r="F69" i="247"/>
  <c r="E69" i="247"/>
  <c r="D69" i="247"/>
  <c r="C69" i="247"/>
  <c r="H68" i="247"/>
  <c r="G68" i="247"/>
  <c r="F68" i="247"/>
  <c r="E68" i="247"/>
  <c r="D68" i="247"/>
  <c r="C68" i="247"/>
  <c r="H67" i="247"/>
  <c r="G67" i="247"/>
  <c r="F67" i="247"/>
  <c r="E67" i="247"/>
  <c r="D67" i="247"/>
  <c r="C67" i="247"/>
  <c r="H66" i="247"/>
  <c r="G66" i="247"/>
  <c r="F66" i="247"/>
  <c r="E66" i="247"/>
  <c r="D66" i="247"/>
  <c r="C66" i="247"/>
  <c r="H65" i="247"/>
  <c r="G65" i="247"/>
  <c r="F65" i="247"/>
  <c r="E65" i="247"/>
  <c r="D65" i="247"/>
  <c r="C65" i="247"/>
  <c r="H64" i="247"/>
  <c r="G64" i="247"/>
  <c r="F64" i="247"/>
  <c r="E64" i="247"/>
  <c r="D64" i="247"/>
  <c r="C64" i="247"/>
  <c r="H63" i="247"/>
  <c r="G63" i="247"/>
  <c r="F63" i="247"/>
  <c r="E63" i="247"/>
  <c r="D63" i="247"/>
  <c r="C63" i="247"/>
  <c r="H62" i="247"/>
  <c r="G62" i="247"/>
  <c r="F62" i="247"/>
  <c r="E62" i="247"/>
  <c r="D62" i="247"/>
  <c r="C62" i="247"/>
  <c r="H61" i="247"/>
  <c r="G61" i="247"/>
  <c r="F61" i="247"/>
  <c r="E61" i="247"/>
  <c r="D61" i="247"/>
  <c r="C61" i="247"/>
  <c r="H60" i="247"/>
  <c r="G60" i="247"/>
  <c r="F60" i="247"/>
  <c r="E60" i="247"/>
  <c r="D60" i="247"/>
  <c r="C60" i="247"/>
  <c r="H59" i="247"/>
  <c r="G59" i="247"/>
  <c r="F59" i="247"/>
  <c r="E59" i="247"/>
  <c r="D59" i="247"/>
  <c r="C59" i="247"/>
  <c r="H58" i="247"/>
  <c r="G58" i="247"/>
  <c r="F58" i="247"/>
  <c r="E58" i="247"/>
  <c r="D58" i="247"/>
  <c r="C58" i="247"/>
  <c r="H57" i="247"/>
  <c r="G57" i="247"/>
  <c r="F57" i="247"/>
  <c r="E57" i="247"/>
  <c r="D57" i="247"/>
  <c r="C57" i="247"/>
  <c r="H56" i="247"/>
  <c r="G56" i="247"/>
  <c r="F56" i="247"/>
  <c r="E56" i="247"/>
  <c r="D56" i="247"/>
  <c r="C56" i="247"/>
  <c r="H55" i="247"/>
  <c r="G55" i="247"/>
  <c r="F55" i="247"/>
  <c r="E55" i="247"/>
  <c r="D55" i="247"/>
  <c r="C55" i="247"/>
  <c r="H54" i="247"/>
  <c r="G54" i="247"/>
  <c r="F54" i="247"/>
  <c r="E54" i="247"/>
  <c r="D54" i="247"/>
  <c r="C54" i="247"/>
  <c r="H52" i="247"/>
  <c r="G52" i="247"/>
  <c r="F52" i="247"/>
  <c r="E52" i="247"/>
  <c r="D52" i="247"/>
  <c r="C52" i="247"/>
  <c r="H28" i="247"/>
  <c r="H76" i="247" s="1"/>
  <c r="G28" i="247"/>
  <c r="G76" i="247" s="1"/>
  <c r="F28" i="247"/>
  <c r="F76" i="247" s="1"/>
  <c r="E28" i="247"/>
  <c r="D28" i="247"/>
  <c r="D76" i="247" s="1"/>
  <c r="C28" i="247"/>
  <c r="C76" i="247" s="1"/>
  <c r="I64" i="246"/>
  <c r="H63" i="246"/>
  <c r="G63" i="246"/>
  <c r="F63" i="246"/>
  <c r="E63" i="246"/>
  <c r="D63" i="246"/>
  <c r="C63" i="246"/>
  <c r="H62" i="246"/>
  <c r="G62" i="246"/>
  <c r="F62" i="246"/>
  <c r="E62" i="246"/>
  <c r="D62" i="246"/>
  <c r="C62" i="246"/>
  <c r="H61" i="246"/>
  <c r="G61" i="246"/>
  <c r="F61" i="246"/>
  <c r="E61" i="246"/>
  <c r="D61" i="246"/>
  <c r="C61" i="246"/>
  <c r="H60" i="246"/>
  <c r="G60" i="246"/>
  <c r="F60" i="246"/>
  <c r="E60" i="246"/>
  <c r="D60" i="246"/>
  <c r="C60" i="246"/>
  <c r="H59" i="246"/>
  <c r="G59" i="246"/>
  <c r="F59" i="246"/>
  <c r="E59" i="246"/>
  <c r="D59" i="246"/>
  <c r="C59" i="246"/>
  <c r="H58" i="246"/>
  <c r="G58" i="246"/>
  <c r="F58" i="246"/>
  <c r="E58" i="246"/>
  <c r="D58" i="246"/>
  <c r="C58" i="246"/>
  <c r="H57" i="246"/>
  <c r="G57" i="246"/>
  <c r="F57" i="246"/>
  <c r="E57" i="246"/>
  <c r="D57" i="246"/>
  <c r="C57" i="246"/>
  <c r="H56" i="246"/>
  <c r="G56" i="246"/>
  <c r="F56" i="246"/>
  <c r="E56" i="246"/>
  <c r="D56" i="246"/>
  <c r="C56" i="246"/>
  <c r="H55" i="246"/>
  <c r="G55" i="246"/>
  <c r="F55" i="246"/>
  <c r="E55" i="246"/>
  <c r="D55" i="246"/>
  <c r="C55" i="246"/>
  <c r="H54" i="246"/>
  <c r="G54" i="246"/>
  <c r="F54" i="246"/>
  <c r="E54" i="246"/>
  <c r="D54" i="246"/>
  <c r="C54" i="246"/>
  <c r="H53" i="246"/>
  <c r="G53" i="246"/>
  <c r="F53" i="246"/>
  <c r="E53" i="246"/>
  <c r="D53" i="246"/>
  <c r="C53" i="246"/>
  <c r="H52" i="246"/>
  <c r="G52" i="246"/>
  <c r="F52" i="246"/>
  <c r="E52" i="246"/>
  <c r="D52" i="246"/>
  <c r="C52" i="246"/>
  <c r="H51" i="246"/>
  <c r="G51" i="246"/>
  <c r="F51" i="246"/>
  <c r="E51" i="246"/>
  <c r="D51" i="246"/>
  <c r="C51" i="246"/>
  <c r="H50" i="246"/>
  <c r="G50" i="246"/>
  <c r="F50" i="246"/>
  <c r="E50" i="246"/>
  <c r="D50" i="246"/>
  <c r="C50" i="246"/>
  <c r="H49" i="246"/>
  <c r="G49" i="246"/>
  <c r="F49" i="246"/>
  <c r="E49" i="246"/>
  <c r="D49" i="246"/>
  <c r="C49" i="246"/>
  <c r="H48" i="246"/>
  <c r="G48" i="246"/>
  <c r="F48" i="246"/>
  <c r="E48" i="246"/>
  <c r="D48" i="246"/>
  <c r="C48" i="246"/>
  <c r="H47" i="246"/>
  <c r="G47" i="246"/>
  <c r="F47" i="246"/>
  <c r="E47" i="246"/>
  <c r="D47" i="246"/>
  <c r="C47" i="246"/>
  <c r="H46" i="246"/>
  <c r="G46" i="246"/>
  <c r="F46" i="246"/>
  <c r="E46" i="246"/>
  <c r="D46" i="246"/>
  <c r="C46" i="246"/>
  <c r="I44" i="246"/>
  <c r="H44" i="246"/>
  <c r="G44" i="246"/>
  <c r="F44" i="246"/>
  <c r="E44" i="246"/>
  <c r="D44" i="246"/>
  <c r="C44" i="246"/>
  <c r="I24" i="246"/>
  <c r="H24" i="246"/>
  <c r="G24" i="246"/>
  <c r="F24" i="246"/>
  <c r="E24" i="246"/>
  <c r="D24" i="246"/>
  <c r="C24" i="246"/>
  <c r="V26" i="245"/>
  <c r="R26" i="245"/>
  <c r="N26" i="245"/>
  <c r="W24" i="245"/>
  <c r="W26" i="245" s="1"/>
  <c r="V24" i="245"/>
  <c r="U24" i="245"/>
  <c r="U26" i="245" s="1"/>
  <c r="T24" i="245"/>
  <c r="T26" i="245" s="1"/>
  <c r="S24" i="245"/>
  <c r="S26" i="245" s="1"/>
  <c r="R24" i="245"/>
  <c r="Q24" i="245"/>
  <c r="Q26" i="245" s="1"/>
  <c r="P24" i="245"/>
  <c r="P26" i="245" s="1"/>
  <c r="O24" i="245"/>
  <c r="O26" i="245" s="1"/>
  <c r="N24" i="245"/>
  <c r="M24" i="245"/>
  <c r="M26" i="245" s="1"/>
  <c r="L24" i="245"/>
  <c r="L26" i="245" s="1"/>
  <c r="K24" i="245"/>
  <c r="K26" i="245" s="1"/>
  <c r="U26" i="244"/>
  <c r="Q26" i="244"/>
  <c r="M26" i="244"/>
  <c r="W24" i="244"/>
  <c r="W26" i="244" s="1"/>
  <c r="V24" i="244"/>
  <c r="V26" i="244" s="1"/>
  <c r="U24" i="244"/>
  <c r="T24" i="244"/>
  <c r="T26" i="244" s="1"/>
  <c r="S24" i="244"/>
  <c r="S26" i="244" s="1"/>
  <c r="R24" i="244"/>
  <c r="R26" i="244" s="1"/>
  <c r="Q24" i="244"/>
  <c r="P24" i="244"/>
  <c r="P26" i="244" s="1"/>
  <c r="O24" i="244"/>
  <c r="O26" i="244" s="1"/>
  <c r="N24" i="244"/>
  <c r="N26" i="244" s="1"/>
  <c r="M24" i="244"/>
  <c r="L24" i="244"/>
  <c r="L26" i="244" s="1"/>
  <c r="K24" i="244"/>
  <c r="K26" i="244" s="1"/>
  <c r="I140" i="243"/>
  <c r="I142" i="243" s="1"/>
  <c r="H140" i="243"/>
  <c r="H142" i="243" s="1"/>
  <c r="G140" i="243"/>
  <c r="G142" i="243" s="1"/>
  <c r="F140" i="243"/>
  <c r="F142" i="243" s="1"/>
  <c r="E140" i="243"/>
  <c r="E142" i="243" s="1"/>
  <c r="D140" i="243"/>
  <c r="D142" i="243" s="1"/>
  <c r="I117" i="243"/>
  <c r="I119" i="243" s="1"/>
  <c r="H117" i="243"/>
  <c r="H119" i="243" s="1"/>
  <c r="G117" i="243"/>
  <c r="G119" i="243" s="1"/>
  <c r="F117" i="243"/>
  <c r="F119" i="243" s="1"/>
  <c r="E117" i="243"/>
  <c r="E119" i="243" s="1"/>
  <c r="D117" i="243"/>
  <c r="D119" i="243" s="1"/>
  <c r="I94" i="243"/>
  <c r="I96" i="243" s="1"/>
  <c r="H94" i="243"/>
  <c r="H96" i="243" s="1"/>
  <c r="G94" i="243"/>
  <c r="G96" i="243" s="1"/>
  <c r="F94" i="243"/>
  <c r="F96" i="243" s="1"/>
  <c r="E94" i="243"/>
  <c r="E96" i="243" s="1"/>
  <c r="D94" i="243"/>
  <c r="D96" i="243" s="1"/>
  <c r="I71" i="243"/>
  <c r="I73" i="243" s="1"/>
  <c r="H71" i="243"/>
  <c r="H73" i="243" s="1"/>
  <c r="G71" i="243"/>
  <c r="G73" i="243" s="1"/>
  <c r="F71" i="243"/>
  <c r="F73" i="243" s="1"/>
  <c r="E71" i="243"/>
  <c r="E73" i="243" s="1"/>
  <c r="D71" i="243"/>
  <c r="D73" i="243" s="1"/>
  <c r="I48" i="243"/>
  <c r="I50" i="243" s="1"/>
  <c r="H48" i="243"/>
  <c r="H50" i="243" s="1"/>
  <c r="G48" i="243"/>
  <c r="G50" i="243" s="1"/>
  <c r="F48" i="243"/>
  <c r="F50" i="243" s="1"/>
  <c r="E48" i="243"/>
  <c r="E50" i="243" s="1"/>
  <c r="D48" i="243"/>
  <c r="D50" i="243" s="1"/>
  <c r="I25" i="243"/>
  <c r="I27" i="243" s="1"/>
  <c r="H25" i="243"/>
  <c r="H27" i="243" s="1"/>
  <c r="G25" i="243"/>
  <c r="G27" i="243" s="1"/>
  <c r="F25" i="243"/>
  <c r="F27" i="243" s="1"/>
  <c r="E25" i="243"/>
  <c r="E27" i="243" s="1"/>
  <c r="D25" i="243"/>
  <c r="D27" i="243" s="1"/>
  <c r="I140" i="242"/>
  <c r="I142" i="242" s="1"/>
  <c r="H140" i="242"/>
  <c r="H142" i="242" s="1"/>
  <c r="G140" i="242"/>
  <c r="G142" i="242" s="1"/>
  <c r="F140" i="242"/>
  <c r="F142" i="242" s="1"/>
  <c r="E140" i="242"/>
  <c r="E142" i="242" s="1"/>
  <c r="D140" i="242"/>
  <c r="D142" i="242" s="1"/>
  <c r="I117" i="242"/>
  <c r="I119" i="242" s="1"/>
  <c r="H117" i="242"/>
  <c r="H119" i="242" s="1"/>
  <c r="G117" i="242"/>
  <c r="G119" i="242" s="1"/>
  <c r="F117" i="242"/>
  <c r="F119" i="242" s="1"/>
  <c r="E117" i="242"/>
  <c r="E119" i="242" s="1"/>
  <c r="D117" i="242"/>
  <c r="D119" i="242" s="1"/>
  <c r="I94" i="242"/>
  <c r="I96" i="242" s="1"/>
  <c r="H94" i="242"/>
  <c r="H96" i="242" s="1"/>
  <c r="G94" i="242"/>
  <c r="G96" i="242" s="1"/>
  <c r="F94" i="242"/>
  <c r="F96" i="242" s="1"/>
  <c r="E94" i="242"/>
  <c r="E96" i="242" s="1"/>
  <c r="D94" i="242"/>
  <c r="D96" i="242" s="1"/>
  <c r="I71" i="242"/>
  <c r="I73" i="242" s="1"/>
  <c r="H71" i="242"/>
  <c r="H73" i="242" s="1"/>
  <c r="G71" i="242"/>
  <c r="G73" i="242" s="1"/>
  <c r="F71" i="242"/>
  <c r="F73" i="242" s="1"/>
  <c r="E71" i="242"/>
  <c r="E73" i="242" s="1"/>
  <c r="D71" i="242"/>
  <c r="D73" i="242" s="1"/>
  <c r="I48" i="242"/>
  <c r="I50" i="242" s="1"/>
  <c r="H48" i="242"/>
  <c r="H50" i="242" s="1"/>
  <c r="G48" i="242"/>
  <c r="G50" i="242" s="1"/>
  <c r="F48" i="242"/>
  <c r="F50" i="242" s="1"/>
  <c r="E48" i="242"/>
  <c r="E50" i="242" s="1"/>
  <c r="D48" i="242"/>
  <c r="D50" i="242" s="1"/>
  <c r="I25" i="242"/>
  <c r="I27" i="242" s="1"/>
  <c r="H25" i="242"/>
  <c r="H27" i="242" s="1"/>
  <c r="G25" i="242"/>
  <c r="G27" i="242" s="1"/>
  <c r="F25" i="242"/>
  <c r="F27" i="242" s="1"/>
  <c r="E25" i="242"/>
  <c r="E27" i="242" s="1"/>
  <c r="D25" i="242"/>
  <c r="D27" i="242" s="1"/>
  <c r="W24" i="241"/>
  <c r="W26" i="241" s="1"/>
  <c r="V24" i="241"/>
  <c r="V26" i="241" s="1"/>
  <c r="U24" i="241"/>
  <c r="U26" i="241" s="1"/>
  <c r="T24" i="241"/>
  <c r="T26" i="241" s="1"/>
  <c r="S24" i="241"/>
  <c r="S26" i="241" s="1"/>
  <c r="R24" i="241"/>
  <c r="R26" i="241" s="1"/>
  <c r="Q24" i="241"/>
  <c r="Q26" i="241" s="1"/>
  <c r="P24" i="241"/>
  <c r="P26" i="241" s="1"/>
  <c r="O24" i="241"/>
  <c r="O26" i="241" s="1"/>
  <c r="N24" i="241"/>
  <c r="N26" i="241" s="1"/>
  <c r="M24" i="241"/>
  <c r="M26" i="241" s="1"/>
  <c r="L24" i="241"/>
  <c r="L26" i="241" s="1"/>
  <c r="K24" i="241"/>
  <c r="K26" i="241" s="1"/>
  <c r="K196" i="240"/>
  <c r="J196" i="240"/>
  <c r="I196" i="240"/>
  <c r="H196" i="240"/>
  <c r="G196" i="240"/>
  <c r="F196" i="240"/>
  <c r="E196" i="240"/>
  <c r="D195" i="240"/>
  <c r="D194" i="240"/>
  <c r="D193" i="240"/>
  <c r="D192" i="240"/>
  <c r="D191" i="240"/>
  <c r="D190" i="240"/>
  <c r="D189" i="240"/>
  <c r="D188" i="240"/>
  <c r="D187" i="240"/>
  <c r="D186" i="240"/>
  <c r="D185" i="240"/>
  <c r="D184" i="240"/>
  <c r="D183" i="240"/>
  <c r="D182" i="240"/>
  <c r="D181" i="240"/>
  <c r="D180" i="240"/>
  <c r="D179" i="240"/>
  <c r="D178" i="240"/>
  <c r="D177" i="240"/>
  <c r="D176" i="240"/>
  <c r="D175" i="240"/>
  <c r="D174" i="240"/>
  <c r="D173" i="240"/>
  <c r="K171" i="240"/>
  <c r="J171" i="240"/>
  <c r="I171" i="240"/>
  <c r="H171" i="240"/>
  <c r="G171" i="240"/>
  <c r="F171" i="240"/>
  <c r="E171" i="240"/>
  <c r="D170" i="240"/>
  <c r="D169" i="240"/>
  <c r="D168" i="240"/>
  <c r="D167" i="240"/>
  <c r="D166" i="240"/>
  <c r="D165" i="240"/>
  <c r="D164" i="240"/>
  <c r="D163" i="240"/>
  <c r="D162" i="240"/>
  <c r="D161" i="240"/>
  <c r="D160" i="240"/>
  <c r="D159" i="240"/>
  <c r="D158" i="240"/>
  <c r="D157" i="240"/>
  <c r="D156" i="240"/>
  <c r="D155" i="240"/>
  <c r="D154" i="240"/>
  <c r="D153" i="240"/>
  <c r="D152" i="240"/>
  <c r="D151" i="240"/>
  <c r="D171" i="240" s="1"/>
  <c r="D150" i="240"/>
  <c r="D149" i="240"/>
  <c r="D148" i="240"/>
  <c r="K146" i="240"/>
  <c r="J146" i="240"/>
  <c r="I146" i="240"/>
  <c r="H146" i="240"/>
  <c r="G146" i="240"/>
  <c r="F146" i="240"/>
  <c r="E146" i="240"/>
  <c r="D145" i="240"/>
  <c r="D144" i="240"/>
  <c r="D143" i="240"/>
  <c r="D142" i="240"/>
  <c r="D141" i="240"/>
  <c r="D140" i="240"/>
  <c r="D139" i="240"/>
  <c r="D138" i="240"/>
  <c r="D137" i="240"/>
  <c r="D136" i="240"/>
  <c r="D135" i="240"/>
  <c r="D134" i="240"/>
  <c r="D133" i="240"/>
  <c r="D132" i="240"/>
  <c r="D131" i="240"/>
  <c r="D130" i="240"/>
  <c r="D129" i="240"/>
  <c r="D128" i="240"/>
  <c r="D127" i="240"/>
  <c r="D126" i="240"/>
  <c r="D125" i="240"/>
  <c r="D124" i="240"/>
  <c r="D123" i="240"/>
  <c r="K121" i="240"/>
  <c r="J121" i="240"/>
  <c r="I121" i="240"/>
  <c r="H121" i="240"/>
  <c r="G121" i="240"/>
  <c r="F121" i="240"/>
  <c r="E121" i="240"/>
  <c r="D120" i="240"/>
  <c r="D119" i="240"/>
  <c r="D118" i="240"/>
  <c r="D117" i="240"/>
  <c r="D116" i="240"/>
  <c r="D115" i="240"/>
  <c r="D114" i="240"/>
  <c r="D113" i="240"/>
  <c r="D112" i="240"/>
  <c r="D111" i="240"/>
  <c r="D110" i="240"/>
  <c r="D109" i="240"/>
  <c r="D108" i="240"/>
  <c r="D107" i="240"/>
  <c r="D106" i="240"/>
  <c r="D105" i="240"/>
  <c r="D104" i="240"/>
  <c r="D103" i="240"/>
  <c r="D102" i="240"/>
  <c r="D101" i="240"/>
  <c r="D100" i="240"/>
  <c r="D99" i="240"/>
  <c r="D98" i="240"/>
  <c r="D121" i="240" s="1"/>
  <c r="K96" i="240"/>
  <c r="J96" i="240"/>
  <c r="I96" i="240"/>
  <c r="H96" i="240"/>
  <c r="G96" i="240"/>
  <c r="F96" i="240"/>
  <c r="E96" i="240"/>
  <c r="D95" i="240"/>
  <c r="D94" i="240"/>
  <c r="D93" i="240"/>
  <c r="D92" i="240"/>
  <c r="D91" i="240"/>
  <c r="D90" i="240"/>
  <c r="D89" i="240"/>
  <c r="D88" i="240"/>
  <c r="D87" i="240"/>
  <c r="D86" i="240"/>
  <c r="D85" i="240"/>
  <c r="D84" i="240"/>
  <c r="D83" i="240"/>
  <c r="D82" i="240"/>
  <c r="D81" i="240"/>
  <c r="D80" i="240"/>
  <c r="D79" i="240"/>
  <c r="D78" i="240"/>
  <c r="D77" i="240"/>
  <c r="D76" i="240"/>
  <c r="D75" i="240"/>
  <c r="D74" i="240"/>
  <c r="D73" i="240"/>
  <c r="D96" i="240" s="1"/>
  <c r="K71" i="240"/>
  <c r="J71" i="240"/>
  <c r="I71" i="240"/>
  <c r="H71" i="240"/>
  <c r="G71" i="240"/>
  <c r="F71" i="240"/>
  <c r="E71" i="240"/>
  <c r="D70" i="240"/>
  <c r="D69" i="240"/>
  <c r="D68" i="240"/>
  <c r="D67" i="240"/>
  <c r="D66" i="240"/>
  <c r="D65" i="240"/>
  <c r="D64" i="240"/>
  <c r="D63" i="240"/>
  <c r="D62" i="240"/>
  <c r="D61" i="240"/>
  <c r="D60" i="240"/>
  <c r="D59" i="240"/>
  <c r="D58" i="240"/>
  <c r="D57" i="240"/>
  <c r="D56" i="240"/>
  <c r="D55" i="240"/>
  <c r="D54" i="240"/>
  <c r="D53" i="240"/>
  <c r="D52" i="240"/>
  <c r="D51" i="240"/>
  <c r="D71" i="240" s="1"/>
  <c r="D50" i="240"/>
  <c r="D49" i="240"/>
  <c r="D48" i="240"/>
  <c r="D46" i="240"/>
  <c r="D45" i="240"/>
  <c r="D44" i="240"/>
  <c r="D43" i="240"/>
  <c r="D42" i="240"/>
  <c r="D41" i="240"/>
  <c r="D40" i="240"/>
  <c r="D39" i="240"/>
  <c r="D38" i="240"/>
  <c r="D37" i="240"/>
  <c r="D36" i="240"/>
  <c r="D35" i="240"/>
  <c r="D34" i="240"/>
  <c r="D33" i="240"/>
  <c r="D32" i="240"/>
  <c r="D31" i="240"/>
  <c r="D30" i="240"/>
  <c r="D29" i="240"/>
  <c r="D28" i="240"/>
  <c r="D27" i="240"/>
  <c r="D25" i="240"/>
  <c r="D24" i="240"/>
  <c r="D23" i="240"/>
  <c r="D22" i="240"/>
  <c r="D21" i="240"/>
  <c r="D20" i="240"/>
  <c r="D19" i="240"/>
  <c r="D18" i="240"/>
  <c r="D17" i="240"/>
  <c r="D16" i="240"/>
  <c r="D15" i="240"/>
  <c r="D14" i="240"/>
  <c r="D13" i="240"/>
  <c r="D12" i="240"/>
  <c r="D11" i="240"/>
  <c r="D10" i="240"/>
  <c r="D9" i="240"/>
  <c r="D8" i="240"/>
  <c r="D7" i="240"/>
  <c r="D6" i="240"/>
  <c r="I196" i="239"/>
  <c r="H196" i="239"/>
  <c r="G196" i="239"/>
  <c r="F196" i="239"/>
  <c r="E196" i="239"/>
  <c r="D195" i="239"/>
  <c r="D194" i="239"/>
  <c r="D193" i="239"/>
  <c r="D192" i="239"/>
  <c r="D191" i="239"/>
  <c r="D190" i="239"/>
  <c r="D189" i="239"/>
  <c r="D188" i="239"/>
  <c r="D187" i="239"/>
  <c r="D186" i="239"/>
  <c r="D185" i="239"/>
  <c r="D184" i="239"/>
  <c r="D183" i="239"/>
  <c r="D182" i="239"/>
  <c r="D181" i="239"/>
  <c r="D180" i="239"/>
  <c r="D179" i="239"/>
  <c r="D178" i="239"/>
  <c r="D177" i="239"/>
  <c r="D176" i="239"/>
  <c r="D175" i="239"/>
  <c r="D174" i="239"/>
  <c r="D173" i="239"/>
  <c r="I171" i="239"/>
  <c r="H171" i="239"/>
  <c r="G171" i="239"/>
  <c r="F171" i="239"/>
  <c r="E171" i="239"/>
  <c r="D170" i="239"/>
  <c r="D169" i="239"/>
  <c r="D168" i="239"/>
  <c r="D167" i="239"/>
  <c r="D166" i="239"/>
  <c r="D165" i="239"/>
  <c r="D164" i="239"/>
  <c r="D163" i="239"/>
  <c r="D162" i="239"/>
  <c r="D161" i="239"/>
  <c r="D160" i="239"/>
  <c r="D159" i="239"/>
  <c r="D158" i="239"/>
  <c r="D157" i="239"/>
  <c r="D156" i="239"/>
  <c r="D155" i="239"/>
  <c r="D154" i="239"/>
  <c r="D153" i="239"/>
  <c r="D152" i="239"/>
  <c r="D151" i="239"/>
  <c r="D150" i="239"/>
  <c r="D149" i="239"/>
  <c r="D148" i="239"/>
  <c r="I146" i="239"/>
  <c r="H146" i="239"/>
  <c r="G146" i="239"/>
  <c r="F146" i="239"/>
  <c r="E146" i="239"/>
  <c r="D145" i="239"/>
  <c r="D144" i="239"/>
  <c r="D143" i="239"/>
  <c r="D142" i="239"/>
  <c r="D141" i="239"/>
  <c r="D140" i="239"/>
  <c r="D139" i="239"/>
  <c r="D138" i="239"/>
  <c r="D137" i="239"/>
  <c r="D136" i="239"/>
  <c r="D135" i="239"/>
  <c r="D134" i="239"/>
  <c r="D133" i="239"/>
  <c r="D132" i="239"/>
  <c r="D131" i="239"/>
  <c r="D130" i="239"/>
  <c r="D129" i="239"/>
  <c r="D128" i="239"/>
  <c r="D127" i="239"/>
  <c r="D126" i="239"/>
  <c r="D125" i="239"/>
  <c r="D124" i="239"/>
  <c r="D123" i="239"/>
  <c r="I121" i="239"/>
  <c r="H121" i="239"/>
  <c r="G121" i="239"/>
  <c r="F121" i="239"/>
  <c r="E121" i="239"/>
  <c r="D120" i="239"/>
  <c r="D119" i="239"/>
  <c r="D118" i="239"/>
  <c r="D117" i="239"/>
  <c r="D116" i="239"/>
  <c r="D115" i="239"/>
  <c r="D114" i="239"/>
  <c r="D113" i="239"/>
  <c r="D112" i="239"/>
  <c r="D111" i="239"/>
  <c r="D110" i="239"/>
  <c r="D109" i="239"/>
  <c r="D108" i="239"/>
  <c r="D107" i="239"/>
  <c r="D106" i="239"/>
  <c r="D105" i="239"/>
  <c r="D104" i="239"/>
  <c r="D103" i="239"/>
  <c r="D102" i="239"/>
  <c r="D101" i="239"/>
  <c r="D100" i="239"/>
  <c r="D99" i="239"/>
  <c r="D98" i="239"/>
  <c r="I96" i="239"/>
  <c r="H96" i="239"/>
  <c r="G96" i="239"/>
  <c r="F96" i="239"/>
  <c r="E96" i="239"/>
  <c r="D95" i="239"/>
  <c r="D94" i="239"/>
  <c r="D93" i="239"/>
  <c r="D92" i="239"/>
  <c r="D91" i="239"/>
  <c r="D90" i="239"/>
  <c r="D89" i="239"/>
  <c r="D88" i="239"/>
  <c r="D87" i="239"/>
  <c r="D86" i="239"/>
  <c r="D85" i="239"/>
  <c r="D84" i="239"/>
  <c r="D83" i="239"/>
  <c r="D82" i="239"/>
  <c r="D81" i="239"/>
  <c r="D80" i="239"/>
  <c r="D79" i="239"/>
  <c r="D78" i="239"/>
  <c r="D77" i="239"/>
  <c r="D76" i="239"/>
  <c r="D75" i="239"/>
  <c r="D74" i="239"/>
  <c r="D73" i="239"/>
  <c r="I71" i="239"/>
  <c r="H71" i="239"/>
  <c r="G71" i="239"/>
  <c r="F71" i="239"/>
  <c r="E71" i="239"/>
  <c r="D70" i="239"/>
  <c r="D69" i="239"/>
  <c r="D68" i="239"/>
  <c r="D67" i="239"/>
  <c r="D66" i="239"/>
  <c r="D65" i="239"/>
  <c r="D64" i="239"/>
  <c r="D63" i="239"/>
  <c r="D62" i="239"/>
  <c r="D61" i="239"/>
  <c r="D60" i="239"/>
  <c r="D59" i="239"/>
  <c r="D58" i="239"/>
  <c r="D57" i="239"/>
  <c r="D56" i="239"/>
  <c r="D55" i="239"/>
  <c r="D54" i="239"/>
  <c r="D53" i="239"/>
  <c r="D52" i="239"/>
  <c r="D51" i="239"/>
  <c r="D50" i="239"/>
  <c r="D49" i="239"/>
  <c r="D48" i="239"/>
  <c r="D46" i="239"/>
  <c r="D45" i="239"/>
  <c r="D44" i="239"/>
  <c r="D43" i="239"/>
  <c r="D42" i="239"/>
  <c r="D41" i="239"/>
  <c r="D40" i="239"/>
  <c r="D39" i="239"/>
  <c r="D38" i="239"/>
  <c r="D37" i="239"/>
  <c r="D36" i="239"/>
  <c r="D35" i="239"/>
  <c r="D34" i="239"/>
  <c r="D33" i="239"/>
  <c r="D32" i="239"/>
  <c r="D31" i="239"/>
  <c r="D30" i="239"/>
  <c r="D29" i="239"/>
  <c r="D28" i="239"/>
  <c r="D27" i="239"/>
  <c r="D25" i="239"/>
  <c r="D24" i="239"/>
  <c r="D23" i="239"/>
  <c r="D22" i="239"/>
  <c r="D21" i="239"/>
  <c r="D20" i="239"/>
  <c r="D19" i="239"/>
  <c r="D18" i="239"/>
  <c r="D17" i="239"/>
  <c r="D16" i="239"/>
  <c r="D15" i="239"/>
  <c r="D14" i="239"/>
  <c r="D13" i="239"/>
  <c r="D12" i="239"/>
  <c r="D11" i="239"/>
  <c r="D10" i="239"/>
  <c r="D9" i="239"/>
  <c r="D8" i="239"/>
  <c r="D7" i="239"/>
  <c r="D6" i="239"/>
  <c r="K19" i="238"/>
  <c r="M19" i="238" s="1"/>
  <c r="J19" i="238"/>
  <c r="L19" i="238" s="1"/>
  <c r="K17" i="238"/>
  <c r="M17" i="238" s="1"/>
  <c r="J17" i="238"/>
  <c r="L17" i="238" s="1"/>
  <c r="K15" i="238"/>
  <c r="M15" i="238" s="1"/>
  <c r="J15" i="238"/>
  <c r="L15" i="238" s="1"/>
  <c r="I13" i="238"/>
  <c r="H13" i="238"/>
  <c r="K13" i="238" s="1"/>
  <c r="M13" i="238" s="1"/>
  <c r="G13" i="238"/>
  <c r="F13" i="238"/>
  <c r="E13" i="238"/>
  <c r="D13" i="238"/>
  <c r="J13" i="238" s="1"/>
  <c r="L13" i="238" s="1"/>
  <c r="K11" i="238"/>
  <c r="M11" i="238" s="1"/>
  <c r="J11" i="238"/>
  <c r="L11" i="238" s="1"/>
  <c r="I9" i="238"/>
  <c r="H9" i="238"/>
  <c r="G9" i="238"/>
  <c r="F9" i="238"/>
  <c r="E9" i="238"/>
  <c r="D9" i="238"/>
  <c r="J9" i="238" s="1"/>
  <c r="L9" i="238" s="1"/>
  <c r="K7" i="238"/>
  <c r="M7" i="238" s="1"/>
  <c r="J7" i="238"/>
  <c r="L7" i="238" s="1"/>
  <c r="L19" i="237"/>
  <c r="K19" i="237"/>
  <c r="M19" i="237" s="1"/>
  <c r="J19" i="237"/>
  <c r="K17" i="237"/>
  <c r="M17" i="237" s="1"/>
  <c r="J17" i="237"/>
  <c r="L17" i="237" s="1"/>
  <c r="K15" i="237"/>
  <c r="M15" i="237" s="1"/>
  <c r="J15" i="237"/>
  <c r="L15" i="237" s="1"/>
  <c r="K13" i="237"/>
  <c r="M13" i="237" s="1"/>
  <c r="I13" i="237"/>
  <c r="H13" i="237"/>
  <c r="G13" i="237"/>
  <c r="F13" i="237"/>
  <c r="E13" i="237"/>
  <c r="D13" i="237"/>
  <c r="J13" i="237" s="1"/>
  <c r="L13" i="237" s="1"/>
  <c r="K11" i="237"/>
  <c r="M11" i="237" s="1"/>
  <c r="J11" i="237"/>
  <c r="L11" i="237" s="1"/>
  <c r="I9" i="237"/>
  <c r="H9" i="237"/>
  <c r="G9" i="237"/>
  <c r="F9" i="237"/>
  <c r="E9" i="237"/>
  <c r="D9" i="237"/>
  <c r="L7" i="237"/>
  <c r="K7" i="237"/>
  <c r="M7" i="237" s="1"/>
  <c r="J7" i="237"/>
  <c r="L53" i="236"/>
  <c r="K53" i="236"/>
  <c r="J53" i="236"/>
  <c r="N53" i="236" s="1"/>
  <c r="I53" i="236"/>
  <c r="M53" i="236" s="1"/>
  <c r="L52" i="236"/>
  <c r="K52" i="236"/>
  <c r="J52" i="236"/>
  <c r="N52" i="236" s="1"/>
  <c r="I52" i="236"/>
  <c r="M52" i="236" s="1"/>
  <c r="L51" i="236"/>
  <c r="H51" i="236"/>
  <c r="G51" i="236"/>
  <c r="F51" i="236"/>
  <c r="E51" i="236"/>
  <c r="K51" i="236" s="1"/>
  <c r="D51" i="236"/>
  <c r="L50" i="236"/>
  <c r="K50" i="236"/>
  <c r="J50" i="236"/>
  <c r="N50" i="236" s="1"/>
  <c r="I50" i="236"/>
  <c r="M50" i="236" s="1"/>
  <c r="L49" i="236"/>
  <c r="K49" i="236"/>
  <c r="J49" i="236"/>
  <c r="N49" i="236" s="1"/>
  <c r="I49" i="236"/>
  <c r="M49" i="236" s="1"/>
  <c r="L48" i="236"/>
  <c r="H48" i="236"/>
  <c r="I48" i="236" s="1"/>
  <c r="M48" i="236" s="1"/>
  <c r="G48" i="236"/>
  <c r="F48" i="236"/>
  <c r="E48" i="236"/>
  <c r="K48" i="236" s="1"/>
  <c r="D48" i="236"/>
  <c r="C48" i="236"/>
  <c r="L46" i="236"/>
  <c r="K46" i="236"/>
  <c r="J46" i="236"/>
  <c r="N46" i="236" s="1"/>
  <c r="I46" i="236"/>
  <c r="M46" i="236" s="1"/>
  <c r="L45" i="236"/>
  <c r="K45" i="236"/>
  <c r="J45" i="236"/>
  <c r="N45" i="236" s="1"/>
  <c r="I45" i="236"/>
  <c r="M45" i="236" s="1"/>
  <c r="L44" i="236"/>
  <c r="H44" i="236"/>
  <c r="I44" i="236" s="1"/>
  <c r="M44" i="236" s="1"/>
  <c r="G44" i="236"/>
  <c r="F44" i="236"/>
  <c r="E44" i="236"/>
  <c r="K44" i="236" s="1"/>
  <c r="D44" i="236"/>
  <c r="C44" i="236"/>
  <c r="L43" i="236"/>
  <c r="K43" i="236"/>
  <c r="J43" i="236"/>
  <c r="N43" i="236" s="1"/>
  <c r="I43" i="236"/>
  <c r="M43" i="236" s="1"/>
  <c r="L42" i="236"/>
  <c r="K42" i="236"/>
  <c r="J42" i="236"/>
  <c r="N42" i="236" s="1"/>
  <c r="I42" i="236"/>
  <c r="M42" i="236" s="1"/>
  <c r="L41" i="236"/>
  <c r="H41" i="236"/>
  <c r="I41" i="236" s="1"/>
  <c r="M41" i="236" s="1"/>
  <c r="G41" i="236"/>
  <c r="F41" i="236"/>
  <c r="E41" i="236"/>
  <c r="K41" i="236" s="1"/>
  <c r="D41" i="236"/>
  <c r="C41" i="236"/>
  <c r="L39" i="236"/>
  <c r="K39" i="236"/>
  <c r="J39" i="236"/>
  <c r="N39" i="236" s="1"/>
  <c r="I39" i="236"/>
  <c r="M39" i="236" s="1"/>
  <c r="L38" i="236"/>
  <c r="K38" i="236"/>
  <c r="J38" i="236"/>
  <c r="N38" i="236" s="1"/>
  <c r="I38" i="236"/>
  <c r="M38" i="236" s="1"/>
  <c r="L37" i="236"/>
  <c r="H37" i="236"/>
  <c r="I37" i="236" s="1"/>
  <c r="M37" i="236" s="1"/>
  <c r="G37" i="236"/>
  <c r="F37" i="236"/>
  <c r="E37" i="236"/>
  <c r="K37" i="236" s="1"/>
  <c r="D37" i="236"/>
  <c r="C37" i="236"/>
  <c r="L36" i="236"/>
  <c r="K36" i="236"/>
  <c r="J36" i="236"/>
  <c r="N36" i="236" s="1"/>
  <c r="I36" i="236"/>
  <c r="M36" i="236" s="1"/>
  <c r="L35" i="236"/>
  <c r="K35" i="236"/>
  <c r="J35" i="236"/>
  <c r="N35" i="236" s="1"/>
  <c r="I35" i="236"/>
  <c r="M35" i="236" s="1"/>
  <c r="L34" i="236"/>
  <c r="H34" i="236"/>
  <c r="I34" i="236" s="1"/>
  <c r="M34" i="236" s="1"/>
  <c r="G34" i="236"/>
  <c r="F34" i="236"/>
  <c r="E34" i="236"/>
  <c r="K34" i="236" s="1"/>
  <c r="D34" i="236"/>
  <c r="C34" i="236"/>
  <c r="L32" i="236"/>
  <c r="K32" i="236"/>
  <c r="J32" i="236"/>
  <c r="N32" i="236" s="1"/>
  <c r="I32" i="236"/>
  <c r="M32" i="236" s="1"/>
  <c r="L31" i="236"/>
  <c r="K31" i="236"/>
  <c r="J31" i="236"/>
  <c r="N31" i="236" s="1"/>
  <c r="I31" i="236"/>
  <c r="M31" i="236" s="1"/>
  <c r="L30" i="236"/>
  <c r="L28" i="236"/>
  <c r="K28" i="236"/>
  <c r="J28" i="236"/>
  <c r="N28" i="236" s="1"/>
  <c r="I28" i="236"/>
  <c r="M28" i="236" s="1"/>
  <c r="L27" i="236"/>
  <c r="K27" i="236"/>
  <c r="J27" i="236"/>
  <c r="N27" i="236" s="1"/>
  <c r="I27" i="236"/>
  <c r="M27" i="236" s="1"/>
  <c r="L26" i="236"/>
  <c r="H26" i="236"/>
  <c r="I26" i="236" s="1"/>
  <c r="M26" i="236" s="1"/>
  <c r="G26" i="236"/>
  <c r="F26" i="236"/>
  <c r="E26" i="236"/>
  <c r="K26" i="236" s="1"/>
  <c r="D26" i="236"/>
  <c r="C26" i="236"/>
  <c r="L25" i="236"/>
  <c r="K25" i="236"/>
  <c r="J25" i="236"/>
  <c r="N25" i="236" s="1"/>
  <c r="I25" i="236"/>
  <c r="M25" i="236" s="1"/>
  <c r="L24" i="236"/>
  <c r="K24" i="236"/>
  <c r="J24" i="236"/>
  <c r="N24" i="236" s="1"/>
  <c r="I24" i="236"/>
  <c r="M24" i="236" s="1"/>
  <c r="L23" i="236"/>
  <c r="H23" i="236"/>
  <c r="I23" i="236" s="1"/>
  <c r="M23" i="236" s="1"/>
  <c r="G23" i="236"/>
  <c r="G30" i="236" s="1"/>
  <c r="F23" i="236"/>
  <c r="F30" i="236" s="1"/>
  <c r="E23" i="236"/>
  <c r="D23" i="236"/>
  <c r="C23" i="236"/>
  <c r="C30" i="236" s="1"/>
  <c r="L21" i="236"/>
  <c r="H21" i="236"/>
  <c r="I21" i="236" s="1"/>
  <c r="M21" i="236" s="1"/>
  <c r="G21" i="236"/>
  <c r="F21" i="236"/>
  <c r="E21" i="236"/>
  <c r="K21" i="236" s="1"/>
  <c r="D21" i="236"/>
  <c r="C21" i="236"/>
  <c r="L20" i="236"/>
  <c r="H20" i="236"/>
  <c r="I20" i="236" s="1"/>
  <c r="M20" i="236" s="1"/>
  <c r="G20" i="236"/>
  <c r="F20" i="236"/>
  <c r="E20" i="236"/>
  <c r="K20" i="236" s="1"/>
  <c r="D20" i="236"/>
  <c r="C20" i="236"/>
  <c r="L19" i="236"/>
  <c r="L18" i="236"/>
  <c r="H18" i="236"/>
  <c r="G18" i="236"/>
  <c r="F18" i="236"/>
  <c r="E18" i="236"/>
  <c r="K18" i="236" s="1"/>
  <c r="D18" i="236"/>
  <c r="C18" i="236"/>
  <c r="L17" i="236"/>
  <c r="H17" i="236"/>
  <c r="G17" i="236"/>
  <c r="F17" i="236"/>
  <c r="E17" i="236"/>
  <c r="K17" i="236" s="1"/>
  <c r="D17" i="236"/>
  <c r="C17" i="236"/>
  <c r="L16" i="236"/>
  <c r="L14" i="236"/>
  <c r="K14" i="236"/>
  <c r="J14" i="236"/>
  <c r="N14" i="236" s="1"/>
  <c r="I14" i="236"/>
  <c r="M14" i="236" s="1"/>
  <c r="L13" i="236"/>
  <c r="K13" i="236"/>
  <c r="J13" i="236"/>
  <c r="N13" i="236" s="1"/>
  <c r="I13" i="236"/>
  <c r="M13" i="236" s="1"/>
  <c r="E12" i="236"/>
  <c r="L11" i="236"/>
  <c r="K11" i="236"/>
  <c r="J11" i="236"/>
  <c r="N11" i="236" s="1"/>
  <c r="I11" i="236"/>
  <c r="M11" i="236" s="1"/>
  <c r="L10" i="236"/>
  <c r="H10" i="236"/>
  <c r="I10" i="236" s="1"/>
  <c r="M10" i="236" s="1"/>
  <c r="G10" i="236"/>
  <c r="G12" i="236" s="1"/>
  <c r="F10" i="236"/>
  <c r="F19" i="236" s="1"/>
  <c r="E10" i="236"/>
  <c r="E19" i="236" s="1"/>
  <c r="K19" i="236" s="1"/>
  <c r="D10" i="236"/>
  <c r="D12" i="236" s="1"/>
  <c r="C10" i="236"/>
  <c r="C12" i="236" s="1"/>
  <c r="L9" i="236"/>
  <c r="K9" i="236"/>
  <c r="J9" i="236"/>
  <c r="N9" i="236" s="1"/>
  <c r="I9" i="236"/>
  <c r="M9" i="236" s="1"/>
  <c r="L8" i="236"/>
  <c r="K8" i="236"/>
  <c r="J8" i="236"/>
  <c r="N8" i="236" s="1"/>
  <c r="I8" i="236"/>
  <c r="M8" i="236" s="1"/>
  <c r="L7" i="236"/>
  <c r="H7" i="236"/>
  <c r="I7" i="236" s="1"/>
  <c r="M7" i="236" s="1"/>
  <c r="G7" i="236"/>
  <c r="G16" i="236" s="1"/>
  <c r="F7" i="236"/>
  <c r="F16" i="236" s="1"/>
  <c r="E7" i="236"/>
  <c r="E16" i="236" s="1"/>
  <c r="K16" i="236" s="1"/>
  <c r="D7" i="236"/>
  <c r="D16" i="236" s="1"/>
  <c r="C7" i="236"/>
  <c r="C16" i="236" s="1"/>
  <c r="U43" i="235"/>
  <c r="T43" i="235"/>
  <c r="S43" i="235"/>
  <c r="R43" i="235"/>
  <c r="Q43" i="235"/>
  <c r="P43" i="235"/>
  <c r="O43" i="235"/>
  <c r="N43" i="235"/>
  <c r="M43" i="235"/>
  <c r="L43" i="235"/>
  <c r="K43" i="235"/>
  <c r="J43" i="235"/>
  <c r="I43" i="235"/>
  <c r="H43" i="235"/>
  <c r="G43" i="235"/>
  <c r="F43" i="235"/>
  <c r="U41" i="235"/>
  <c r="T41" i="235"/>
  <c r="S41" i="235"/>
  <c r="R41" i="235"/>
  <c r="Q41" i="235"/>
  <c r="P41" i="235"/>
  <c r="O41" i="235"/>
  <c r="N41" i="235"/>
  <c r="M41" i="235"/>
  <c r="L41" i="235"/>
  <c r="K41" i="235"/>
  <c r="J41" i="235"/>
  <c r="I41" i="235"/>
  <c r="H41" i="235"/>
  <c r="G41" i="235"/>
  <c r="F41" i="235"/>
  <c r="K40" i="235"/>
  <c r="J40" i="235"/>
  <c r="I40" i="235"/>
  <c r="H40" i="235"/>
  <c r="G40" i="235"/>
  <c r="F40" i="235"/>
  <c r="U36" i="235"/>
  <c r="T36" i="235"/>
  <c r="S36" i="235"/>
  <c r="R36" i="235"/>
  <c r="Q36" i="235"/>
  <c r="P36" i="235"/>
  <c r="O36" i="235"/>
  <c r="N36" i="235"/>
  <c r="M36" i="235"/>
  <c r="L36" i="235"/>
  <c r="K36" i="235"/>
  <c r="J36" i="235"/>
  <c r="I36" i="235"/>
  <c r="H36" i="235"/>
  <c r="G36" i="235"/>
  <c r="F36" i="235"/>
  <c r="U34" i="235"/>
  <c r="T34" i="235"/>
  <c r="S34" i="235"/>
  <c r="R34" i="235"/>
  <c r="Q34" i="235"/>
  <c r="P34" i="235"/>
  <c r="O34" i="235"/>
  <c r="N34" i="235"/>
  <c r="M34" i="235"/>
  <c r="L34" i="235"/>
  <c r="K34" i="235"/>
  <c r="J34" i="235"/>
  <c r="I34" i="235"/>
  <c r="H34" i="235"/>
  <c r="G34" i="235"/>
  <c r="F34" i="235"/>
  <c r="U29" i="235"/>
  <c r="T29" i="235"/>
  <c r="S29" i="235"/>
  <c r="R29" i="235"/>
  <c r="Q29" i="235"/>
  <c r="P29" i="235"/>
  <c r="O29" i="235"/>
  <c r="N29" i="235"/>
  <c r="M29" i="235"/>
  <c r="L29" i="235"/>
  <c r="U28" i="235"/>
  <c r="T28" i="235"/>
  <c r="S28" i="235"/>
  <c r="R28" i="235"/>
  <c r="Q28" i="235"/>
  <c r="P28" i="235"/>
  <c r="O28" i="235"/>
  <c r="N28" i="235"/>
  <c r="M28" i="235"/>
  <c r="L28" i="235"/>
  <c r="U27" i="235"/>
  <c r="T27" i="235"/>
  <c r="S27" i="235"/>
  <c r="R27" i="235"/>
  <c r="Q27" i="235"/>
  <c r="P27" i="235"/>
  <c r="O27" i="235"/>
  <c r="N27" i="235"/>
  <c r="M27" i="235"/>
  <c r="L27" i="235"/>
  <c r="K27" i="235"/>
  <c r="J27" i="235"/>
  <c r="I27" i="235"/>
  <c r="H27" i="235"/>
  <c r="G27" i="235"/>
  <c r="F27" i="235"/>
  <c r="W25" i="235"/>
  <c r="U23" i="235"/>
  <c r="T23" i="235"/>
  <c r="S23" i="235"/>
  <c r="R23" i="235"/>
  <c r="Q23" i="235"/>
  <c r="P23" i="235"/>
  <c r="O23" i="235"/>
  <c r="N23" i="235"/>
  <c r="M23" i="235"/>
  <c r="L23" i="235"/>
  <c r="K23" i="235"/>
  <c r="J23" i="235"/>
  <c r="I23" i="235"/>
  <c r="H23" i="235"/>
  <c r="G23" i="235"/>
  <c r="F23" i="235"/>
  <c r="U15" i="235"/>
  <c r="U40" i="235" s="1"/>
  <c r="T15" i="235"/>
  <c r="T16" i="235" s="1"/>
  <c r="S15" i="235"/>
  <c r="S22" i="235" s="1"/>
  <c r="R15" i="235"/>
  <c r="R16" i="235" s="1"/>
  <c r="Q15" i="235"/>
  <c r="Q40" i="235" s="1"/>
  <c r="P15" i="235"/>
  <c r="P16" i="235" s="1"/>
  <c r="O15" i="235"/>
  <c r="O22" i="235" s="1"/>
  <c r="N15" i="235"/>
  <c r="N22" i="235" s="1"/>
  <c r="M15" i="235"/>
  <c r="M40" i="235" s="1"/>
  <c r="L15" i="235"/>
  <c r="L16" i="235" s="1"/>
  <c r="K15" i="235"/>
  <c r="K22" i="235" s="1"/>
  <c r="J15" i="235"/>
  <c r="J22" i="235" s="1"/>
  <c r="I15" i="235"/>
  <c r="I33" i="235" s="1"/>
  <c r="H15" i="235"/>
  <c r="H16" i="235" s="1"/>
  <c r="G15" i="235"/>
  <c r="G22" i="235" s="1"/>
  <c r="F15" i="235"/>
  <c r="F16" i="235" s="1"/>
  <c r="P14" i="235"/>
  <c r="U7" i="235"/>
  <c r="T7" i="235"/>
  <c r="S7" i="235"/>
  <c r="R7" i="235"/>
  <c r="Q7" i="235"/>
  <c r="P7" i="235"/>
  <c r="O7" i="235"/>
  <c r="N7" i="235"/>
  <c r="M7" i="235"/>
  <c r="L7" i="235"/>
  <c r="K7" i="235"/>
  <c r="J7" i="235"/>
  <c r="I7" i="235"/>
  <c r="H7" i="235"/>
  <c r="G7" i="235"/>
  <c r="F7" i="235"/>
  <c r="U5" i="235"/>
  <c r="T5" i="235"/>
  <c r="S5" i="235"/>
  <c r="R5" i="235"/>
  <c r="Q5" i="235"/>
  <c r="P5" i="235"/>
  <c r="O5" i="235"/>
  <c r="N5" i="235"/>
  <c r="M5" i="235"/>
  <c r="L5" i="235"/>
  <c r="K5" i="235"/>
  <c r="J5" i="235"/>
  <c r="I5" i="235"/>
  <c r="H5" i="235"/>
  <c r="G5" i="235"/>
  <c r="F5" i="235"/>
  <c r="F52" i="257" l="1"/>
  <c r="F54" i="257" s="1"/>
  <c r="D154" i="256"/>
  <c r="D129" i="256"/>
  <c r="D54" i="256"/>
  <c r="D130" i="250"/>
  <c r="D29" i="257"/>
  <c r="D129" i="257"/>
  <c r="D154" i="257"/>
  <c r="E54" i="257"/>
  <c r="D52" i="257"/>
  <c r="D104" i="257"/>
  <c r="E79" i="257"/>
  <c r="D79" i="257" s="1"/>
  <c r="D77" i="257"/>
  <c r="D27" i="257"/>
  <c r="D75" i="257"/>
  <c r="D25" i="257"/>
  <c r="D104" i="256"/>
  <c r="D29" i="256"/>
  <c r="D79" i="256"/>
  <c r="D130" i="251"/>
  <c r="D155" i="251"/>
  <c r="D29" i="251"/>
  <c r="D54" i="251"/>
  <c r="D79" i="251"/>
  <c r="D105" i="251"/>
  <c r="D54" i="250"/>
  <c r="D79" i="250"/>
  <c r="D105" i="250"/>
  <c r="D155" i="250"/>
  <c r="E76" i="247"/>
  <c r="D64" i="246"/>
  <c r="H64" i="246"/>
  <c r="C64" i="246"/>
  <c r="G64" i="246"/>
  <c r="F64" i="246"/>
  <c r="E64" i="246"/>
  <c r="D146" i="240"/>
  <c r="D196" i="240"/>
  <c r="D71" i="239"/>
  <c r="D96" i="239"/>
  <c r="D121" i="239"/>
  <c r="D171" i="239"/>
  <c r="D196" i="239"/>
  <c r="D146" i="239"/>
  <c r="K9" i="238"/>
  <c r="M9" i="238" s="1"/>
  <c r="K9" i="237"/>
  <c r="M9" i="237" s="1"/>
  <c r="I17" i="236"/>
  <c r="M17" i="236" s="1"/>
  <c r="I18" i="236"/>
  <c r="M18" i="236" s="1"/>
  <c r="D30" i="236"/>
  <c r="F12" i="236"/>
  <c r="K7" i="236"/>
  <c r="K10" i="236"/>
  <c r="E30" i="236"/>
  <c r="K30" i="236" s="1"/>
  <c r="K23" i="236"/>
  <c r="J51" i="236"/>
  <c r="N51" i="236" s="1"/>
  <c r="J9" i="237"/>
  <c r="L9" i="237" s="1"/>
  <c r="C19" i="236"/>
  <c r="D19" i="236"/>
  <c r="J7" i="236"/>
  <c r="N7" i="236" s="1"/>
  <c r="J10" i="236"/>
  <c r="N10" i="236" s="1"/>
  <c r="H12" i="236"/>
  <c r="J17" i="236"/>
  <c r="N17" i="236" s="1"/>
  <c r="J18" i="236"/>
  <c r="N18" i="236" s="1"/>
  <c r="J20" i="236"/>
  <c r="N20" i="236" s="1"/>
  <c r="J21" i="236"/>
  <c r="N21" i="236" s="1"/>
  <c r="J23" i="236"/>
  <c r="N23" i="236" s="1"/>
  <c r="J26" i="236"/>
  <c r="N26" i="236" s="1"/>
  <c r="J34" i="236"/>
  <c r="N34" i="236" s="1"/>
  <c r="J37" i="236"/>
  <c r="N37" i="236" s="1"/>
  <c r="J41" i="236"/>
  <c r="N41" i="236" s="1"/>
  <c r="J44" i="236"/>
  <c r="N44" i="236" s="1"/>
  <c r="J48" i="236"/>
  <c r="N48" i="236" s="1"/>
  <c r="G19" i="236"/>
  <c r="H16" i="236"/>
  <c r="H30" i="236"/>
  <c r="I51" i="236"/>
  <c r="M51" i="236" s="1"/>
  <c r="H19" i="236"/>
  <c r="T14" i="235"/>
  <c r="Q14" i="235"/>
  <c r="U14" i="235"/>
  <c r="H14" i="235"/>
  <c r="R14" i="235"/>
  <c r="L14" i="235"/>
  <c r="S14" i="235"/>
  <c r="I14" i="235"/>
  <c r="M14" i="235"/>
  <c r="I22" i="235"/>
  <c r="K33" i="235"/>
  <c r="U22" i="235"/>
  <c r="J14" i="235"/>
  <c r="N14" i="235"/>
  <c r="G14" i="235"/>
  <c r="K14" i="235"/>
  <c r="H10" i="235"/>
  <c r="O33" i="235"/>
  <c r="O40" i="235"/>
  <c r="O14" i="235"/>
  <c r="M22" i="235"/>
  <c r="S33" i="235"/>
  <c r="S40" i="235"/>
  <c r="Q22" i="235"/>
  <c r="G33" i="235"/>
  <c r="L10" i="235"/>
  <c r="T10" i="235"/>
  <c r="F10" i="235"/>
  <c r="N10" i="235"/>
  <c r="I10" i="235"/>
  <c r="M10" i="235"/>
  <c r="Q10" i="235"/>
  <c r="U10" i="235"/>
  <c r="P10" i="235"/>
  <c r="P9" i="235" s="1"/>
  <c r="J10" i="235"/>
  <c r="R10" i="235"/>
  <c r="R9" i="235" s="1"/>
  <c r="G10" i="235"/>
  <c r="K10" i="235"/>
  <c r="O10" i="235"/>
  <c r="S10" i="235"/>
  <c r="F14" i="235"/>
  <c r="I16" i="235"/>
  <c r="M16" i="235"/>
  <c r="Q16" i="235"/>
  <c r="U16" i="235"/>
  <c r="H22" i="235"/>
  <c r="L22" i="235"/>
  <c r="P22" i="235"/>
  <c r="T22" i="235"/>
  <c r="F33" i="235"/>
  <c r="J33" i="235"/>
  <c r="N33" i="235"/>
  <c r="R33" i="235"/>
  <c r="N40" i="235"/>
  <c r="R40" i="235"/>
  <c r="N16" i="235"/>
  <c r="J16" i="235"/>
  <c r="G16" i="235"/>
  <c r="K16" i="235"/>
  <c r="O16" i="235"/>
  <c r="S16" i="235"/>
  <c r="F22" i="235"/>
  <c r="R22" i="235"/>
  <c r="H33" i="235"/>
  <c r="L33" i="235"/>
  <c r="P33" i="235"/>
  <c r="T33" i="235"/>
  <c r="L40" i="235"/>
  <c r="P40" i="235"/>
  <c r="T40" i="235"/>
  <c r="M33" i="235"/>
  <c r="Q33" i="235"/>
  <c r="U33" i="235"/>
  <c r="D54" i="257" l="1"/>
  <c r="I30" i="236"/>
  <c r="M30" i="236" s="1"/>
  <c r="J30" i="236"/>
  <c r="N30" i="236" s="1"/>
  <c r="I16" i="236"/>
  <c r="M16" i="236" s="1"/>
  <c r="J16" i="236"/>
  <c r="N16" i="236" s="1"/>
  <c r="I19" i="236"/>
  <c r="M19" i="236" s="1"/>
  <c r="J19" i="236"/>
  <c r="N19" i="236" s="1"/>
  <c r="S9" i="235"/>
  <c r="K9" i="235"/>
  <c r="Q9" i="235"/>
  <c r="I9" i="235"/>
  <c r="F9" i="235"/>
  <c r="O9" i="235"/>
  <c r="G9" i="235"/>
  <c r="J9" i="235"/>
  <c r="M9" i="235"/>
  <c r="N9" i="235"/>
  <c r="U9" i="235"/>
  <c r="T9" i="235"/>
  <c r="L9" i="235"/>
  <c r="H9" i="235"/>
</calcChain>
</file>

<file path=xl/comments1.xml><?xml version="1.0" encoding="utf-8"?>
<comments xmlns="http://schemas.openxmlformats.org/spreadsheetml/2006/main">
  <authors>
    <author>Fehrentz, Petra</author>
  </authors>
  <commentList>
    <comment ref="F24" authorId="0">
      <text>
        <r>
          <rPr>
            <b/>
            <sz val="9"/>
            <color indexed="81"/>
            <rFont val="Tahoma"/>
            <family val="2"/>
          </rPr>
          <t>Fehrentz, Petra:</t>
        </r>
        <r>
          <rPr>
            <sz val="9"/>
            <color indexed="81"/>
            <rFont val="Tahoma"/>
            <family val="2"/>
          </rPr>
          <t xml:space="preserve">
ifeu</t>
        </r>
      </text>
    </comment>
  </commentList>
</comments>
</file>

<file path=xl/sharedStrings.xml><?xml version="1.0" encoding="utf-8"?>
<sst xmlns="http://schemas.openxmlformats.org/spreadsheetml/2006/main" count="6757" uniqueCount="1313">
  <si>
    <t>Mrd. tkm</t>
  </si>
  <si>
    <t>Gegenstand  der Nachweisung</t>
  </si>
  <si>
    <t>Definition</t>
  </si>
  <si>
    <t>Maßeinheit</t>
  </si>
  <si>
    <t>Personenbeförderungsintensität</t>
  </si>
  <si>
    <t xml:space="preserve">Personenbeförderungsintensität </t>
  </si>
  <si>
    <t>Güterbeförderungsintensität</t>
  </si>
  <si>
    <t xml:space="preserve">Güterbeförderungsintensität </t>
  </si>
  <si>
    <t>Mrd. tkm/Mrd.Euro</t>
  </si>
  <si>
    <t>%</t>
  </si>
  <si>
    <t>Mrd. Euro</t>
  </si>
  <si>
    <t>Inhalt</t>
  </si>
  <si>
    <t>Teil 1</t>
  </si>
  <si>
    <t>Gesamtwirtschaftliche Übersichtstabellen</t>
  </si>
  <si>
    <t>Teil 2</t>
  </si>
  <si>
    <t>Teil 3</t>
  </si>
  <si>
    <t>Wassereinsatz</t>
  </si>
  <si>
    <t>Teil 4</t>
  </si>
  <si>
    <t>Rohstoffe</t>
  </si>
  <si>
    <t>Teil 5</t>
  </si>
  <si>
    <t>Energie</t>
  </si>
  <si>
    <t xml:space="preserve">Abwasser </t>
  </si>
  <si>
    <t>Abfall</t>
  </si>
  <si>
    <t>Umweltschutzmaßnahmen</t>
  </si>
  <si>
    <t>Verkehrsbezogene Kennzahlen:</t>
  </si>
  <si>
    <t>Mrd. Pkm/Mrd.Euro</t>
  </si>
  <si>
    <t>Mrd. Pkm</t>
  </si>
  <si>
    <t>Bruttoinlandsprodukt in jeweiligen Preisen</t>
  </si>
  <si>
    <t xml:space="preserve">Bruttoinlandsprodukt preisbereinigt, verkettet </t>
  </si>
  <si>
    <t>Waldgesamtrechnung</t>
  </si>
  <si>
    <t>lfd. Nr.</t>
  </si>
  <si>
    <t>Landwirtschaft und Umwelt</t>
  </si>
  <si>
    <t>Straßenverkehr</t>
  </si>
  <si>
    <t xml:space="preserve">
Fahrleistung insgesamt</t>
  </si>
  <si>
    <t>Verbrauch insgesamt</t>
  </si>
  <si>
    <t>2000 geg. 1995</t>
  </si>
  <si>
    <t>1995=100</t>
  </si>
  <si>
    <t>2000=100</t>
  </si>
  <si>
    <t>2005=100</t>
  </si>
  <si>
    <t>-</t>
  </si>
  <si>
    <t xml:space="preserve">Spez. Verbrauch </t>
  </si>
  <si>
    <t>Produktionsbereiche</t>
  </si>
  <si>
    <t>Alle Produktionsbereiche</t>
  </si>
  <si>
    <t>_____</t>
  </si>
  <si>
    <t>Bauarbeiten</t>
  </si>
  <si>
    <t>Krafträder</t>
  </si>
  <si>
    <t>Pkw</t>
  </si>
  <si>
    <t>Sonstige</t>
  </si>
  <si>
    <t>Insgesamt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</si>
  <si>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</si>
  <si>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</si>
  <si>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</si>
  <si>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</si>
  <si>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</si>
  <si>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</si>
  <si>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</si>
  <si>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</si>
  <si>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</si>
  <si>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</si>
  <si>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</si>
  <si>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</si>
  <si>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</si>
  <si>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</si>
  <si>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N</t>
  </si>
  <si>
    <t>Biodiesel</t>
  </si>
  <si>
    <t>Alle Produktionsbereiche und Private Haushalte (Inlandskonzept)</t>
  </si>
  <si>
    <t>Erdgas</t>
  </si>
  <si>
    <t>Flüssiggas
(Autogas)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</si>
  <si>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</si>
  <si>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</si>
  <si>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</si>
  <si>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</si>
  <si>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</si>
  <si>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</si>
  <si>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</si>
  <si>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</si>
  <si>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</si>
  <si>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</si>
  <si>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</si>
  <si>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</si>
  <si>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</si>
  <si>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Alle Produktionsbereiche und private Haushalte</t>
  </si>
  <si>
    <t>darunter: Private Haushalte</t>
  </si>
  <si>
    <t>*) Einschließlich Energieverbrauch von Biodiesel.</t>
  </si>
  <si>
    <t xml:space="preserve">Wirtschaftliche Bezugszahlen </t>
  </si>
  <si>
    <t>Alle Produktionsbereiche und Private Haushalte (Inländerkonzept) 2)</t>
  </si>
  <si>
    <t>Alle Produktionsbereiche und Private Haushalte (Inländerkonzept) 3)</t>
  </si>
  <si>
    <t>Alle Produktionsbereiche und Private Haushalte (Inlandskonzept mit Biodiesel)</t>
  </si>
  <si>
    <t>2) Inländerkonzept: Einschließlich Betankungen der Gebietsansässigen im Ausland, ohne Betankungen der Gebietsfremden im Inland.</t>
  </si>
  <si>
    <t>*) Inländerkonzept: Einschließlich Betankungen der Gebietsansässigen im Ausland, ohne Betankungen der Gebietsfremden im Inland.</t>
  </si>
  <si>
    <t>Bunkerungssaldo der Betankungen 3)</t>
  </si>
  <si>
    <t>3) Betankungen der Gebietsfremden im Inland abzüglich der Betankungen Gebietsansässigen im Ausland.</t>
  </si>
  <si>
    <t>2008</t>
  </si>
  <si>
    <t>Leichte Nutzfahr-zeuge</t>
  </si>
  <si>
    <t>Mill. km</t>
  </si>
  <si>
    <t>Verkehrs- u. Lagereileistungen</t>
  </si>
  <si>
    <t>Informations- u. Kommunikationsdienstleistungen</t>
  </si>
  <si>
    <t>Finanz- u. Versicherungsdienstleistungen</t>
  </si>
  <si>
    <t>Freiberufliche, wissenschaftliche u. technische Dienstleistungen</t>
  </si>
  <si>
    <t>P</t>
  </si>
  <si>
    <t>Q</t>
  </si>
  <si>
    <t>R-T</t>
  </si>
  <si>
    <t>Sonst. wirtschaftliche Dienstleistungen</t>
  </si>
  <si>
    <t>Erziehungs- u. Unterrichtsdienstleistungen</t>
  </si>
  <si>
    <t>Dienstleistungen des Gesundheits- u. Sozialwesens</t>
  </si>
  <si>
    <t>Sonst. Dienstleistungen</t>
  </si>
  <si>
    <t>Dienstleistungen privater Haushalte</t>
  </si>
  <si>
    <t xml:space="preserve">1) Bereichsabgrenzung vergleichbar mit der Statistischen Güterklassifikation in Verbindung mit den Wirtschaftszweigen in der Europäischen Gemeinschaft (Ausgabe 2008). </t>
  </si>
  <si>
    <t>2009</t>
  </si>
  <si>
    <t>1 000 Tonnen</t>
  </si>
  <si>
    <t>Bioethanol</t>
  </si>
  <si>
    <t>Alle Produktionsbereiche und Private Haushalte (Inländerkonzept) 4)</t>
  </si>
  <si>
    <t>Bunkerungssaldo der Betankungen 5)</t>
  </si>
  <si>
    <t xml:space="preserve">Jahr </t>
  </si>
  <si>
    <t>jährliche Veränderung</t>
  </si>
  <si>
    <t>Bergbauerzeugnisse, Steine und Erden</t>
  </si>
  <si>
    <t>Handelsleistungen, Instandhaltung- u. Reparaturarbeiten an Kfz</t>
  </si>
  <si>
    <t>Beherbergungs- und Gastronomiedienstleistungen</t>
  </si>
  <si>
    <t>Erzeugnisse der Land-, Forstwirtschaft und Fischerei</t>
  </si>
  <si>
    <t>Energie und Dienstleistungen der Energieversorgung</t>
  </si>
  <si>
    <t>Wasser, Dienstleistungen der Wasserversorgung und Entsorgung</t>
  </si>
  <si>
    <t>Dienstleistungen des Grundstücks- und Wohnungswesen</t>
  </si>
  <si>
    <t>Dienstleistungen der öffentl. Verwaltung, Verteidigung, Sozialversicherung</t>
  </si>
  <si>
    <t>1) Einschließlich "nicht zugeordneten Verbrauch" (s. Erläuterungsteil).</t>
  </si>
  <si>
    <t>Hergestellte Waren</t>
  </si>
  <si>
    <t>2010</t>
  </si>
  <si>
    <t>2005 = 100</t>
  </si>
  <si>
    <t>2005 =100</t>
  </si>
  <si>
    <t>2) Auf Grund einer Umstellung der Haltergruppen des Kraftfahrtbundesamtes von 18 auf 23, kann es zwischen den Jahren 2008 und 2009 zu Brüchen in den Produktionsbereichen kommen.</t>
  </si>
  <si>
    <t>Benzin</t>
  </si>
  <si>
    <t>Dieselmotor</t>
  </si>
  <si>
    <t>11.1</t>
  </si>
  <si>
    <t>11.2</t>
  </si>
  <si>
    <t>11.2.1</t>
  </si>
  <si>
    <t>11.2.2</t>
  </si>
  <si>
    <t>11.3</t>
  </si>
  <si>
    <t>11.3.1</t>
  </si>
  <si>
    <t>11.3.2</t>
  </si>
  <si>
    <t xml:space="preserve">Anteile des Schienenverkehrs </t>
  </si>
  <si>
    <t xml:space="preserve">Anteil der Güterbeförderungsleistung der Bahn sowie Anteil der Binnenschifffahrt an </t>
  </si>
  <si>
    <t>und der Binnenschifffahrt</t>
  </si>
  <si>
    <t xml:space="preserve">der gesamten Güterbeförderungsleistung im Inland ohne den Nahverkehr deutscher </t>
  </si>
  <si>
    <t>Lastkraftfahrzeuge bis 50 km.</t>
  </si>
  <si>
    <t xml:space="preserve">Verbrennung fossiler Energieträger, wie Kohle, Erdöl und Erdgas, werden große Mengen </t>
  </si>
  <si>
    <t xml:space="preserve">an Kohlendioxid in die Erdatmosphäre emittiert. Dies trägt zur zusätzlichen Erwärmung </t>
  </si>
  <si>
    <t xml:space="preserve">der Erdatmosphäre und den damit verbundenen Auswirkungen (Klimaveränderungen, </t>
  </si>
  <si>
    <t>Güterbeförderungsleistung</t>
  </si>
  <si>
    <t xml:space="preserve">Die Güterbeförderungsleistung wird in Tonnenkilometern (tkm) gemessen. Dabei werden </t>
  </si>
  <si>
    <t>die transportierten Güter in Tonnen (t) mit der beim Transport zurückgelegten Wegstrecke</t>
  </si>
  <si>
    <t>in Kilometern (km) multipliziert.</t>
  </si>
  <si>
    <t>Gütertransportintensität</t>
  </si>
  <si>
    <t>Gütertransportintensität = Güterbeförderungsleistung (in Tonnenkilometern) / Brutto-</t>
  </si>
  <si>
    <t>inlandsprodukt (preisbereinigt).</t>
  </si>
  <si>
    <t>Dabei geht es um jegliche Beförderung von Gegenständen und alle Nebenleistungen</t>
  </si>
  <si>
    <t>Personenbeförderungsleistung</t>
  </si>
  <si>
    <t>Die Personenbeförderungsleistung wird in Personenkilomertern (Pkm) gemessen. Dabei</t>
  </si>
  <si>
    <t>wird die Anzahl der transportierten Personen mit der zurückgelegten Wegstrecke in</t>
  </si>
  <si>
    <t>Kilometern (km) multipliziert.</t>
  </si>
  <si>
    <t>Personentransportintensität</t>
  </si>
  <si>
    <t xml:space="preserve">Personentransportintensität = Personenbeförderungsleistung (in Personenkilometern) / </t>
  </si>
  <si>
    <t>Bruttoinlandsprodukt (preisbereinigt).</t>
  </si>
  <si>
    <t>(einschließlich Luftverkehr).</t>
  </si>
  <si>
    <t>Verkehr</t>
  </si>
  <si>
    <t xml:space="preserve">Unter Verkehr wird im Rahmen der Umweltökonomischen Gesamtrechnungen der </t>
  </si>
  <si>
    <t xml:space="preserve">motorisierte Transport von Menschen und Gütern über Land-, Wasser- und Luftwege </t>
  </si>
  <si>
    <t>verstanden. Die Nutzung mobiler Arbeitsfahrzeuge wie Traktoren, Bagger und Gabelstapler</t>
  </si>
  <si>
    <t>wird nicht dem Verkehr zugerechnet, da ihre Bewegung lediglich einen Nebeneffekt des</t>
  </si>
  <si>
    <t>Produktionseinsatzes bildet. Hingegen werden sämtliche Fahrten von Personenkraftwagen</t>
  </si>
  <si>
    <t xml:space="preserve">und Krafträdern dem Verkehr zugeordnet, da statistisch nicht zwischen Transport- und </t>
  </si>
  <si>
    <t>z. B. Vergnügungsfahrten unterschieden werden kann.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</si>
  <si>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</t>
    </r>
  </si>
  <si>
    <r>
      <t>Abgabe von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(Kohlendioxid) in die Erdatmosphäre. Insbesondere durch die </t>
    </r>
  </si>
  <si>
    <t>Luftemissionen</t>
  </si>
  <si>
    <t>Glossar</t>
  </si>
  <si>
    <t>2011 geg. 1995</t>
  </si>
  <si>
    <t>2011</t>
  </si>
  <si>
    <t>1) Einschließlich Emissionen durch "nicht zugeordneten Verbrauch" (s. Erläuterungsteil).</t>
  </si>
  <si>
    <t>Bestände an Kraftfahrtzeugen</t>
  </si>
  <si>
    <t>Anteil an Bestand insg.</t>
  </si>
  <si>
    <t>1 000</t>
  </si>
  <si>
    <t>KBA Nr.</t>
  </si>
  <si>
    <t>Haltergruppen</t>
  </si>
  <si>
    <t xml:space="preserve">Leichte Nutzfahrzeuge </t>
  </si>
  <si>
    <t>Land- und Fortstwirtschaft</t>
  </si>
  <si>
    <t>2</t>
  </si>
  <si>
    <t>Fischerei, Fischzucht</t>
  </si>
  <si>
    <t>3</t>
  </si>
  <si>
    <t>Bergbau, Gewinnung von Steinen und Erden</t>
  </si>
  <si>
    <t>4</t>
  </si>
  <si>
    <t>Verarbeitendes Gewerbe</t>
  </si>
  <si>
    <t>5</t>
  </si>
  <si>
    <t>Energie- und Wasserversorgung</t>
  </si>
  <si>
    <t>6</t>
  </si>
  <si>
    <t>Baugewerbe</t>
  </si>
  <si>
    <t>7</t>
  </si>
  <si>
    <t>Handel, Reparatur von Kfz u. Gebrauchsgütern</t>
  </si>
  <si>
    <t>8</t>
  </si>
  <si>
    <t>Gastgewerbe</t>
  </si>
  <si>
    <t>9</t>
  </si>
  <si>
    <t>Verkehr und Nachrichtenübermittlung</t>
  </si>
  <si>
    <t>10</t>
  </si>
  <si>
    <t>Kreditinstitute und Versicherungsgewerbe</t>
  </si>
  <si>
    <t>11</t>
  </si>
  <si>
    <t>Grundst- und Wohnungswesen, Vermietung, DL, u.a.</t>
  </si>
  <si>
    <t>111</t>
  </si>
  <si>
    <t>Mietfahrzeuge für Selbstfahrer</t>
  </si>
  <si>
    <t>12</t>
  </si>
  <si>
    <t>Öffentl. Verwaltung, Verteidigung, Sozialversicherung</t>
  </si>
  <si>
    <t>13</t>
  </si>
  <si>
    <t>Erziehung und Unterricht</t>
  </si>
  <si>
    <t>14</t>
  </si>
  <si>
    <t>Gesundheits-, Veterinär- und Sozialwesen</t>
  </si>
  <si>
    <t>15</t>
  </si>
  <si>
    <t>Sonstige öffentliche und pers. Dienstleistungen</t>
  </si>
  <si>
    <t>16</t>
  </si>
  <si>
    <t>Exterritoriale Organisation und Körperschaften</t>
  </si>
  <si>
    <t>17</t>
  </si>
  <si>
    <t>Arbeitnehmer- und Nichterwerbspersonen</t>
  </si>
  <si>
    <t>Unbekannt</t>
  </si>
  <si>
    <t>Alle Bereiche</t>
  </si>
  <si>
    <t>Handel, Reperatur von Kfz u. Gebrauchsgütern</t>
  </si>
  <si>
    <t>Land- und Fortstwirtschaft, Fischerei</t>
  </si>
  <si>
    <t>Verarbeitendes Gewerbe/Herstellung von Waren</t>
  </si>
  <si>
    <t>Energieversorgung</t>
  </si>
  <si>
    <t>Wasserversorgung, Entsorgung u.ä.</t>
  </si>
  <si>
    <t>Baugewerbe/Bau</t>
  </si>
  <si>
    <t>Handel, Instandhaltung und Reparatur von Kfz</t>
  </si>
  <si>
    <t>Verkehr und Lagerei</t>
  </si>
  <si>
    <t>Gastgewerbe/Beherbergung und Gastronomie</t>
  </si>
  <si>
    <t>Information und Kommunikation</t>
  </si>
  <si>
    <t>Erbringung v. DL im Finanz- und Versicherungswesen</t>
  </si>
  <si>
    <t>Grundstücks- und Wohnungswesen</t>
  </si>
  <si>
    <t>Erbringung v. freiberufl., wissenschaftl. u. techn. DL</t>
  </si>
  <si>
    <t>Erbringung von sonstigen wirtschaftlichen DL</t>
  </si>
  <si>
    <t>Vermietung von Kfz ohne Gestellung eines Fahrers</t>
  </si>
  <si>
    <t>Gesundheits- und Sozialwesen</t>
  </si>
  <si>
    <t>Kunst, Unterhaltung und Erholung</t>
  </si>
  <si>
    <t>Erbringung von sonstigen Dienstleistungen</t>
  </si>
  <si>
    <t>Exterritoriale Organisationen und Körperschaften</t>
  </si>
  <si>
    <t>Arbeitnehmer und Nichterwerbspersonen</t>
  </si>
  <si>
    <t>Einheit</t>
  </si>
  <si>
    <t>1 000 km je Fahrzeug</t>
  </si>
  <si>
    <t>Liter je 100 km</t>
  </si>
  <si>
    <t>*) Einschließlich Fahrleistungen mit Ottokraftstoffen, Bioethanol, Diesel und Biodiesel. Ohne Fahrleistungen mit anderen Kraftstoffarten wie Gas und Flüssiggas.</t>
  </si>
  <si>
    <t>*) Einschließlich Fahrleistungen mit Bioethanol.</t>
  </si>
  <si>
    <t>2) Inländerkonzept: Einschließlich Fahrleistungen der Gebietsansässigen im Ausland, ohne Fahrleistungen der Gebietsfremden im Inland.</t>
  </si>
  <si>
    <t>*) Einschließlich Fahrleistungen mit Biodiesel.</t>
  </si>
  <si>
    <t>Mill. tkm</t>
  </si>
  <si>
    <t>18 Haltergruppen</t>
  </si>
  <si>
    <t xml:space="preserve">22 Haltergruppen </t>
  </si>
  <si>
    <t>darunter: Mietfahrzeuge für Selbstfahrer</t>
  </si>
  <si>
    <t>Erbringung von sonstigen wirtschaftl. DL</t>
  </si>
  <si>
    <t>Öffentl. Verwaltung; Verteidigung; Sozialversicherungen</t>
  </si>
  <si>
    <t>Alle Haltergruppen</t>
  </si>
  <si>
    <t>*) Quelle: Kraftfahrtbundesamt</t>
  </si>
  <si>
    <t>Kontrolle müßte 0 sein</t>
  </si>
  <si>
    <t>*) Einschließlich Energieverbrauch von Biokraftstoffen, einschließlich "nicht zugeordneter Verbrauch" (s. Erläuterungsteil).</t>
  </si>
  <si>
    <t>*) Einschließlich Energieverbrauch von Bioethanol.</t>
  </si>
  <si>
    <t>Durchschnittliche Fahrleistung</t>
  </si>
  <si>
    <t>Terajoule</t>
  </si>
  <si>
    <t>2012</t>
  </si>
  <si>
    <t>Fahrleistung PHH 3)</t>
  </si>
  <si>
    <t>Verbrauch PHH 3)</t>
  </si>
  <si>
    <r>
      <t>1 000 Tonnen CO</t>
    </r>
    <r>
      <rPr>
        <vertAlign val="subscript"/>
        <sz val="9"/>
        <rFont val="MetaNormalLF-Roman"/>
        <family val="2"/>
      </rPr>
      <t>2</t>
    </r>
  </si>
  <si>
    <t>2) Biomethan nicht enthalten.</t>
  </si>
  <si>
    <t>2) Ohne Biomethan.</t>
  </si>
  <si>
    <t>3) Vorläufig.</t>
  </si>
  <si>
    <t>4) Inländerkonzept: Einschließlich Fahrleistungen der Gebietsansässigen im Ausland, ohne Fahrleistungen der Gebietsfremden im Inland.</t>
  </si>
  <si>
    <t>Bunkerungssaldo Betankungen mit Diesel 5)</t>
  </si>
  <si>
    <t>Bunkerungssaldo Betankungen mit Otto 5)</t>
  </si>
  <si>
    <t>Alle Produktionsbereiche und Private Haushalte (Inlandskonzept ohne Biodiesel) 6)</t>
  </si>
  <si>
    <t>4) Inländerkonzept: Einschließlich Betankungen der Gebietsansässigen im Ausland, ohne Betankungen der Gebietsfremden im Inland.</t>
  </si>
  <si>
    <t>5) Betankungen der Gebietsfremden im Inland abzüglich der Betankungen Gebietsansässigen im Ausland.</t>
  </si>
  <si>
    <t>6) Werte entsprechen den Ergebnissen der AG-Energiebilanzen für Energieverbrauch im Straßenverkehr insgesamt.</t>
  </si>
  <si>
    <t>Sonstige, Busse</t>
  </si>
  <si>
    <t>Bunkerungssaldo der Betankungen 4)</t>
  </si>
  <si>
    <t xml:space="preserve">Sattelzüge </t>
  </si>
  <si>
    <t>3) Verteilung auf die Haltergruppen entsprechend der Verteilung der Bestände der Sonst. Zugmaschinen bzw. der Sonstigen Fahrzeuge insgesamt.</t>
  </si>
  <si>
    <t>2) Verteilung auf die Haltergruppen entsprechend der Verteilung der Bestände der Sonst. Zugmaschinen, der Krafträder bzw. der Sonstigen Fahrzeuge insgesamt.</t>
  </si>
  <si>
    <t>Private Haushalte</t>
  </si>
  <si>
    <t>Alle Produktionsbereiche und private Haushalte (Inländerkonzept) 2)</t>
  </si>
  <si>
    <t>Bunkerungssaldo Betankungen mit Diesel 3)</t>
  </si>
  <si>
    <t>Bunkerungssaldo Betankungen mit Otto 3)</t>
  </si>
  <si>
    <t>Alle Produktionsbereiche und private Haushalte (Inlandskonzept) 4)</t>
  </si>
  <si>
    <t>UBA</t>
  </si>
  <si>
    <t>Alle Produktionsbereiche und private Haushalte (Inlandskonzept)</t>
  </si>
  <si>
    <t>nachrichtlich: Biodiesel</t>
  </si>
  <si>
    <t>*) Ohne Emissionen durch Biodiesel, inklusive Emissionen durch "nicht zugeordneten Verbrauch" (s. Erläuterungsteil).</t>
  </si>
  <si>
    <t>Bunkerungssaldo Betankungen 3)</t>
  </si>
  <si>
    <t>2) Inländerkonzept: Einschließlich Emissionen der Gebietsansässigen im Ausland, ohne Emissionen der Gebietsfremden im Inland.</t>
  </si>
  <si>
    <t xml:space="preserve"> 1 000 Tonnen</t>
  </si>
  <si>
    <t>*) Ohne Emissionen durch Biodiesel.</t>
  </si>
  <si>
    <t>2013</t>
  </si>
  <si>
    <t>*) Ohne Emissionen durch Bioethanol.</t>
  </si>
  <si>
    <t>Bunkerungssaldo Betankungen 5)</t>
  </si>
  <si>
    <t>Alle Produktionsbereiche und Private Haushalte (Inlandskonzept inkl. Biokraftstoffe)</t>
  </si>
  <si>
    <t>nachrichtlich: Bioethanol</t>
  </si>
  <si>
    <t>Energieverbrauch im Straßenverkehr insgesamt (Terajoule)</t>
  </si>
  <si>
    <t>Fahrleistungen im Straßenverkehr insgesamt (Mill. km)</t>
  </si>
  <si>
    <t>Lastkraft-wagen, Sattelzüge</t>
  </si>
  <si>
    <t>Mill. Liter</t>
  </si>
  <si>
    <t>Zug-maschinen</t>
  </si>
  <si>
    <t>Zug-maschinen und Busse</t>
  </si>
  <si>
    <t xml:space="preserve"> </t>
  </si>
  <si>
    <t>Vervielfältigung und Verbreitung, auch auszugsweise, mit Quellenangabe gestattet.</t>
  </si>
  <si>
    <t>www.destatis.de/kontakt</t>
  </si>
  <si>
    <t>Ihr Kontakt zu uns:</t>
  </si>
  <si>
    <t>Erscheinungsfolge: jährlich</t>
  </si>
  <si>
    <t>Tabellen zu den Umweltökonomischen Gesamtrechnungen</t>
  </si>
  <si>
    <t>Umweltnutzung und Wirtschaft</t>
  </si>
  <si>
    <t xml:space="preserve">  </t>
  </si>
  <si>
    <t>Statistisches Bundesamt</t>
  </si>
  <si>
    <t>Telefon: +49 (0) 611 / 75 24 05   </t>
  </si>
  <si>
    <t>Kapitel 1</t>
  </si>
  <si>
    <t>Kapitel 2</t>
  </si>
  <si>
    <t>Kapitel 3</t>
  </si>
  <si>
    <t>Kapitel 4</t>
  </si>
  <si>
    <t>Kapitel 5</t>
  </si>
  <si>
    <t>Kapitel 6</t>
  </si>
  <si>
    <t>Kapitel 7</t>
  </si>
  <si>
    <t>Kapitel 8</t>
  </si>
  <si>
    <t>Kapitel 9</t>
  </si>
  <si>
    <t>Kapitel 10</t>
  </si>
  <si>
    <t>Einführung und Erläuterungen zu den Tabellen</t>
  </si>
  <si>
    <t>Kapitel 11</t>
  </si>
  <si>
    <t xml:space="preserve">Verkehr und Umwelt </t>
  </si>
  <si>
    <t>Verkehrs- und umweltrelevanten Indikatoren der nationalen Nachhaltigkeitsstrategie</t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</si>
  <si>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von Pkw</t>
    </r>
  </si>
  <si>
    <t>Fahrleistungen im Straßenverkehr nach Produktionsbereichen und privaten Haushalten</t>
  </si>
  <si>
    <t>Transportleistungen des Lastkraftverkehrs nach 18 Haltergruppen 2002 - 2008 (Mill. km)</t>
  </si>
  <si>
    <t>Transportleistungen des Lastkraftverkehrs nach 22 Haltergruppen (ab 2009) (Mill. km)</t>
  </si>
  <si>
    <t>Energieverbrauch im Straßenverkehr nach Produktionsbereichen und privaten Haushalten</t>
  </si>
  <si>
    <t>Energieverbrauch nach Kraftstoffarten (Terajoule)</t>
  </si>
  <si>
    <t>Kapitel 12</t>
  </si>
  <si>
    <t>12.1</t>
  </si>
  <si>
    <t>12.2</t>
  </si>
  <si>
    <t>12.3</t>
  </si>
  <si>
    <t>Physische Waldflächenbilanz (1 000 ha)</t>
  </si>
  <si>
    <t>Monetäre Holzvorratsbilanz (Mill. EUR)</t>
  </si>
  <si>
    <t>Forstwirtschaftliche Gesamtrechnung für Forstwirtschaft und Holzabfuhr (Mill. EUR)</t>
  </si>
  <si>
    <t>Holzverwendungs- und Aufkommensbilanz (Mrd. EUR)</t>
  </si>
  <si>
    <t>Kohlenstoffbilanz der Holzbiomasse (Mill. Tonnen Kohlenstoff)</t>
  </si>
  <si>
    <t>Kohlenstoffbilanz des Waldökosystems (Mill. Tonnen Kohlenstoff)</t>
  </si>
  <si>
    <t>Nadel- und Blattverluste (Flächenanteil der Schadstufen 2 - 4)</t>
  </si>
  <si>
    <t>Einführung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</si>
  <si>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</si>
  <si>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</si>
  <si>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Dokument vor, welches durch Doppelklick auf die nachstehende Schaltfläche geöffnet werden kann.</t>
  </si>
  <si>
    <t>Erläuterungen zu den Tabellen</t>
  </si>
  <si>
    <t>Verkehr und Umwelt</t>
  </si>
  <si>
    <t>Fahrleistungen sowie den Verbräuchen des Straßenverkehrs insgesamt, getrennt nach Fahrzeugtypen und den</t>
  </si>
  <si>
    <t>Antriebsarten Diesel- und Benzin-Motor. Ebenfalls werden beim DIW die durchschnittlichen Verbräuche pro 100 km</t>
  </si>
  <si>
    <t>Die gesamten Daten wurden in den UGR zusammengeführt und damit Fahrleistungen und Verbräuche sowohl der</t>
  </si>
  <si>
    <t xml:space="preserve">privat genutzten sowie der gewerblich genutzten Fahrzeuge (nach Produktionsbereichen) ermittelt. Die </t>
  </si>
  <si>
    <t>wurden nicht nach der neuen Produktionsbereichsgliederung (vergleichbar mit der Statistischen Güterklassifikation</t>
  </si>
  <si>
    <t>in Verbindung mit den Wirtschaftszweigen in der Europäischen Gemeinschaft [Ausgabe 2008]) berechnet. Eine</t>
  </si>
  <si>
    <t xml:space="preserve">die Ergebnisse der Jahre 1995 bis 2001 aus dem Tabellenband 2010 auf die neue Bereichsabgrenzung </t>
  </si>
  <si>
    <t>umgeschlüsselt. Ansonsten liegen die Ergebnisse zu den Jahren vor 2001 in der Ausgabe 2010 des Tabellenbandes</t>
  </si>
  <si>
    <t>vor. Die Gliederung nach Produktionsbereichen entspricht in diesem Kapitel nicht der üblichen Gliederung nach</t>
  </si>
  <si>
    <t>68 Bereichen, sondern umfasst eine starke Zusammenfassung nach 18 Bereichen. Hinzu kommen die Daten zu den</t>
  </si>
  <si>
    <t>privaten Haushalten. Die Grundlage der nach Haltern veröffentlichten Fahrzeugbestände des KBA existiert in den</t>
  </si>
  <si>
    <t>Jahren 2002 bis 2008 in einer Abgrenzung nach 18 Haltergruppen. Ab 2009 ist das KBA auf eine Abgrenzung auf</t>
  </si>
  <si>
    <t>23 Haltergruppen umgestiegen. Diese Abgrenzung ist in direkter Anlehnung an die o. g. Statistische Güter-</t>
  </si>
  <si>
    <t>Als Darstellungskonzept ist in den Tabellen das Inländerkonzept (VGR-Konzept) gewählt worden. Das heißt die</t>
  </si>
  <si>
    <t>Fahrleistungen sind einschließlich der Fahrleistungen der Gebietsansässigen im Ausland und ohne die Fahr-</t>
  </si>
  <si>
    <t>Antriebsarten Benzin und Diesel, auch die, die durch Biodiesel und Bioethanol erbracht werden.</t>
  </si>
  <si>
    <t>Das DIW verwendet als Quelle für die Fahrleistungen im Lastkraftverkehr die Daten aus der Güterverkehrsstatistik</t>
  </si>
  <si>
    <t>des KBA. Laut den Ergebnissen eines Forschungsprojektes "Evaluation und methodische Weiterentwicklung der</t>
  </si>
  <si>
    <t>Güterverkehrsstatistik" werden die Fahrleistungen in der KBA-Statistik deutlich untererfasst (bestimmte Fahrtzwecke</t>
  </si>
  <si>
    <t>wie Fahrten zu Werkstätten u. ä. werden nicht erfasst). Da aber auch diese Fahrten Kraftstoff benötigen, wird vom</t>
  </si>
  <si>
    <r>
      <t>DIW beim Verbrauch von Dieselkraftstoffen im Straßenverkehr eine gesonderte Position "</t>
    </r>
    <r>
      <rPr>
        <b/>
        <sz val="10"/>
        <rFont val="MetaNormalLF-Roman"/>
        <family val="2"/>
      </rPr>
      <t>nicht zugeordneter</t>
    </r>
  </si>
  <si>
    <r>
      <rPr>
        <b/>
        <sz val="10"/>
        <rFont val="MetaNormalLF-Roman"/>
        <family val="2"/>
      </rPr>
      <t>Verbrauch</t>
    </r>
    <r>
      <rPr>
        <sz val="10"/>
        <rFont val="MetaNormalLF-Roman"/>
        <family val="2"/>
      </rPr>
      <t>" ausgewiesen, die diesen (geschätzten) Verbrauch enthält. Ziel ist eine zum Kraftstoffabsatz</t>
    </r>
  </si>
  <si>
    <t>konsistente Verbrauchsberechnung.</t>
  </si>
  <si>
    <r>
      <t>Im vorliegenden Tabellenband der UGR wird dieser "</t>
    </r>
    <r>
      <rPr>
        <b/>
        <sz val="10"/>
        <rFont val="MetaNormalLF-Roman"/>
        <family val="2"/>
      </rPr>
      <t>nicht zugeordnete Verbrauch</t>
    </r>
    <r>
      <rPr>
        <sz val="10"/>
        <rFont val="MetaNormalLF-Roman"/>
        <family val="2"/>
      </rPr>
      <t>" den Lastkraftwagen und den</t>
    </r>
  </si>
  <si>
    <t>Sattelzugmaschinen zugeordnet. Der Zuschlag erfolgt im Produktionsbereich "Verkehrs- und Lagerleistungen".</t>
  </si>
  <si>
    <t>Die Fahrleistungen werden nicht angepasst, da diese den Angaben der Güterkraftverkehrsstatistik entsprechen</t>
  </si>
  <si>
    <t>sollen.</t>
  </si>
  <si>
    <t>von Emissionsfaktoren des Umweltbundesamtes (UBA) für Benzin-, Diesel- und Biokraftstoffe berechnet. Ebenfalls</t>
  </si>
  <si>
    <t xml:space="preserve">liegen berechnete Angaben zu den Emissionen durch Fahrzeuge vor, die mit Erdgas oder Flüssiggas angetrieben </t>
  </si>
  <si>
    <t>Mit der Waldgesamtrechnung in den UGR wird speziell der in vieler Hinsicht interessante Wirtschaftsbereich</t>
  </si>
  <si>
    <t>der Forstwirtschaft herausgegriffen und entsprechend dem Anliegen der UGR aus verschiedenen Perspektiven</t>
  </si>
  <si>
    <t>betrachtet. Die Struktur der Waldgesamtrechnung beruht auf dem Handbuch zum Integrated Environmental</t>
  </si>
  <si>
    <t>Gesamtrechnungen bislang im Vordergrund stehenden ökonomischen Daten zur Forstwirtschaft durch ökologische</t>
  </si>
  <si>
    <t>und möglichst auch soziale Daten zu ergänzen. Gleichzeitig sollte damit auch ein Rahmen für eine forstwirtschaftliche</t>
  </si>
  <si>
    <t>Satellitenrechnung geliefert werden.</t>
  </si>
  <si>
    <t>Zur Abschätzung der Waldflächenänderung werden die Ergebnisse der vierjährlichen Flächennutzungserhebung</t>
  </si>
  <si>
    <t>(mit jährlichen Daten seit 2009) zugrunde gelegt. Ökonomische Daten werden aus dem Testbetriebsnetz des BMEL</t>
  </si>
  <si>
    <t>bzw. der Forstwirtschaftlichen Gesamtrechnung sowie der Volkswirtschaftlichen Gesamtrechnung bezogen. Des</t>
  </si>
  <si>
    <t>Weiteren werden Unterlagen aus der amtlichen Statistik (z. B. zum Rohholzaußenhandel oder zur Produktions-</t>
  </si>
  <si>
    <t>statistik) sowie verschiedene Untersuchungen und Verbandsberichte zu einzelnen Aspekten herangezogen sowie</t>
  </si>
  <si>
    <t>eigene Schätzungen und Berechnungen des Thünen-Instituts für Internationale Waldwirtschaft und Forstökonomie</t>
  </si>
  <si>
    <t>genutzt. Die Daten zum Waldzustand beruhen auf den nationalen und transnationalen Waldzustandsberichten der</t>
  </si>
  <si>
    <t>Der Profektbericht "Die Waldgesamtrechnung als Teil einer integrierten ökologischen und ökonomischen Bericht-</t>
  </si>
  <si>
    <t>erstattung" (Bormann, K.; Dieter, M. et al. 2006) enthält eine ausführliche Beschreibung der Methoden und die</t>
  </si>
  <si>
    <t>__________</t>
  </si>
  <si>
    <t>Luxembourg: Office for Official Publications of the European Communities.</t>
  </si>
  <si>
    <t>Erstellt im Auftrag des Statistischen Bundesamtes. www.destatis.de</t>
  </si>
  <si>
    <t>Meeresspiegelanstieg usw.) bei.</t>
  </si>
  <si>
    <t xml:space="preserve">im Inland (einschließlich Luftverkehr sowie einschließlich Nahverkehr deutscher </t>
  </si>
  <si>
    <t>Lastkraftfahrzeuge bis 50 km).</t>
  </si>
  <si>
    <t xml:space="preserve">Basis sind jegliche Beförderungen von Personen und alle Nebenleistungen im Inland </t>
  </si>
  <si>
    <t>Methan</t>
  </si>
  <si>
    <t xml:space="preserve">Methan entsteht bei der Zersetzung organischer Substanz unter Sauerstoffabschluss </t>
  </si>
  <si>
    <t>durch Mikroorganismen, z. B. in Reisfeldern, im Magen der Wiederkäuer oder bei der</t>
  </si>
  <si>
    <t>Wirtschaftsdüngerlagerung. In Deutschland wird Methan hauptsächlich von Wiederkäuern</t>
  </si>
  <si>
    <t xml:space="preserve">(Rinder, Schafe und Ziegen) und bei der Wirtschaftsdüngerlagerung emittiert. </t>
  </si>
  <si>
    <t>Änderung der Klassifikation</t>
  </si>
  <si>
    <t>Wertänderungen in der physischen Holzvorratsbilanz, die auf Zu- bzw. Abgänge zur</t>
  </si>
  <si>
    <t>der monetären Holzvorratsbilanz</t>
  </si>
  <si>
    <t>Waldfläche zurückzuführen sind.</t>
  </si>
  <si>
    <t>Bruttozuwachs</t>
  </si>
  <si>
    <t xml:space="preserve">Ergebnis der natürlichen Wachstumsprozesse, welches der biologischen Produktion der </t>
  </si>
  <si>
    <t>Forstbetriebe entspricht. Er ergibt sich aus dem Zuwachs der inventarisierten Bäume</t>
  </si>
  <si>
    <t>mit einem Brusthöhendurchmesser von mindestens 7 cm mit Rinde und dem Einwuchs</t>
  </si>
  <si>
    <t>von Bäumen, die im Laufe der Berichtsperiode diese Erfassungsgrenze überschreiten.</t>
  </si>
  <si>
    <t>Erstaufforstungsflächen</t>
  </si>
  <si>
    <t>Flächen, die in der Regel mit Forstpflanzen für die Holzproduktion bestockt wurden, um</t>
  </si>
  <si>
    <t xml:space="preserve">Rohholz zu produzieren (i. d. R. auf vorher landwirtschaftlich genutzten Flächen. Sie </t>
  </si>
  <si>
    <t>sind in Deutschland genehmigungspflichtig, werden aber nicht bundesweit erfasst.</t>
  </si>
  <si>
    <t>Holzbiomasse</t>
  </si>
  <si>
    <t>umfasst lebende und tote Bäume, Sträucher und Büsche. Zu ihr zählen oberirdische</t>
  </si>
  <si>
    <t>Holzbiomasse (Holz, Rinde, Äste und Zweige) sowie Stubben und Wurzeln. Nicht erfasst</t>
  </si>
  <si>
    <t>wird die Belaubung bzw. Benadelung. Die Holzbiomasse wird als Bezugsgröße für die</t>
  </si>
  <si>
    <t>Kohlenstoffbilanz verwendet.</t>
  </si>
  <si>
    <t>Holzentnahme</t>
  </si>
  <si>
    <t>Volumen aller gefällten und während der Berichtsperiode aus dem Wald gebrachten</t>
  </si>
  <si>
    <t>Bäume (lebend oder abgestorben). Dazu gehören auch Bäume, die während vorange-</t>
  </si>
  <si>
    <t xml:space="preserve">gangener Perioden gefällt wurden, aber erst in der laufenden Periode aus dem Wald </t>
  </si>
  <si>
    <t>transportiert werden sowie Bäume, die während der Berichtsperiode entnommen wurden,</t>
  </si>
  <si>
    <t>weil sie auf Grund von natürlichen Schadereignissen abgestorben oder geschädigt wurden.</t>
  </si>
  <si>
    <t>Natürliche Bestandsverringerung</t>
  </si>
  <si>
    <t xml:space="preserve">Waldflächenverluste durch natürliche Ereignisse. Diese treten in Deutschland kaum auf, </t>
  </si>
  <si>
    <t>da eine gesetzliche Wiederaufforstungspflicht gilt.</t>
  </si>
  <si>
    <t>Sonstige Änderungen</t>
  </si>
  <si>
    <t>Flächenveränderungen, die nicht auf Grund menschlicher Eingriffe erfolgen.</t>
  </si>
  <si>
    <t>(Flächenbilanz)</t>
  </si>
  <si>
    <t>Die Position weist die Unterpositionen Sukzessionen, natürliche Bestandsverringerungen</t>
  </si>
  <si>
    <t>sowie andere Waldflächenänderungen auf.</t>
  </si>
  <si>
    <t xml:space="preserve">In dieser Position werden alle sonstigen Holzvorratsminderungen zusammengefasst, die </t>
  </si>
  <si>
    <t>(Holzvorrat)</t>
  </si>
  <si>
    <t xml:space="preserve">nicht in der Kategorie Holzentnahme verbucht sind, insbesondere das nicht verwertete </t>
  </si>
  <si>
    <t>Derbholz (n. v. D.) aus Pflegemaßnahmen und Läuterungen. Weiterhin sind hier</t>
  </si>
  <si>
    <t>unverwertete Holzmengen des Berichtsjahres auf Grund von natürlicher Mortalität sowie</t>
  </si>
  <si>
    <t>Holzvorratsverluste auf Grund von Katastrophen (z. B. Waldbränden, Überflutungen oder</t>
  </si>
  <si>
    <t>Lawinen zu verbuchen.</t>
  </si>
  <si>
    <t>Sukzessionen</t>
  </si>
  <si>
    <t xml:space="preserve">Flächenzugänge aufgrund von natürlicher Wiederbewaldung auf vorher nicht </t>
  </si>
  <si>
    <t>forstwirtschaftlich genutzten Flächen. Aufgrund der unzureichenden Datenverfügbarkeit</t>
  </si>
  <si>
    <t>wird die Sukzessionsfläche als Differenz vorhandener Größen hergeleitet.</t>
  </si>
  <si>
    <t>Umbewertung</t>
  </si>
  <si>
    <t xml:space="preserve">Vermögensveränderungen am Holzvorrat, die nicht auf Mengenänderungen beruhen, </t>
  </si>
  <si>
    <t>sondern auf unterschiedlichen Preisniveaus am Anfang und am Ende des Berichtjahres.</t>
  </si>
  <si>
    <t>Waldumwandlung/Rodung</t>
  </si>
  <si>
    <t xml:space="preserve">Flächen, welche aus der forstwirtschaftlichen Flächennutzung ausscheiden. Die Flächen </t>
  </si>
  <si>
    <t xml:space="preserve">sind in Deutschland genehmigungspflichtig. Wie bei Erstaufforstungen gibt es in Bezug </t>
  </si>
  <si>
    <t>auf Waldumwandlungen keine einheitliche statistische Erfassung.</t>
  </si>
  <si>
    <t>(DIW) Berlin, welche im Auftrag des Bundesministeriums für Verkehr und digitale Infrastruktur (BMVBS) erstellt wird.</t>
  </si>
  <si>
    <t>und des Bruttoinlandprodukts zu fixen Preisen (Statistisches Bundesamt) ermittelt.</t>
  </si>
  <si>
    <t>Die errechneten Intensitäten werden als Quotient der Transportleistung (Gütertransport bzw. Personenbeförderung)</t>
  </si>
  <si>
    <t>Als Grundlage dienen die vom DIW veröffentlichten Angaben zu den durchschnittlichen und jährlichen</t>
  </si>
  <si>
    <t>aller Diesel- und Benzin-Pkw ermittelt, veröffentlicht und fließen in die Berechnung mit ein. Darüber hinaus werden</t>
  </si>
  <si>
    <t>die vom Kraftfahrtbundesamt (KBA) registrierten Kraftfahrzeugbestände nach Haltern und Hubraumklassen sowie</t>
  </si>
  <si>
    <t xml:space="preserve">nach Leistungsklassen verwendet. Weiterhin werden auch die Daten des KBA zu den Transportleistungen des </t>
  </si>
  <si>
    <r>
      <rPr>
        <sz val="10"/>
        <rFont val="Calibri"/>
        <family val="2"/>
      </rPr>
      <t>„</t>
    </r>
    <r>
      <rPr>
        <sz val="10"/>
        <rFont val="MetaNormalLF-Roman"/>
        <family val="2"/>
      </rPr>
      <t>Wochenbericht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veröffentlicht.</t>
    </r>
  </si>
  <si>
    <t>Berechnungen erfolgten nach Benzin- und Diesel-Fahrzeugen getrennt, bei den Pkw zudem nach jeweils 6 Hubraum-</t>
  </si>
  <si>
    <t>Nummern 22 bis 27 eine Staffelrechnung hin zum Inlandskonzept (Territorialkonzept, ohne Biokraftstoffe).</t>
  </si>
  <si>
    <r>
      <t>werden. Weitere Darstellungen zu den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im Straßenverkehr sind im Teil 3 Luftemissionen zu finden.</t>
    </r>
  </si>
  <si>
    <t>Datengrundlage der Emissionsberechnungen ist jedoch das TREMOD-Modell (Emissionen im Inland) des UBA. Die</t>
  </si>
  <si>
    <t>Eckdaten wurden aufeinander abgestimmt.</t>
  </si>
  <si>
    <t>Flächenbelegung von Erzeugnissen tierischen Ursprungs</t>
  </si>
  <si>
    <t>Einleitung</t>
  </si>
  <si>
    <t>Die Nutzviehhaltung im Inland benötigt große Flächen im In- und Ausland für den Anbau von Futtermitteln. Neben</t>
  </si>
  <si>
    <t>der inländischen Flächennutzung durch den Anbau von Futterpflanzen ergeben sich aus der Einfuhr von Futter-</t>
  </si>
  <si>
    <t>mitteln, von Ernährungsgütern und von Vorprodukten des Ernährungsgewerbes weitere Flächenbedarfe im Ausland.</t>
  </si>
  <si>
    <t>In den Tabellen in dieser Veröffentlichung werden Ergebnisse zur gesamten Flächenbelegung der inländischen</t>
  </si>
  <si>
    <t>Nutzviehhaltung und des Inlandsverbrauchs von Ernährungsgütern tierischen Ursprungs für den Zeitraum 2000 bis</t>
  </si>
  <si>
    <t>Berechnungsgrundlage</t>
  </si>
  <si>
    <t>denen eine Vielzahl von Datenquellen herangezogen wird. Im ersten Schritt wird der Umfang der Futtermittel des</t>
  </si>
  <si>
    <t>inländischen Nutzviehs bestimmt. Dabei werden Angaben zur Inlandserzeugung von Futtermitteln zu Grunde gelegt.</t>
  </si>
  <si>
    <t>Die Berechnung der Flächenbelegung von Erzeugnissen tierischen Ursprungs erfolgt in mehreren Schritten, bei</t>
  </si>
  <si>
    <t>Der Import von Futtermitteln wurde anhand von Angaben der Außenhandelsstatistik des Statistischen Bundesamtes</t>
  </si>
  <si>
    <t xml:space="preserve">aus der Agrarstatistik (Erntestatistik) berechnet. Bei der Berechnung der Flächenbelegung der importierten </t>
  </si>
  <si>
    <t>einem zweiten Schritt wird das ermittelte Futteraufkommen den einzelnen Tierarten zugerechnet. Anschließend</t>
  </si>
  <si>
    <t>wird durch eine Verknüpfung der Futtermengen mit den Flächenkoeffizienten für das In- und Ausland die Flächen-</t>
  </si>
  <si>
    <t>belegung nach einzelnen Tierarten ermittelt.</t>
  </si>
  <si>
    <r>
      <t>Futtermittel werden Angaben aus der FAO-Datenbank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zum Anbau und zur Ernte von Agrarrohstoffen genutzt. In</t>
    </r>
  </si>
  <si>
    <r>
      <t xml:space="preserve">1 Ergebnisse für die </t>
    </r>
    <r>
      <rPr>
        <sz val="8"/>
        <rFont val="Calibri"/>
        <family val="2"/>
      </rPr>
      <t>„</t>
    </r>
    <r>
      <rPr>
        <sz val="8"/>
        <rFont val="MetaNormalLF-Roman"/>
        <family val="2"/>
      </rPr>
      <t>Flächenbelegung von Ernährungsgütern</t>
    </r>
    <r>
      <rPr>
        <sz val="8"/>
        <rFont val="Calibri"/>
        <family val="2"/>
      </rPr>
      <t>ˮ</t>
    </r>
    <r>
      <rPr>
        <sz val="8"/>
        <rFont val="MetaNormalLF-Roman"/>
        <family val="2"/>
      </rPr>
      <t xml:space="preserve"> </t>
    </r>
    <r>
      <rPr>
        <sz val="8"/>
        <rFont val="Calibri"/>
        <family val="2"/>
      </rPr>
      <t>−</t>
    </r>
    <r>
      <rPr>
        <sz val="8"/>
        <rFont val="MetaNormalLF-Roman"/>
        <family val="2"/>
      </rPr>
      <t xml:space="preserve"> pflanzlichen und tierischen Ursprungs </t>
    </r>
    <r>
      <rPr>
        <sz val="8"/>
        <rFont val="Calibri"/>
        <family val="2"/>
      </rPr>
      <t>−</t>
    </r>
    <r>
      <rPr>
        <sz val="8"/>
        <rFont val="MetaNormalLF-Roman"/>
        <family val="2"/>
      </rPr>
      <t xml:space="preserve"> für den Zeitraum 2000 bis</t>
    </r>
  </si>
  <si>
    <r>
      <t xml:space="preserve">Umwelt &gt; Umweltökonomische Gesamtrechnungen &gt; Landwirtschaft und Umwelt &gt; Fachbeiträge zum Thema </t>
    </r>
    <r>
      <rPr>
        <sz val="8"/>
        <rFont val="Calibri"/>
        <family val="2"/>
      </rPr>
      <t>„</t>
    </r>
    <r>
      <rPr>
        <sz val="8"/>
        <rFont val="MetaNormalLF-Roman"/>
        <family val="2"/>
      </rPr>
      <t>Landwirtschaft</t>
    </r>
    <r>
      <rPr>
        <sz val="8"/>
        <rFont val="Calibri"/>
        <family val="2"/>
      </rPr>
      <t>ˮ.</t>
    </r>
  </si>
  <si>
    <t>Um Aussagen zur Flächenbelegung des gesamten Inlandsverbrauchs von Erzeugnissen tierischen Ursprungs und</t>
  </si>
  <si>
    <t>zum Flächenbedarf von einzelnen Ernährungsgütern treffen zu können, wird neben der Berechnung der jährlichen</t>
  </si>
  <si>
    <t>Flächennutzung des inländischen Nutzviehs eine Berechnung für die in den Berichtsjahren geschlachteten Tiere</t>
  </si>
  <si>
    <t xml:space="preserve">und die hergestellten Erzeugnisse vorgenommen. Dabei wird die Flächennutzung der Tiere über ihre gesamte </t>
  </si>
  <si>
    <t>Lebensdauer ermittelt und mit Angaben zu den erzeugten Mengen an hergestellten Ernährungsgütern (Fleisch,</t>
  </si>
  <si>
    <t>Wurstwaren, Milch, Käse, Eier) des Berichtsjahres verknüpft.</t>
  </si>
  <si>
    <t>2 FAO: Food and Agriculture Organization of the United Nations. Http://foastat.fao.org/site/567/default.aspx#ancor.</t>
  </si>
  <si>
    <t>Die auf der Ebene der Erzeugnisse ermittelten Flächenkoeffizienten der inländischen Erzeugung werden bei der</t>
  </si>
  <si>
    <t xml:space="preserve">Berechnung der Flächenbelegung des Inlandsverbrauchs herangezogen. Dabei wird zur Flächenbelegung der </t>
  </si>
  <si>
    <t>inländischen Erzeugung die Flächenbelegung der importierten Erzeugnisse addiert und die exportierten Ernährungs-</t>
  </si>
  <si>
    <t>güter subtrahiert. Während bei den Exporten der einzelnen Erzeugnisgruppen die inländischen Flächenkoeffizienten</t>
  </si>
  <si>
    <t>unverändert übernommen werden, werden bei den Importen aus außereuropäischen Ländern Koeffizienten aus</t>
  </si>
  <si>
    <t>anderen Quellen benutzt, die die dortige landesspezifische Tierhaltung berücksichtigen.</t>
  </si>
  <si>
    <t>Überblick</t>
  </si>
  <si>
    <t>Landwirtschaft. Methanemissionen im Inland sind gut zur Hälfte auf die Nutztierhaltung (Wirtschaftsdünger,</t>
  </si>
  <si>
    <t>Fermentation) zurückzuführen. Bei den Lachgasemissionen im Inland stammen vier Fünftel aus der Bewirtschaftung</t>
  </si>
  <si>
    <t>landwirtschaftlicher Böden. Der Rest der Lachgasemissionen entsteht in den Wirtschaftsbereichen, wie der</t>
  </si>
  <si>
    <t>Energieversorgung.</t>
  </si>
  <si>
    <t>Nutztieren produzierten Wirtschaftsdüngers. Die Methanemissionen werden somit ausschließlich den Erzeugnissen</t>
  </si>
  <si>
    <t>tierischen Ursprungs zugeordnet, da die Emissionen in der Landwirtschaft gänzlich dem Nutztierbestand zugerechnet</t>
  </si>
  <si>
    <r>
      <t xml:space="preserve">landwirtschaftlich genutzten Böden. Die Emissionen sind daher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wegen des Anbaus von Futtermitteln </t>
    </r>
    <r>
      <rPr>
        <sz val="10"/>
        <rFont val="Calibri"/>
        <family val="2"/>
      </rPr>
      <t>− sowohl</t>
    </r>
  </si>
  <si>
    <t>den Ernährungsgütern tierischen als auch pflanzlichen Ursprungs zuzurechnen. Zusätzlich entfallen Lachgas-</t>
  </si>
  <si>
    <t>außer Betracht.</t>
  </si>
  <si>
    <r>
      <t>Methan</t>
    </r>
    <r>
      <rPr>
        <sz val="10"/>
        <rFont val="MetaNormalLF-Roman"/>
        <family val="2"/>
      </rPr>
      <t xml:space="preserve"> entsteht überwiegend bei der Fermentation in den Mägen der Nutztiere sowie beim Abbau des von den</t>
    </r>
  </si>
  <si>
    <r>
      <t xml:space="preserve">werden können. </t>
    </r>
    <r>
      <rPr>
        <b/>
        <sz val="10"/>
        <rFont val="MetaNormalLF-Roman"/>
        <family val="2"/>
      </rPr>
      <t>Lachgas</t>
    </r>
    <r>
      <rPr>
        <sz val="10"/>
        <rFont val="MetaNormalLF-Roman"/>
        <family val="2"/>
      </rPr>
      <t xml:space="preserve"> entweicht insbesondere bei der Ausbringung von Wirtschafts- und Mineraldünger auf</t>
    </r>
  </si>
  <si>
    <t>emissionen auch auf den Anbau von Energie- und Industriepflanzen. Diese bleiben in den folgenden Darstellungen</t>
  </si>
  <si>
    <t>Der Nachweis der Methan- und Lachgasemissionen in den folgenden Tabellen unterscheidet sich vom üblichen</t>
  </si>
  <si>
    <t xml:space="preserve">Nachweis in den Emissionsinventaren, die sich auf die Emissionsquellen auf dem nationalen Territorium beschränken. </t>
  </si>
  <si>
    <t>Hier werden die Emissionen aus der Verbrauchssicht betrachtet. Dies beinhaltet die Zurechnung der inländischen</t>
  </si>
  <si>
    <r>
      <t xml:space="preserve">halten und hinsichtlich der Exporte auf die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übrige Welt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>. Zusätzlich werden hier die Emissionen einbezogen, die bei</t>
    </r>
  </si>
  <si>
    <t>der Herstellung der importierten landwirtschaftlichen Erzeugnisse und von Ernährungsgütern im Ausland entstehen.</t>
  </si>
  <si>
    <t>Für den Nachweis der auf den Inlandsverbrauch von Ernährungsgütern entfallenden Emissionen werden die</t>
  </si>
  <si>
    <r>
      <t xml:space="preserve">Emissionen der Landwirtschaft auf die Verbraucher von landwirtschaftlichen Erzeugnissen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den privaten Haus-</t>
    </r>
  </si>
  <si>
    <t>Emissionen, die auf exportierte Ernährungsgüter entfallen vom Aufkommen an Emissionen subtrahiert.</t>
  </si>
  <si>
    <t>Ausgangsdaten</t>
  </si>
  <si>
    <t>Die Ausgangsdaten zu den Methan- und Lachgasemissionen der Landwirtschaft sind für Deutschland den</t>
  </si>
  <si>
    <t>Inventarberichten des Umweltbundesamtes (UBA) zu den Treibhausgasen zu entnehmen. Die Angaben zu den</t>
  </si>
  <si>
    <t>Inventaren werden landwirtschaftlichen Quellkategorien zugeordnet. Für Methan sind diese Angaben, unterteilt</t>
  </si>
  <si>
    <r>
      <t xml:space="preserve">nach Tierarten, nach den Quellkategorien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Fermentation</t>
    </r>
    <r>
      <rPr>
        <sz val="10"/>
        <rFont val="Calibri"/>
        <family val="2"/>
      </rPr>
      <t>ˮ und „Wirtschaftsdüngerˮ aufgeteilt. Bei Lachgas</t>
    </r>
  </si>
  <si>
    <r>
      <t xml:space="preserve">beziehen sich die Emissionsdaten ebenfalls auf die Nutztierhaltung (Emissionskategorie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Wirtschaftsdünger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>),</t>
    </r>
  </si>
  <si>
    <t>daneben aber auch auf die Bewirtschaftung der landwirtschaftlichen Böden und den dabei entstehenden</t>
  </si>
  <si>
    <t>Emissionen.</t>
  </si>
  <si>
    <t>Neben den Angaben für Deutschland werden auch Angaben aus der Berichterstattung zur United Nations</t>
  </si>
  <si>
    <t>Framework Convention on Climate Change (UNFCCC) für die wichtigsten Herkunftsländer importierter Agrar-</t>
  </si>
  <si>
    <t>erzeugnisse und Ernährungsgüter von weiteren europäischen (Dänemark, Frankreich, Irland, Niederlande,</t>
  </si>
  <si>
    <t>Österreich) und außereuropäischen Ländern (Neuseeland, Brasilien) ausgewertet.</t>
  </si>
  <si>
    <t xml:space="preserve">Um die Emissionen nach landwirtschaftlichen Kategorien den Ernährungsgütern zurechnen zu können, werden </t>
  </si>
  <si>
    <r>
      <t xml:space="preserve">Angaben zur Produktion von agrarischen Rohstoffen und von Erzeugnissen tierischen Urprungs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Fleisch- und</t>
    </r>
  </si>
  <si>
    <r>
      <t xml:space="preserve">Milcherzeugnisse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aus der Produktions- und Agrarstatistik herangezogen. Die Mengenangaben für die Im- und</t>
    </r>
  </si>
  <si>
    <t>Exporte von Fleisch- und Milcherzeugnissen werden der Außenhandelsstatistik entnommen.</t>
  </si>
  <si>
    <t>Berechnungsmethode</t>
  </si>
  <si>
    <r>
      <t xml:space="preserve">Bei der Zurechnung der </t>
    </r>
    <r>
      <rPr>
        <b/>
        <sz val="10"/>
        <rFont val="MetaNormalLF-Roman"/>
        <family val="2"/>
      </rPr>
      <t>Methanemissionen</t>
    </r>
    <r>
      <rPr>
        <sz val="10"/>
        <rFont val="MetaNormalLF-Roman"/>
        <family val="2"/>
      </rPr>
      <t xml:space="preserve"> aus der Nutztierhaltung auf tierische Produkte werden die Emissionen</t>
    </r>
  </si>
  <si>
    <t>für Fermentation und Wirtschaftsdünger zugrunde gelegt. In einem ersten Schritt werden Emissionskoeffizienten</t>
  </si>
  <si>
    <t>für das Inland berechnet. Diese produktionsspezifischen Koeffizienten für die Inlandserzeugung werden auch bei</t>
  </si>
  <si>
    <t>der Berechnung der auf die Exporte entfallenden Emissionen verwendet. Für die Importe werden landesspezifische</t>
  </si>
  <si>
    <t xml:space="preserve">Koeffizienten der wichtigsten Herkunftsländer der Importe berechnet. Da eine Auswertung der Daten für die </t>
  </si>
  <si>
    <t>Gesamtzahl der Herkunftsländer zu aufwändig wäre, werden bei den Importen von Fleisch, Wurstwaren und bei</t>
  </si>
  <si>
    <t xml:space="preserve">schnittskoeffizient aus den Angaben der wichtigsten Herkunftsländer bestimmt. Durch Addition der Emissionen </t>
  </si>
  <si>
    <t>werden die Emissionen des Inlandsverbrauchs von Erzeugnissen tierischen Ursprungs ermittelt.</t>
  </si>
  <si>
    <t>Milcherzeugnissen nur das Hauptherkunftsland detailliert ausgewertet. Für die anderen Länder wurde ein Durch-</t>
  </si>
  <si>
    <t>aus der Importrechnung zu den Emissionen aus der Inlandserzeugung und Subtraktion der Emissionen der Exporte</t>
  </si>
  <si>
    <r>
      <t xml:space="preserve">Zurechnung zu den Erzeugnissen tierischen Ursprungs bei den Emissionskategorien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Wirtschaftsdünger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>,</t>
    </r>
  </si>
  <si>
    <t xml:space="preserve">Der im Mineral- oder Wirtschaftsdünger enthaltene Stickstoff wird bei der Ausbringung auf landwirtschaftliche </t>
  </si>
  <si>
    <t xml:space="preserve">den im Inland hergestellten Erzeugnissen tierischen und pflanzlichen Ursprungs zugeordnet. Dabei wurde bei der </t>
  </si>
  <si>
    <r>
      <t xml:space="preserve">Böden durch chemische Prozesse in </t>
    </r>
    <r>
      <rPr>
        <b/>
        <sz val="10"/>
        <rFont val="MetaNormalLF-Roman"/>
        <family val="2"/>
      </rPr>
      <t>Lachgasemissionen</t>
    </r>
    <r>
      <rPr>
        <sz val="10"/>
        <rFont val="MetaNormalLF-Roman"/>
        <family val="2"/>
      </rPr>
      <t xml:space="preserve"> umgewandelt. Die Lachgasemissionen im Inland werden </t>
    </r>
  </si>
  <si>
    <r>
      <rPr>
        <sz val="10"/>
        <rFont val="Calibri"/>
        <family val="2"/>
      </rPr>
      <t>„</t>
    </r>
    <r>
      <rPr>
        <sz val="10"/>
        <rFont val="MetaNormalLF-Roman"/>
        <family val="2"/>
      </rPr>
      <t>Mineraldünger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und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Eintrag von Tierexkrementen in Böden/Weidegang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ähnlich vorgegangen wie bei der</t>
    </r>
  </si>
  <si>
    <t>Berechnung der Methanemissionen. Allerdings liegen für die Lachgasemissionen keine direkten Angaben nach</t>
  </si>
  <si>
    <t xml:space="preserve">Tierarten vor. In einer gesonderten Berechnung wurde deshalb der Anteil der Emissionen ermittelt, der auf die </t>
  </si>
  <si>
    <t>Futtermittelerzeugung entfällt und somit indirekt den tierischen Erzeugnissen zuzurechnen ist. Dieser Anteil wurde</t>
  </si>
  <si>
    <t>Die Berechnung der Lachgasemissionen der pflanzlichen Erzeugnisse (ohne Futtermittel) für die Kategorien</t>
  </si>
  <si>
    <r>
      <rPr>
        <sz val="10"/>
        <rFont val="Calibri"/>
        <family val="2"/>
      </rPr>
      <t>„</t>
    </r>
    <r>
      <rPr>
        <sz val="10"/>
        <rFont val="MetaNormalLF-Roman"/>
        <family val="2"/>
      </rPr>
      <t>Mineraldünger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,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Eintrag von Tierexkrementen in Böden/Weidegang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,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Ernterückstände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und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indirekte</t>
    </r>
  </si>
  <si>
    <r>
      <t>Emissionen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wurde auf Basis eines Verteilschlüssels für die landwirtschaftliche Düngung mit Stickstoff- bzw.</t>
    </r>
  </si>
  <si>
    <t>Wirtschaftsdünger nach Pflanzenarten vorgenommen.</t>
  </si>
  <si>
    <t>Durch Division der Emissionen durch die erzeugte Menge an pflanzlichen Rohstoffen werden Emissionskoeffizienten</t>
  </si>
  <si>
    <t>für die inländische Erzeugung berechnet. Mit Hilfe dieser Koeffizienten werden die Emissionen der Exporte und</t>
  </si>
  <si>
    <t>auch der Importe ermittelt. Eine Ausnahme bei den Importen bildet der Emissionskoeffizient für importiertes Soja,</t>
  </si>
  <si>
    <t>der mit Hilfe von Angaben aus der Ecoinvent-Datenbank (http://www.ecoinvent.ch) bestimmt wurde. Durch</t>
  </si>
  <si>
    <t>Subtraktion der Emissionen der Exporte von denen der Inlandserzeugung und durch Addition der Emissionen der</t>
  </si>
  <si>
    <t>Importgüter werden die auf den Inlandsverbrauch entfallenden Lachgasemissionen von Erzeugnissen pflanzlichen</t>
  </si>
  <si>
    <t>Ursprungs bestimmt.</t>
  </si>
  <si>
    <t>erstellt wurde. Das Konzept dient dem Ziel, die in den forstwirtschaftlichen und volkswirtschaftlichen</t>
  </si>
  <si>
    <t>Hinsichtlich der Bilanzen zur Waldfläche, zum Holzvorrat, zum monetären Wert des Holzvorrates sowie zum Kohlen-</t>
  </si>
  <si>
    <t>Herleitung der Ergebnisse. Eine zusammenfassende Darstellung der Ergebnisse, lieferte ein ergänzender Aufsatz.</t>
  </si>
  <si>
    <t xml:space="preserve">Dieser ist im Internet als Download verfügbar. Im Jahr 2014 wurde die mit den Jahren teilweise überholte </t>
  </si>
  <si>
    <t>____</t>
  </si>
  <si>
    <t xml:space="preserve">*) Inländerkonzept. </t>
  </si>
  <si>
    <t>2) Einschl. Fahrzeuge mit sonstigem Antrieb, ohne Gasfahrzeuge.</t>
  </si>
  <si>
    <t>Bestände nach Fahrzeugtypen und Haltergruppen, Dieselmotor (1 000)</t>
  </si>
  <si>
    <t>3) Vorläufige Ergebnisse.</t>
  </si>
  <si>
    <t>Bestände nach Fahrzeugtypen und Haltergruppen, Benzinmotor (1 000)</t>
  </si>
  <si>
    <t>Fahrleistungen nach Fahrzeugtypen, Ottokraftstoffe (Mill. km)</t>
  </si>
  <si>
    <t>Fahrleistungen nach Fahrzeugtypen, Dieselkraftstoffe (Mill. km)</t>
  </si>
  <si>
    <t xml:space="preserve">- </t>
  </si>
  <si>
    <t>Fahrleistungen Pkw, Ottokraftstoffe (Mill. km)</t>
  </si>
  <si>
    <t>Fahrleistungen Pkw, Dieselkraftstoffe (Mill. km)</t>
  </si>
  <si>
    <t>Energieverbrauch nach Fahrzeugtypen, Ottokraftstoffe (Terajoule)</t>
  </si>
  <si>
    <t>Energieverbrauch nach Fahrzeugtypen, Dieselkraftstoffe (Terajoule)</t>
  </si>
  <si>
    <t>Energieverbrauch Pkw, Ottokraftstoffe (Terajoule)</t>
  </si>
  <si>
    <t>Energieverbrauch Pkw, Dieselkraftstoffe (Terajoule)</t>
  </si>
  <si>
    <t>4) Betankungen der Gebietsfremden im Inland abzüglich der Betankungen Gebietsansässigen im Ausland.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</si>
  <si>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-Emissionen im Straßenverkehr 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</si>
  <si>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im Straßenverkehr durch Diesel- und Ottokraftstoffe (1 000 Tonnen)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</si>
  <si>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nach Kraftstoffarten (1 000 Tonnen)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</si>
  <si>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durch Ottokraftstoffe nach Fahrzeugtypen (1 000 Tonnen)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</si>
  <si>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durch Dieselkraftstoffe nach Fahrzeugtypen (1 000 Tonnen)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</si>
  <si>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Pkw, Ottokraftstoffe (1 000 Tonnen)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</si>
  <si>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Pkw, Dieselkraftstoffe (1 000 Tonnen)</t>
    </r>
  </si>
  <si>
    <t>Grunddaten der Agrarstatistik</t>
  </si>
  <si>
    <t>Bodennutzung in Deutschland (1 000 Hektar, 2000 = 100, Anteil an Gesamt)</t>
  </si>
  <si>
    <t>Erntemengen von Feldfrüchten (Mill. Tonnen)</t>
  </si>
  <si>
    <t>Hektarerträge der Feldfrüchte (Dezitonnen)</t>
  </si>
  <si>
    <t>Anbaufläche der Feldfrüchte der Landwirtschaft (1 000 Hektar)</t>
  </si>
  <si>
    <t>Tierbestand (1 000 Stück, 2005 = 100)</t>
  </si>
  <si>
    <t>Flächenbelegung von Erzeugnissen tierischen Ursprungs (Übersichtstabelle)</t>
  </si>
  <si>
    <t>Flächenbelegung für Futtermittel in Deutschland (1 000 Hektar)</t>
  </si>
  <si>
    <t>Futter von Nutzvieh nach Tierarten und Herkunft (1 000 Tonnen)</t>
  </si>
  <si>
    <t>Futter von Nutzvieh nach Tierarten und Herkunft (2000 = 100)</t>
  </si>
  <si>
    <t>Futter von Nutzvieh nach Tierarten und Herkunft (%)</t>
  </si>
  <si>
    <t>Flächennutzung für die Erzeugung von Futter für Nutzvieh nach Tierarten und Herkunft (1 000 Hektar)</t>
  </si>
  <si>
    <t>Flächenbelegung für Erzeugnisse tierischen Ursprungs - Inlandserzeugung</t>
  </si>
  <si>
    <t>Flächenbelegung für Erzeugnisse tierischen Ursprungs - Importe</t>
  </si>
  <si>
    <t>Flächenbelegung für Erzeugnisse tierischen Ursprungs - Exporte</t>
  </si>
  <si>
    <t>Flächenbelegung für Erzeugnisse tierischen Ursprungs - Inlandsverbrauch</t>
  </si>
  <si>
    <t>Methan- und Lachgasemissionen</t>
  </si>
  <si>
    <r>
      <t>Übersicht zu 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- und 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O-Emissionen (Mill. Tonnen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-Äquivalente)</t>
    </r>
  </si>
  <si>
    <r>
      <t>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-Emissionen in der Landwirtschaft (Mill. Tonnen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-Äquivalente, 2000 = 100)</t>
    </r>
  </si>
  <si>
    <r>
      <t>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O-Emissionen in der Landwirtschaft (Mill. Tonnen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-Äquivalente)</t>
    </r>
  </si>
  <si>
    <r>
      <t>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O-Emissionen in der Landwirtschaft (2000 = 100)</t>
    </r>
  </si>
  <si>
    <r>
      <t>Methan und Lachgas sind wichtige Treibhausgase. Methan (CH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 ist auf 100 Jahre bezogen 21-mal mehr klima-</t>
    </r>
  </si>
  <si>
    <r>
      <t>wirksam als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Lachgas sogar 310-mal.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Methan und Lachgas entstehen zu einem Großteil in der</t>
    </r>
  </si>
  <si>
    <r>
      <t>and Economic Accounting for Forests (IEEAF)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>, das für die Methodik der Darstellung auf europäischer Ebene</t>
    </r>
  </si>
  <si>
    <r>
      <t>Methodenbeschreibung von 2006 im Rahmen eines Projektes mit dem Thünen-Institut aktualisiert.</t>
    </r>
    <r>
      <rPr>
        <vertAlign val="superscript"/>
        <sz val="10"/>
        <rFont val="MetaNormalLF-Roman"/>
        <family val="2"/>
      </rPr>
      <t>5</t>
    </r>
  </si>
  <si>
    <t>4 European Commission, 2002: The European Framework for Integrated Environmental and Economic Accounting for Forest - IEEAF.</t>
  </si>
  <si>
    <t>5 Englert, H. und Seintsch, B. (2014): Aktualisierung der vorhandenen Methodenbeschreibung zur Waldgesamtrechnung (WGR).</t>
  </si>
  <si>
    <t>Lachgas</t>
  </si>
  <si>
    <t>Lachgas entweicht insbesondere aus landwirtschafltich genutzten Böden. Der  in</t>
  </si>
  <si>
    <t>Mineral- oder Wirtschaftsdünger enthaltene Stickstoff wird durch chemische Prozesse</t>
  </si>
  <si>
    <t>in Lachgasemissionen umgewandelt.</t>
  </si>
  <si>
    <t>Lachgas ist auf 100 Jahre bezogen 310 (neu: 298)-mal mehr klimawirksam als Kohlendioxid.</t>
  </si>
  <si>
    <r>
      <t xml:space="preserve">Es ist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auf einen Zeitraum von 100 Jahren gerechnet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21 (neu:25)-mal klimawirksamer </t>
    </r>
  </si>
  <si>
    <r>
      <t>als die gleiche Menge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), daher entspricht 1 kg Methan = 21 (25) kg 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</si>
  <si>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-Äquivalenten.</t>
    </r>
  </si>
  <si>
    <t>Gegenstand der Nachweisung</t>
  </si>
  <si>
    <t>1 000 ha</t>
  </si>
  <si>
    <t>Aufkommen</t>
  </si>
  <si>
    <t>Import</t>
  </si>
  <si>
    <t>Export</t>
  </si>
  <si>
    <t>Anfangsbestand</t>
  </si>
  <si>
    <t>Änderungen auf Grund von Bewirtschaftungsmaßnahmen</t>
  </si>
  <si>
    <t>Erstaufforstung</t>
  </si>
  <si>
    <t>Waldumwandlung / Rodung</t>
  </si>
  <si>
    <t>Natürliche Bestandsveränderungen</t>
  </si>
  <si>
    <t>Andere Waldflächenänderungen</t>
  </si>
  <si>
    <t>Wechsel des Nutzungsstatuts</t>
  </si>
  <si>
    <t>Endbestand</t>
  </si>
  <si>
    <t>Verfügbar für Rohholzproduktion</t>
  </si>
  <si>
    <t>Nicht verfügbar für Rohholzproduktion</t>
  </si>
  <si>
    <t>Ein Vergleich der Zahlen mit früheren Ergebnissen ist nur eingeschränkt möglich.</t>
  </si>
  <si>
    <r>
      <t>Mill. m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mit Rinde</t>
    </r>
  </si>
  <si>
    <t>Wechsel des Nutzungsstatus</t>
  </si>
  <si>
    <t>Mill. EUR</t>
  </si>
  <si>
    <t>Änderung in der Klassifizierung</t>
  </si>
  <si>
    <t xml:space="preserve">x </t>
  </si>
  <si>
    <t>Produktionswert forstlicher Erzeugnisse (Herstellungspreise)</t>
  </si>
  <si>
    <t>Zuwachs an stehendem Holz</t>
  </si>
  <si>
    <t>Stammholz (Sägeholz und Furniere)</t>
  </si>
  <si>
    <t>Brennholz</t>
  </si>
  <si>
    <t>Faserholz</t>
  </si>
  <si>
    <t>Holz mit geringen Durchmesser</t>
  </si>
  <si>
    <t>Aufforstungen und Wiederaufforstungen</t>
  </si>
  <si>
    <t>Sonstige Erzeugnisse</t>
  </si>
  <si>
    <t>Kork</t>
  </si>
  <si>
    <t>In Baumschulen erzeugte Forstpflanzen</t>
  </si>
  <si>
    <t>Sonstige forstwirtschaftliche Erzeugnisse</t>
  </si>
  <si>
    <t xml:space="preserve">Produktionswert forstwirtschaftlicher Dienstleistungen </t>
  </si>
  <si>
    <t>Sonstige forstwirtschaftliche Dienstleistungen</t>
  </si>
  <si>
    <t>Produktionswert Forstwirtschaft (Herstellungspreise)</t>
  </si>
  <si>
    <t>Nichtforstwirtschaftliche Nebentätigkeiten (nicht trennbar)</t>
  </si>
  <si>
    <t>Produktionswert der Forstwirtschaft (Herstellungspreise)</t>
  </si>
  <si>
    <t>Vorleistungen insgesamt</t>
  </si>
  <si>
    <t>Einschlag von stehendem Holz</t>
  </si>
  <si>
    <t>Pflanzgut</t>
  </si>
  <si>
    <t>Energie, Schmierstoffe</t>
  </si>
  <si>
    <t>Dünge- und Bodenverbesserungsmittel</t>
  </si>
  <si>
    <t>Pflanzenbehandlungs- und Schädlingsbekämpfungsmittel</t>
  </si>
  <si>
    <t>Instandhaltung von Maschinen und Geräten</t>
  </si>
  <si>
    <t>Instandhaltung von baulichen Anlagen</t>
  </si>
  <si>
    <t>Forstliche Dienstleistungen</t>
  </si>
  <si>
    <t>Indirekt gemessene Finanzserviceleistungen (FISIM)</t>
  </si>
  <si>
    <t>Andere Güter und Dienstleistungen</t>
  </si>
  <si>
    <t xml:space="preserve">Bruttowerschöpfung (Herstellungspreise) </t>
  </si>
  <si>
    <t>Abschreibungen</t>
  </si>
  <si>
    <t>auf Aufforstungen und Wiederaufforstungen</t>
  </si>
  <si>
    <t>auf Ausrüstungsgüter und Bauten</t>
  </si>
  <si>
    <t>Sonstige Abschreibungen</t>
  </si>
  <si>
    <t xml:space="preserve">Nettowertschöpfung (zu Herstellungspreisen) </t>
  </si>
  <si>
    <t xml:space="preserve">Sonstige Produktionsabgaben </t>
  </si>
  <si>
    <t>Sonstige Subventionen auf Produkte</t>
  </si>
  <si>
    <t>Faktoreinkommen</t>
  </si>
  <si>
    <t>Arbeitnehmerentgelte</t>
  </si>
  <si>
    <t>Nettobetriebsüberschuss/Selbständigeneinkommen</t>
  </si>
  <si>
    <t>Mieten und Pachten</t>
  </si>
  <si>
    <t>Gezahlte Zinsen</t>
  </si>
  <si>
    <t>Empfangene Zinsen</t>
  </si>
  <si>
    <t>Nettounternehmensgewinn</t>
  </si>
  <si>
    <t xml:space="preserve">Bruttoanlageinvestitionen (ohne abziehbare MwSt) </t>
  </si>
  <si>
    <t>für Aufforstungen und Wiederaufforstungen</t>
  </si>
  <si>
    <t>für Ausrüstungsgüter und Bauten</t>
  </si>
  <si>
    <t>für Sonstiges</t>
  </si>
  <si>
    <t xml:space="preserve">Nettoanlageinvestitionen (ohne abziehbare MwSt) </t>
  </si>
  <si>
    <t>Vorratsveränderungen</t>
  </si>
  <si>
    <t>Vermögenstransfers</t>
  </si>
  <si>
    <t>n.V</t>
  </si>
  <si>
    <r>
      <t>Originaleinheiten der IEEAF-Tabellen</t>
    </r>
    <r>
      <rPr>
        <vertAlign val="superscript"/>
        <sz val="12"/>
        <rFont val="MetaNormalLF-Roman"/>
        <family val="2"/>
      </rPr>
      <t>*</t>
    </r>
  </si>
  <si>
    <t>Produkteinheit</t>
  </si>
  <si>
    <t>Verwendung</t>
  </si>
  <si>
    <t>Forst-wirtschaft</t>
  </si>
  <si>
    <t>Holz-gewerbe</t>
  </si>
  <si>
    <t>Zellstoff-herstellung</t>
  </si>
  <si>
    <t>Papier-herstellung</t>
  </si>
  <si>
    <t>Druck-industrie</t>
  </si>
  <si>
    <t>Recycling</t>
  </si>
  <si>
    <t>Andere</t>
  </si>
  <si>
    <t>Gesamt</t>
  </si>
  <si>
    <t>End-verbrauch</t>
  </si>
  <si>
    <t>Vermögens-bildung</t>
  </si>
  <si>
    <t>Stehendes Holz</t>
  </si>
  <si>
    <r>
      <t>Mill.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m.R.</t>
    </r>
  </si>
  <si>
    <t>Stammholz</t>
  </si>
  <si>
    <r>
      <t>Mill. m</t>
    </r>
    <r>
      <rPr>
        <vertAlign val="superscript"/>
        <sz val="9"/>
        <rFont val="MetaNormalLF-Roman"/>
        <family val="2"/>
      </rPr>
      <t>3</t>
    </r>
  </si>
  <si>
    <t>Schnittholz und Holzwerkstoffe</t>
  </si>
  <si>
    <t>Andere Holzprodukte</t>
  </si>
  <si>
    <t>Zellstoff</t>
  </si>
  <si>
    <t>Mill. t</t>
  </si>
  <si>
    <t>Papier</t>
  </si>
  <si>
    <t>Holzabfall als Produkt</t>
  </si>
  <si>
    <t>Altpapier als Produkt</t>
  </si>
  <si>
    <t>n.v.</t>
  </si>
  <si>
    <t>Mill. t Kohlenstoff</t>
  </si>
  <si>
    <t>Gesamte Holzbiomasse</t>
  </si>
  <si>
    <t>Stehendes Holz - insgesamt</t>
  </si>
  <si>
    <t>Stehendes Holz - verfügbar für Rohholzproduktion</t>
  </si>
  <si>
    <t>Stehendes Holz - nicht verfügbar für Rohholzproduktion</t>
  </si>
  <si>
    <t>Sonstige Holzbiomasse</t>
  </si>
  <si>
    <t>Waldökosystem insgesamt</t>
  </si>
  <si>
    <t>Veränderung des Kohlenstoffspeichers</t>
  </si>
  <si>
    <t xml:space="preserve">Stehendes Holz </t>
  </si>
  <si>
    <t>Sonstige Biomasse in Wäldern</t>
  </si>
  <si>
    <t>Waldböden</t>
  </si>
  <si>
    <t>und transnationaler Erhebung ist als Bezugsfläche die Waldfläche insgesamt (bzw. Laub-, Nadelfläche insgesamt) angegeben.</t>
  </si>
  <si>
    <t>(Waldfläche mit deutlicher Kronenverlichtung). - Im Hinblick auf die zum Teil leicht unterschiedlichen Anteile nach nationaler</t>
  </si>
  <si>
    <t>Bezugsfläche</t>
  </si>
  <si>
    <t>Nationale Erhebungsdaten</t>
  </si>
  <si>
    <t>Transnationale Erhebungsdaten</t>
  </si>
  <si>
    <t>Laubbäume</t>
  </si>
  <si>
    <t>Nadelbäume</t>
  </si>
  <si>
    <t>Flächenanteil der Schadstufen 2 - 4</t>
  </si>
  <si>
    <r>
      <t>3 Ab Berichtsjahr 2013 werden vom Umweltbundesamt folgende Faktoren benutzt: CH</t>
    </r>
    <r>
      <rPr>
        <vertAlign val="subscript"/>
        <sz val="8"/>
        <rFont val="MetaNormalLF-Roman"/>
        <family val="2"/>
      </rPr>
      <t>4</t>
    </r>
    <r>
      <rPr>
        <sz val="8"/>
        <rFont val="MetaNormalLF-Roman"/>
        <family val="2"/>
      </rPr>
      <t xml:space="preserve"> - 25 und N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O - 298.</t>
    </r>
  </si>
  <si>
    <r>
      <t>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-Emissionen durch „Wirtschaftsdüngerˮ (Mill. Tonnen)</t>
    </r>
  </si>
  <si>
    <r>
      <t>Holzverwendungs- und Aufkommensbilanz (physisch)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bzw. Mill. Tonnen) </t>
    </r>
  </si>
  <si>
    <t>Ausgabe 2016</t>
  </si>
  <si>
    <t>Artikelnummer: 5850008167006</t>
  </si>
  <si>
    <t>10.1</t>
  </si>
  <si>
    <t>10.2</t>
  </si>
  <si>
    <t>10.2.1</t>
  </si>
  <si>
    <t>10.3</t>
  </si>
  <si>
    <t>10.3.1</t>
  </si>
  <si>
    <t>10.3.2</t>
  </si>
  <si>
    <t>10.4</t>
  </si>
  <si>
    <t>10.4.1</t>
  </si>
  <si>
    <t>10.4.2</t>
  </si>
  <si>
    <t>10.4.3</t>
  </si>
  <si>
    <t>10.4.4</t>
  </si>
  <si>
    <t>10.4.5</t>
  </si>
  <si>
    <t>10.4.6a</t>
  </si>
  <si>
    <t>10.4.6b</t>
  </si>
  <si>
    <t>10.5</t>
  </si>
  <si>
    <t>10.5.1</t>
  </si>
  <si>
    <t>10.5.2</t>
  </si>
  <si>
    <t>10.5.3</t>
  </si>
  <si>
    <t>10.5.4</t>
  </si>
  <si>
    <t>10.5.5</t>
  </si>
  <si>
    <t>10.5.6</t>
  </si>
  <si>
    <t>10.6</t>
  </si>
  <si>
    <t>10.6.1</t>
  </si>
  <si>
    <t>10.6.2</t>
  </si>
  <si>
    <t>10.6.3</t>
  </si>
  <si>
    <t>10.6.4</t>
  </si>
  <si>
    <t>10.6.5</t>
  </si>
  <si>
    <t>10.6.6</t>
  </si>
  <si>
    <t>11.1.1</t>
  </si>
  <si>
    <t>11.1.2</t>
  </si>
  <si>
    <t>11.1.3</t>
  </si>
  <si>
    <t>11.1.4</t>
  </si>
  <si>
    <t>11.1.5</t>
  </si>
  <si>
    <t>11.2.3</t>
  </si>
  <si>
    <t>11.2.4</t>
  </si>
  <si>
    <t>11.2.5</t>
  </si>
  <si>
    <t>11.2.6</t>
  </si>
  <si>
    <t>11.2.7</t>
  </si>
  <si>
    <t>11.2.8</t>
  </si>
  <si>
    <t>11.2.9</t>
  </si>
  <si>
    <t>11.2.10</t>
  </si>
  <si>
    <t>11.3.3</t>
  </si>
  <si>
    <t>11.3.4</t>
  </si>
  <si>
    <t>11.3.5</t>
  </si>
  <si>
    <t>12.4</t>
  </si>
  <si>
    <t>12.5</t>
  </si>
  <si>
    <t>12.6</t>
  </si>
  <si>
    <t>12.7</t>
  </si>
  <si>
    <t>12.8</t>
  </si>
  <si>
    <t>12.9</t>
  </si>
  <si>
    <r>
      <t xml:space="preserve">Daten entstammen der Publikation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Verkehr in Zahlen2015/2016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des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Deutschen Instituts für Wirtschaftsforschung</t>
    </r>
    <r>
      <rPr>
        <sz val="10"/>
        <rFont val="Calibri"/>
        <family val="2"/>
      </rPr>
      <t>ˮ</t>
    </r>
  </si>
  <si>
    <r>
      <t xml:space="preserve">Die </t>
    </r>
    <r>
      <rPr>
        <b/>
        <sz val="10"/>
        <rFont val="MetaNormalLF-Roman"/>
        <family val="2"/>
      </rPr>
      <t>Tabelle 10.1</t>
    </r>
    <r>
      <rPr>
        <sz val="10"/>
        <rFont val="MetaNormalLF-Roman"/>
        <family val="2"/>
      </rPr>
      <t xml:space="preserve"> stellt das Zahlenwerk der Verkehrsindikatoren der nationalen Nachhaltigkeitsstrategie dar. Die</t>
    </r>
  </si>
  <si>
    <r>
      <t xml:space="preserve">Die detaillierten Tabellen in den übrigen Abschnitten </t>
    </r>
    <r>
      <rPr>
        <b/>
        <sz val="10"/>
        <rFont val="MetaNormalLF-Roman"/>
        <family val="2"/>
      </rPr>
      <t>10.2 bis 10.6</t>
    </r>
    <r>
      <rPr>
        <sz val="10"/>
        <rFont val="MetaNormalLF-Roman"/>
        <family val="2"/>
      </rPr>
      <t xml:space="preserve"> enthalten allein Daten zum Straßenverkehr.</t>
    </r>
  </si>
  <si>
    <r>
      <t>Straßengüterverkehrs berücksichtigt (</t>
    </r>
    <r>
      <rPr>
        <b/>
        <sz val="10"/>
        <rFont val="MetaNormalLF-Roman"/>
        <family val="2"/>
      </rPr>
      <t>Tabelle 10.4.6</t>
    </r>
    <r>
      <rPr>
        <sz val="10"/>
        <rFont val="MetaNormalLF-Roman"/>
        <family val="2"/>
      </rPr>
      <t xml:space="preserve">). Die Daten des KBA liegen in langen Zeitreihen bis zum Jahr </t>
    </r>
  </si>
  <si>
    <t xml:space="preserve">2014 vor. Die Angaben des DIW lagen bis zum Jahr 2014 vor. Diese werden i.d.R. jährlich in der DIW-Veröffentlichung </t>
  </si>
  <si>
    <t>klassen. Die Straßenverkehrsdaten werden in Zeitreihen von 2002 bis 2014 dargestellt. Die Jahre 1995 bis 2001</t>
  </si>
  <si>
    <r>
      <t xml:space="preserve">Ausnahme bildet die </t>
    </r>
    <r>
      <rPr>
        <b/>
        <sz val="10"/>
        <rFont val="MetaNormalLF-Roman"/>
        <family val="2"/>
      </rPr>
      <t>Tabelle 10.5.1</t>
    </r>
    <r>
      <rPr>
        <sz val="10"/>
        <rFont val="MetaNormalLF-Roman"/>
        <family val="2"/>
      </rPr>
      <t xml:space="preserve"> (Energieverbrauch im Straßenverkehr insgesamt). Für diese Tabelle wurden </t>
    </r>
  </si>
  <si>
    <r>
      <t>klassifikation entstanden (</t>
    </r>
    <r>
      <rPr>
        <b/>
        <sz val="10"/>
        <rFont val="MetaNormalLF-Roman"/>
        <family val="2"/>
      </rPr>
      <t>Tabellen 10.2.1</t>
    </r>
    <r>
      <rPr>
        <sz val="10"/>
        <rFont val="MetaNormalLF-Roman"/>
        <family val="2"/>
      </rPr>
      <t xml:space="preserve"> und </t>
    </r>
    <r>
      <rPr>
        <b/>
        <sz val="10"/>
        <rFont val="MetaNormalLF-Roman"/>
        <family val="2"/>
      </rPr>
      <t>10.2.2</t>
    </r>
    <r>
      <rPr>
        <sz val="10"/>
        <rFont val="MetaNormalLF-Roman"/>
        <family val="2"/>
      </rPr>
      <t>).</t>
    </r>
  </si>
  <si>
    <r>
      <t>leistungen der Gebietsfremden im Inland berechnet (</t>
    </r>
    <r>
      <rPr>
        <b/>
        <sz val="10"/>
        <rFont val="MetaNormalLF-Roman"/>
        <family val="2"/>
      </rPr>
      <t>Tabellen 10.4</t>
    </r>
    <r>
      <rPr>
        <sz val="10"/>
        <rFont val="MetaNormalLF-Roman"/>
        <family val="2"/>
      </rPr>
      <t>). Dies gilt auch für die Tabellen zum Energie-</t>
    </r>
  </si>
  <si>
    <r>
      <t>verbrauch (Kraftstoffverbrauch [</t>
    </r>
    <r>
      <rPr>
        <b/>
        <sz val="10"/>
        <rFont val="MetaNormalLF-Roman"/>
        <family val="2"/>
      </rPr>
      <t>Tabellen 10.5]</t>
    </r>
    <r>
      <rPr>
        <sz val="10"/>
        <rFont val="MetaNormalLF-Roman"/>
        <family val="2"/>
      </rPr>
      <t>). Hier sind die Betankungen der Gebietsansässigen im Ausland</t>
    </r>
  </si>
  <si>
    <r>
      <t xml:space="preserve">sowie die der Gebietsfremden im Inland abgezogen. Die </t>
    </r>
    <r>
      <rPr>
        <b/>
        <sz val="10"/>
        <rFont val="MetaNormalLF-Roman"/>
        <family val="2"/>
      </rPr>
      <t>Tabelle 10.5.1</t>
    </r>
    <r>
      <rPr>
        <sz val="10"/>
        <rFont val="MetaNormalLF-Roman"/>
        <family val="2"/>
      </rPr>
      <t xml:space="preserve"> enthält in den Zeilen mit den laufenden </t>
    </r>
  </si>
  <si>
    <r>
      <t xml:space="preserve">Die </t>
    </r>
    <r>
      <rPr>
        <b/>
        <sz val="10"/>
        <rFont val="MetaNormalLF-Roman"/>
        <family val="2"/>
      </rPr>
      <t>Tabellen 10.4</t>
    </r>
    <r>
      <rPr>
        <sz val="10"/>
        <rFont val="MetaNormalLF-Roman"/>
        <family val="2"/>
      </rPr>
      <t xml:space="preserve"> und </t>
    </r>
    <r>
      <rPr>
        <b/>
        <sz val="10"/>
        <rFont val="MetaNormalLF-Roman"/>
        <family val="2"/>
      </rPr>
      <t>10.5</t>
    </r>
    <r>
      <rPr>
        <sz val="10"/>
        <rFont val="MetaNormalLF-Roman"/>
        <family val="2"/>
      </rPr>
      <t xml:space="preserve"> enthalten neben den Fahrleistungen und Verbräuchen durch Fahrzeuge die mit den</t>
    </r>
  </si>
  <si>
    <r>
      <t>Die Daten zu den Kohlendioxidemissionen (</t>
    </r>
    <r>
      <rPr>
        <b/>
        <sz val="10"/>
        <rFont val="MetaNormalLF-Roman"/>
        <family val="2"/>
      </rPr>
      <t>Tabelle 10.6</t>
    </r>
    <r>
      <rPr>
        <sz val="10"/>
        <rFont val="MetaNormalLF-Roman"/>
        <family val="2"/>
      </rPr>
      <t>) sind aus den Tabellen zum Energieverbrauch mit Hilfe</t>
    </r>
  </si>
  <si>
    <t>Erläuterungen zu den Tabellen zur Flächenbelegung von Erzeugnissen tierischen Ursprungs (Tabellen 11.2)</t>
  </si>
  <si>
    <r>
      <t>2014 dargestellt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.</t>
    </r>
  </si>
  <si>
    <t xml:space="preserve">2014 wurden in einem Fachbericht im Juni 2016 veröffentlicht: www.destatis.de &gt; Publikationen &gt; Thematische Veröffentlichungen &gt; </t>
  </si>
  <si>
    <t>ermittelt. Die Flächenbelegung der inländischen Futtermittel wurde mit Hilfe von Angaben zu den Hektarerträgen</t>
  </si>
  <si>
    <t>Methodische Erläuterungen zur Berechnung von Methan- und Lachgasemissionen von Ernährungsgütern (Tabellen 11.3)</t>
  </si>
  <si>
    <t>auf Basis von Tabellen zur Futtermittelerzeugung und dem Verbrauch nach Tierarten geschätzt.</t>
  </si>
  <si>
    <t>stoffgehalt in der Holzbiomasse bzw. im Waldökosystem dienen die Bundeswaldinventuren mit den Stichjahren</t>
  </si>
  <si>
    <t>1987, 2002 und 2012 sowie der Datenspeicher Waldfonds mit dem Bezugsjahr 1993 als physische Datenbasis.</t>
  </si>
  <si>
    <t>Bundesregierung bzw. von UNECE/EU. Die Ergebnisse liegen für den Zeitraum ab 1993 vor. Die hier veröffentlichten</t>
  </si>
  <si>
    <t>Tabellen werden erst ab Bereichtsjahr 2003 dargestellt. Durch die Bundeswaldinventur 2012 kommt es gegenüber</t>
  </si>
  <si>
    <t>der Ausgabe 2014 dieser Veröffentlichung zu Brüchen in der Zeitreihe. Bei Bedarf können die Daten ab 1993</t>
  </si>
  <si>
    <t>angefordert werden.</t>
  </si>
  <si>
    <t>Tabelle 10.1: Verkehrs- und umweltrelevante Indikatoren der nationalen Nachhaltigkeitsstrategie</t>
  </si>
  <si>
    <t>Endenergieverbrauch im Personentransport</t>
  </si>
  <si>
    <t>Endenergieverbrauch im Personentransport 3)6)</t>
  </si>
  <si>
    <t>Petajoule</t>
  </si>
  <si>
    <t>Energieverbrauch je Personenkilometer</t>
  </si>
  <si>
    <t>(2) : (7)</t>
  </si>
  <si>
    <t>MJ/Pkm</t>
  </si>
  <si>
    <t>(7) : (29)</t>
  </si>
  <si>
    <r>
      <t xml:space="preserve">Personenbeförderungsleistung des Landverkehrs (Territorialkonzept) </t>
    </r>
    <r>
      <rPr>
        <vertAlign val="superscript"/>
        <sz val="9"/>
        <rFont val="MetaNormalLF-Roman"/>
        <family val="2"/>
      </rPr>
      <t>1)2)</t>
    </r>
  </si>
  <si>
    <r>
      <t xml:space="preserve">Personenbeförderungsleistung des Verkehrs insgesamt </t>
    </r>
    <r>
      <rPr>
        <vertAlign val="superscript"/>
        <sz val="9"/>
        <rFont val="MetaNormalLF-Roman"/>
        <family val="2"/>
      </rPr>
      <t>1)3)</t>
    </r>
  </si>
  <si>
    <t>Endenergieverbrauch im Gütertransport</t>
  </si>
  <si>
    <t>Endenergieverbrauch im Gütertransport insgesamt 5)</t>
  </si>
  <si>
    <t>Energieverbrauch je Tonnenkilometer</t>
  </si>
  <si>
    <t>(9) : (13)</t>
  </si>
  <si>
    <t>MJ/tkm</t>
  </si>
  <si>
    <t>(13) : (29)</t>
  </si>
  <si>
    <r>
      <t>Güterbeförderungsleistung des binnenländischen Verkehrs 1)4</t>
    </r>
    <r>
      <rPr>
        <vertAlign val="superscript"/>
        <sz val="9"/>
        <rFont val="MetaNormalLF-Roman"/>
        <family val="2"/>
      </rPr>
      <t>)</t>
    </r>
  </si>
  <si>
    <t>Anteil des Straßenverkehrs am Endenergieverbrauch</t>
  </si>
  <si>
    <t>(16) : (9)</t>
  </si>
  <si>
    <t>Endenergieverbrauch</t>
  </si>
  <si>
    <t>Endenergieverbrauch Inland EB 5)</t>
  </si>
  <si>
    <t>Schwerlastverkehr</t>
  </si>
  <si>
    <t>besser Tremod einsetzen</t>
  </si>
  <si>
    <t>Endenergieverbrauch inland Verbrauchskonzept UGR 5)</t>
  </si>
  <si>
    <t>Endenergieverbrauch 5) 6)</t>
  </si>
  <si>
    <t>(16) : (18)</t>
  </si>
  <si>
    <t>Güterbeförderungsleistung 1) 7)</t>
  </si>
  <si>
    <t>Anteil des Schienenverkehrs am Endenergieverbrauch</t>
  </si>
  <si>
    <t>(21) : (13)</t>
  </si>
  <si>
    <t>Endenergieverbrauch 5)</t>
  </si>
  <si>
    <t>(21) : (23)</t>
  </si>
  <si>
    <t>Güterbeförderungsleistung 1)</t>
  </si>
  <si>
    <t>Anteil der Binnenschifffahrt am Endenergieverbrauch</t>
  </si>
  <si>
    <t>(26) : (13)</t>
  </si>
  <si>
    <t>(26) : (28)</t>
  </si>
  <si>
    <t>Güterbeförderungsleistung (Territorialkonzept)</t>
  </si>
  <si>
    <t xml:space="preserve">       Bruttoinlandsprodukt in Preisen von 2005 (verkettet)</t>
  </si>
  <si>
    <t xml:space="preserve">1) Quelle: Verkehr in Zahlen 2015/2016; Herausgeber BMVBW. </t>
  </si>
  <si>
    <t>2) Landverkehr schließt die Verkehrszweige Eisenbahn, öffentlicher Straßenverkehr und motorisierter Individualverkehr ein.</t>
  </si>
  <si>
    <t>3) Einschließlich nationaler Luftverkehr (Inlandsflüge).</t>
  </si>
  <si>
    <t xml:space="preserve">4) Binnenländischer Verkehr schließt die Verkehrszweige Eisenbahn, Binnenschifffahrt und Straßenverkehr ein; ohne Rohrleitungstransport von Rohöl; ohne Luftverkehr. </t>
  </si>
  <si>
    <t>5) Inlandsverbrauch; Quelle: ifeu Heidelberg, Tremod-Datenbank.</t>
  </si>
  <si>
    <t>6) Lkw &gt; 7,5 t Gesamtgewicht.</t>
  </si>
  <si>
    <t>7) Lkw &gt; 3,5 t Nutzlast.</t>
  </si>
  <si>
    <t>2014 geg. 2005</t>
  </si>
  <si>
    <t>2014 geg. 2013</t>
  </si>
  <si>
    <t>in %</t>
  </si>
  <si>
    <t>Pkw Bestand insgesamt 1)</t>
  </si>
  <si>
    <t>Dieselfahrzeuge</t>
  </si>
  <si>
    <t>Benziner 2)</t>
  </si>
  <si>
    <t>Pkw Bestand PHH 1) 3)</t>
  </si>
  <si>
    <t>Pkw &gt; 1600 ccm</t>
  </si>
  <si>
    <t>Benziner</t>
  </si>
  <si>
    <t>Jahresfahrleistung insg. 1)</t>
  </si>
  <si>
    <t>Jahresfahrleistung PHH 1)</t>
  </si>
  <si>
    <t>in Mill. Km</t>
  </si>
  <si>
    <t>in Mill. Liter</t>
  </si>
  <si>
    <r>
      <t>CO</t>
    </r>
    <r>
      <rPr>
        <b/>
        <vertAlign val="subscript"/>
        <sz val="9"/>
        <rFont val="MetaNormalLF-Roman"/>
        <family val="2"/>
      </rPr>
      <t>2</t>
    </r>
    <r>
      <rPr>
        <b/>
        <sz val="9"/>
        <rFont val="MetaNormalLF-Roman"/>
        <family val="2"/>
      </rPr>
      <t>-Emissionen insgesamt 4)</t>
    </r>
  </si>
  <si>
    <r>
      <t>CO</t>
    </r>
    <r>
      <rPr>
        <b/>
        <vertAlign val="subscript"/>
        <sz val="9"/>
        <rFont val="MetaNormalLF-Roman"/>
        <family val="2"/>
      </rPr>
      <t>2</t>
    </r>
    <r>
      <rPr>
        <b/>
        <sz val="9"/>
        <rFont val="MetaNormalLF-Roman"/>
        <family val="2"/>
      </rPr>
      <t>-Emissionen PHH 4)</t>
    </r>
  </si>
  <si>
    <t xml:space="preserve">Bestand insgesamt </t>
  </si>
  <si>
    <r>
      <t>CO</t>
    </r>
    <r>
      <rPr>
        <vertAlign val="subscript"/>
        <sz val="9"/>
        <rFont val="MetaNormalLF-Roman"/>
        <family val="2"/>
      </rPr>
      <t>2-</t>
    </r>
    <r>
      <rPr>
        <sz val="9"/>
        <rFont val="MetaNormalLF-Roman"/>
        <family val="2"/>
      </rPr>
      <t>Emissionen LKW</t>
    </r>
  </si>
  <si>
    <t>*) Lastkraftwagen &gt; 3,5 t Nutzlast; Quelle: DIW; eigene Berechnungen.</t>
  </si>
  <si>
    <r>
      <t>CO</t>
    </r>
    <r>
      <rPr>
        <vertAlign val="subscript"/>
        <sz val="9"/>
        <rFont val="MetaNormalLF-Roman"/>
        <family val="2"/>
      </rPr>
      <t>2-</t>
    </r>
    <r>
      <rPr>
        <sz val="9"/>
        <rFont val="MetaNormalLF-Roman"/>
        <family val="2"/>
      </rPr>
      <t>Emissionen LNF</t>
    </r>
  </si>
  <si>
    <t>*) Lastkraftwagen &lt; 3,5 t Nutzlast; Quelle: DIW; eigene Berechnungen.</t>
  </si>
  <si>
    <t xml:space="preserve"> in 1 000</t>
  </si>
  <si>
    <t>in 1 000 km je Fahrzeug</t>
  </si>
  <si>
    <t>in 1 000 Tonnen</t>
  </si>
  <si>
    <r>
      <t>1 000 Tonnen CO</t>
    </r>
    <r>
      <rPr>
        <b/>
        <vertAlign val="subscript"/>
        <sz val="9"/>
        <rFont val="MetaNormalLF-Roman"/>
        <family val="2"/>
      </rPr>
      <t>2</t>
    </r>
  </si>
  <si>
    <t>1) Ab 2007 Bestände ohne vorübergehend stillgelegte Fahrzeuge. Dadurch sind die Bestandsdaten sowie die durchschnittlichen Fahrleistungen je Fahrzeug zeitlich nicht vergleichbar.</t>
  </si>
  <si>
    <t>4) Ohne Biokraftstoffe (Biodiesel, Bioethanol).</t>
  </si>
  <si>
    <t xml:space="preserve">3) Fahrleistungen und Verbräuche mit Mietwagen werden nach dem Verbrauchskonzept den privaten Haushalten zugerechnet. Aus Konsistenzgründen werden deshalb die entsprechenden </t>
  </si>
  <si>
    <t>Bestände von Mietwagen ebenfalls den privaten Haushalten zugeordnet. Fahrleistungen und Verbräuche durch private Nutzung von Dienstfahrzeugen sind hier nicht berücksichtigt.</t>
  </si>
  <si>
    <r>
      <t>Tabelle 10.2.1: Bestände, Fahrleistungen, Kraftstoffverbrauch und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von Pkw</t>
    </r>
    <r>
      <rPr>
        <b/>
        <vertAlign val="superscript"/>
        <sz val="12"/>
        <rFont val="MetaNormalLF-Roman"/>
        <family val="2"/>
      </rPr>
      <t>*)</t>
    </r>
  </si>
  <si>
    <r>
      <t>Tabelle 10.2.2a: Bestände, Fahrleistungen, Kraftstoffverbrauch und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 xml:space="preserve">-Emissionen von Lkw und Sattelzügen </t>
    </r>
    <r>
      <rPr>
        <b/>
        <vertAlign val="superscript"/>
        <sz val="12"/>
        <rFont val="MetaNormalLF-Roman"/>
        <family val="2"/>
      </rPr>
      <t>*)</t>
    </r>
  </si>
  <si>
    <t>10.2.2a</t>
  </si>
  <si>
    <t>10.2.2b</t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</si>
  <si>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von Lkw und Sattelzügen</t>
    </r>
  </si>
  <si>
    <t>*) Quellen: Kraftfahrtbundesamt (Werte zum Jahresanfang), Ifeu Heidelberg (Tremod-Datenbank).</t>
  </si>
  <si>
    <t>1) Zugmaschinen ohne Sattelzugmaschinen ohne landw. Zugmaschinen.</t>
  </si>
  <si>
    <t>3) Ohne Kleinkrafträder. Inkl. andere Antriebsarten.</t>
  </si>
  <si>
    <t>4) Ab 01.01.2009 neue Haltergruppengliederung.</t>
  </si>
  <si>
    <t>1) Lkw &gt; 3,5 t Nutzlast. Ab 2013 Lkw &gt; 3,5 t Gesamtgewicht.</t>
  </si>
  <si>
    <t>2) Zugmaschinen ohne Sattelzugmaschinen ohne landw. Zugmaschinen.</t>
  </si>
  <si>
    <t>4) Einschließlich andere Antriebsarten.</t>
  </si>
  <si>
    <t>5) Ab 01.01.2009 neue Haltergruppengliederung</t>
  </si>
  <si>
    <r>
      <t>Tabelle 10.2.2b: Bestände, Fahrleistungen, Kraftstoffverbrauch und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 xml:space="preserve">-Emissionen von Leichten Nutzfahrzeugen </t>
    </r>
    <r>
      <rPr>
        <b/>
        <vertAlign val="superscript"/>
        <sz val="12"/>
        <rFont val="MetaNormalLF-Roman"/>
        <family val="2"/>
      </rPr>
      <t>*)</t>
    </r>
  </si>
  <si>
    <r>
      <t>Tabelle 10.3.1: Bestände nach Fahrzeugtypen und Haltergruppen, Benziner</t>
    </r>
    <r>
      <rPr>
        <b/>
        <vertAlign val="superscript"/>
        <sz val="12"/>
        <rFont val="MetaNormalLF-Roman"/>
        <family val="2"/>
      </rPr>
      <t>*)</t>
    </r>
  </si>
  <si>
    <r>
      <t xml:space="preserve">Krafträder </t>
    </r>
    <r>
      <rPr>
        <vertAlign val="superscript"/>
        <sz val="9"/>
        <rFont val="MetaNormalLF-Roman"/>
        <family val="2"/>
      </rPr>
      <t>2)3)</t>
    </r>
  </si>
  <si>
    <r>
      <t xml:space="preserve">Sonstige </t>
    </r>
    <r>
      <rPr>
        <vertAlign val="superscript"/>
        <sz val="9"/>
        <rFont val="MetaNormalLF-Roman"/>
        <family val="2"/>
      </rPr>
      <t>2)</t>
    </r>
  </si>
  <si>
    <r>
      <t>01.01.2010</t>
    </r>
    <r>
      <rPr>
        <b/>
        <vertAlign val="superscript"/>
        <sz val="9"/>
        <rFont val="MetaNormalLF-Roman"/>
        <family val="2"/>
      </rPr>
      <t xml:space="preserve"> 4)</t>
    </r>
  </si>
  <si>
    <r>
      <t>Tabelle 10.3.2: Bestände nach Fahrzeugtypen und Haltergruppen, Dieselfahrzeuge</t>
    </r>
    <r>
      <rPr>
        <b/>
        <vertAlign val="superscript"/>
        <sz val="12"/>
        <rFont val="MetaNormalLF-Roman"/>
        <family val="2"/>
      </rPr>
      <t>*)</t>
    </r>
  </si>
  <si>
    <r>
      <t>Sonst. Zug- maschinen</t>
    </r>
    <r>
      <rPr>
        <vertAlign val="superscript"/>
        <sz val="9"/>
        <rFont val="MetaNormalLF-Roman"/>
        <family val="2"/>
      </rPr>
      <t xml:space="preserve"> 1)2)</t>
    </r>
  </si>
  <si>
    <r>
      <t>2013</t>
    </r>
    <r>
      <rPr>
        <b/>
        <vertAlign val="superscript"/>
        <sz val="10"/>
        <rFont val="MetaNormalLF-Roman"/>
        <family val="2"/>
      </rPr>
      <t xml:space="preserve"> 3)</t>
    </r>
  </si>
  <si>
    <r>
      <t xml:space="preserve">2014 </t>
    </r>
    <r>
      <rPr>
        <b/>
        <vertAlign val="superscript"/>
        <sz val="10"/>
        <rFont val="MetaNormalLF-Roman"/>
        <family val="2"/>
      </rPr>
      <t>3)</t>
    </r>
  </si>
  <si>
    <r>
      <t>2014</t>
    </r>
    <r>
      <rPr>
        <b/>
        <vertAlign val="superscript"/>
        <sz val="10"/>
        <rFont val="MetaNormalLF-Roman"/>
        <family val="2"/>
      </rPr>
      <t xml:space="preserve"> 3)</t>
    </r>
  </si>
  <si>
    <t>1) Bereichsabgrenzung vergleichbar mit der Statistischen Güterklassifikation in Verbindung mit den Wirtschaftszweigen in der Europäischen Gemeinschaft (Ausgabe 2008).</t>
  </si>
  <si>
    <r>
      <t>Tabelle 10.4.1: Fahrleistungen im Straßenverkehr insgesamt</t>
    </r>
    <r>
      <rPr>
        <b/>
        <vertAlign val="superscript"/>
        <sz val="12"/>
        <rFont val="MetaNormalLF-Roman"/>
        <family val="2"/>
      </rPr>
      <t>*)</t>
    </r>
  </si>
  <si>
    <r>
      <t>Tabelle 10.4.2: Fahrleistungen nach Fahrzeugtypen, Benziner</t>
    </r>
    <r>
      <rPr>
        <b/>
        <vertAlign val="superscript"/>
        <sz val="12"/>
        <rFont val="MetaNormalLF-Roman"/>
        <family val="2"/>
      </rPr>
      <t>*)</t>
    </r>
  </si>
  <si>
    <r>
      <t>Tabelle 10.4.3: Fahrleistungen nach Fahrzeugtypen, Dieselfahrzeuge</t>
    </r>
    <r>
      <rPr>
        <b/>
        <vertAlign val="superscript"/>
        <sz val="12"/>
        <rFont val="MetaNormalLF-Roman"/>
        <family val="2"/>
      </rPr>
      <t>*)</t>
    </r>
  </si>
  <si>
    <r>
      <t xml:space="preserve">Tabelle 10.4.4: Fahrleistungen der Pkw, Benziner </t>
    </r>
    <r>
      <rPr>
        <b/>
        <vertAlign val="superscript"/>
        <sz val="12"/>
        <rFont val="MetaNormalLF-Roman"/>
        <family val="2"/>
      </rPr>
      <t>*)</t>
    </r>
  </si>
  <si>
    <r>
      <t>CPA</t>
    </r>
    <r>
      <rPr>
        <vertAlign val="superscript"/>
        <sz val="9"/>
        <rFont val="MetaNormalLF-Roman"/>
        <family val="2"/>
      </rPr>
      <t xml:space="preserve"> 1)</t>
    </r>
  </si>
  <si>
    <r>
      <t xml:space="preserve">2008 </t>
    </r>
    <r>
      <rPr>
        <vertAlign val="superscript"/>
        <sz val="9"/>
        <rFont val="MetaNormalLF-Roman"/>
        <family val="2"/>
      </rPr>
      <t>2)</t>
    </r>
  </si>
  <si>
    <r>
      <t xml:space="preserve">2009 </t>
    </r>
    <r>
      <rPr>
        <vertAlign val="superscript"/>
        <sz val="9"/>
        <rFont val="MetaNormalLF-Roman"/>
        <family val="2"/>
      </rPr>
      <t>2)</t>
    </r>
  </si>
  <si>
    <r>
      <t xml:space="preserve">2013 </t>
    </r>
    <r>
      <rPr>
        <vertAlign val="superscript"/>
        <sz val="9"/>
        <rFont val="MetaNormalLF-Roman"/>
        <family val="2"/>
      </rPr>
      <t>3)</t>
    </r>
  </si>
  <si>
    <r>
      <t>2014</t>
    </r>
    <r>
      <rPr>
        <vertAlign val="superscript"/>
        <sz val="9"/>
        <rFont val="MetaNormalLF-Roman"/>
        <family val="2"/>
      </rPr>
      <t xml:space="preserve"> 3)</t>
    </r>
  </si>
  <si>
    <r>
      <t xml:space="preserve">CPA </t>
    </r>
    <r>
      <rPr>
        <vertAlign val="superscript"/>
        <sz val="9"/>
        <rFont val="MetaNormalLF-Roman"/>
        <family val="2"/>
      </rPr>
      <t>1)</t>
    </r>
  </si>
  <si>
    <r>
      <t xml:space="preserve">Lkw </t>
    </r>
    <r>
      <rPr>
        <vertAlign val="superscript"/>
        <sz val="9"/>
        <rFont val="MetaNormalLF-Roman"/>
        <family val="2"/>
      </rPr>
      <t>1)</t>
    </r>
  </si>
  <si>
    <r>
      <t>Sonst. Zug-maschinen</t>
    </r>
    <r>
      <rPr>
        <vertAlign val="superscript"/>
        <sz val="9"/>
        <rFont val="MetaNormalLF-Roman"/>
        <family val="2"/>
      </rPr>
      <t xml:space="preserve"> 2)3)</t>
    </r>
  </si>
  <si>
    <r>
      <t xml:space="preserve">Busse </t>
    </r>
    <r>
      <rPr>
        <vertAlign val="superscript"/>
        <sz val="9"/>
        <rFont val="MetaNormalLF-Roman"/>
        <family val="2"/>
      </rPr>
      <t>4)</t>
    </r>
  </si>
  <si>
    <r>
      <t xml:space="preserve">Sonstige </t>
    </r>
    <r>
      <rPr>
        <vertAlign val="superscript"/>
        <sz val="9"/>
        <rFont val="MetaNormalLF-Roman"/>
        <family val="2"/>
      </rPr>
      <t>3)</t>
    </r>
  </si>
  <si>
    <r>
      <t xml:space="preserve">Tabelle 10.4.5: Fahrleistungen der Pkw, Dieselfahrzeuge </t>
    </r>
    <r>
      <rPr>
        <b/>
        <vertAlign val="superscript"/>
        <sz val="12"/>
        <rFont val="MetaNormalLF-Roman"/>
        <family val="2"/>
      </rPr>
      <t>*)</t>
    </r>
  </si>
  <si>
    <t xml:space="preserve">A: Werkverkehr - Fahrten mit Ladung - tatsächliche Beförderungsleistung </t>
  </si>
  <si>
    <t xml:space="preserve">B: Gewerblicher Verkehr - Fahrten mit Ladung - tatsächliche Beförderungsleistung </t>
  </si>
  <si>
    <t xml:space="preserve">C: Güterkraftverkehr deutscher Lastkraftfahrzeuge insgesamt - Fahrten mit Ladung - tatsächliche Beförderungsleistung </t>
  </si>
  <si>
    <r>
      <t>Tabelle 10.4.6a: Transportleistungen des Lastkraftverkehrs nach 18 Haltergruppen 2002 - 2008</t>
    </r>
    <r>
      <rPr>
        <b/>
        <vertAlign val="superscript"/>
        <sz val="12"/>
        <rFont val="MetaNormalLF-Roman"/>
        <family val="2"/>
      </rPr>
      <t>*)</t>
    </r>
  </si>
  <si>
    <r>
      <t>Tabelle 10.4.6b: Transportleistungen des Lastkraftverkehrs nach 22 Haltergruppen 2009 - 2014</t>
    </r>
    <r>
      <rPr>
        <b/>
        <vertAlign val="superscript"/>
        <sz val="12"/>
        <rFont val="MetaNormalLF-Roman"/>
        <family val="2"/>
      </rPr>
      <t>*)</t>
    </r>
  </si>
  <si>
    <r>
      <t xml:space="preserve">2013 </t>
    </r>
    <r>
      <rPr>
        <b/>
        <vertAlign val="superscript"/>
        <sz val="10"/>
        <rFont val="MetaNormalLF-Roman"/>
        <family val="2"/>
      </rPr>
      <t>4)</t>
    </r>
  </si>
  <si>
    <r>
      <t>2014</t>
    </r>
    <r>
      <rPr>
        <b/>
        <vertAlign val="superscript"/>
        <sz val="10"/>
        <rFont val="MetaNormalLF-Roman"/>
        <family val="2"/>
      </rPr>
      <t xml:space="preserve"> 4)</t>
    </r>
  </si>
  <si>
    <r>
      <t>2013</t>
    </r>
    <r>
      <rPr>
        <b/>
        <vertAlign val="superscript"/>
        <sz val="10"/>
        <rFont val="MetaNormalLF-Roman"/>
        <family val="2"/>
      </rPr>
      <t xml:space="preserve"> 5)</t>
    </r>
  </si>
  <si>
    <t>2) Einschließlich nicht zugeordneter Verbrauch (s. Erläuterungsteil).</t>
  </si>
  <si>
    <t xml:space="preserve">3) Inländerkonzept: Einschließlich Betankungen der Gebietsansässigen im Ausland, ohne Betankungen der Gebietsfremden im Inland. </t>
  </si>
  <si>
    <t>*) Ohne Emissionen durch Biokraftstoffe, inklusive der Emissionen aus "nicht zugeordnetem Verbrauch" (s. Erläuterungsteil)</t>
  </si>
  <si>
    <r>
      <t>2013</t>
    </r>
    <r>
      <rPr>
        <b/>
        <vertAlign val="superscript"/>
        <sz val="10"/>
        <rFont val="MetaNormalLF-Roman"/>
        <family val="2"/>
      </rPr>
      <t xml:space="preserve"> 4)</t>
    </r>
  </si>
  <si>
    <t>Alle Produktionsbereiche und private Haushalte (Inländerkonzept) 3)</t>
  </si>
  <si>
    <t>Bunkerungssaldo Betankungen 4)</t>
  </si>
  <si>
    <t>3) Inländerkonzept: Einschließlich Emissionen der Gebietsansässigen im Ausland, ohne Emissionen der Gebietsfremden im Inland.</t>
  </si>
  <si>
    <r>
      <t>Tabelle 10.5.1: Energieverbrauch im Straßenverkehr insgesamt</t>
    </r>
    <r>
      <rPr>
        <b/>
        <vertAlign val="superscript"/>
        <sz val="12"/>
        <rFont val="MetaNormalLF-Roman"/>
        <family val="2"/>
      </rPr>
      <t>*)</t>
    </r>
  </si>
  <si>
    <r>
      <t xml:space="preserve">2001 </t>
    </r>
    <r>
      <rPr>
        <vertAlign val="superscript"/>
        <sz val="9"/>
        <rFont val="MetaNormalLF-Roman"/>
        <family val="2"/>
      </rPr>
      <t>2)</t>
    </r>
  </si>
  <si>
    <r>
      <t xml:space="preserve">2002 </t>
    </r>
    <r>
      <rPr>
        <vertAlign val="superscript"/>
        <sz val="9"/>
        <rFont val="MetaNormalLF-Roman"/>
        <family val="2"/>
      </rPr>
      <t>2)</t>
    </r>
  </si>
  <si>
    <t xml:space="preserve">2) Auf Grund von Umstellungen der Haltergruppen des Kraftfahrtbundesamtes, kann es zwischen den Jahren 2001 und 2002 sowie 2008 und 2009 zu Brüchen in den </t>
  </si>
  <si>
    <t>Produktionsbereichen kommen.</t>
  </si>
  <si>
    <r>
      <t xml:space="preserve">Otto-Motor </t>
    </r>
    <r>
      <rPr>
        <vertAlign val="superscript"/>
        <sz val="9"/>
        <rFont val="MetaNormalLF-Roman"/>
        <family val="2"/>
      </rPr>
      <t>2)</t>
    </r>
  </si>
  <si>
    <r>
      <t xml:space="preserve">Diesel </t>
    </r>
    <r>
      <rPr>
        <vertAlign val="superscript"/>
        <sz val="9"/>
        <rFont val="MetaNormalLF-Roman"/>
        <family val="2"/>
      </rPr>
      <t>1)</t>
    </r>
  </si>
  <si>
    <r>
      <t>Tabelle 10.5.2: Energieverbrauch im Straßenverkehr nach Kraftstoffarten</t>
    </r>
    <r>
      <rPr>
        <b/>
        <vertAlign val="superscript"/>
        <sz val="12"/>
        <rFont val="MetaNormalLF-Roman"/>
        <family val="2"/>
      </rPr>
      <t>*)</t>
    </r>
  </si>
  <si>
    <r>
      <t xml:space="preserve">Tabelle 10.5.3: Energieverbrauch nach Fahrzeugtypen, Benziner </t>
    </r>
    <r>
      <rPr>
        <b/>
        <vertAlign val="superscript"/>
        <sz val="12"/>
        <rFont val="MetaNormalLF-Roman"/>
        <family val="2"/>
      </rPr>
      <t>*)</t>
    </r>
  </si>
  <si>
    <t>4) Vorläufige Ergebnisse.</t>
  </si>
  <si>
    <r>
      <t>Tabelle 10.5.4: Energieverbrauch nach Fahrzeugtypen, Dieselfahrzeuge</t>
    </r>
    <r>
      <rPr>
        <b/>
        <vertAlign val="superscript"/>
        <sz val="12"/>
        <rFont val="MetaNormalLF-Roman"/>
        <family val="2"/>
      </rPr>
      <t>*)</t>
    </r>
  </si>
  <si>
    <r>
      <t xml:space="preserve">Lastkraft-wagen, Sattelzüge </t>
    </r>
    <r>
      <rPr>
        <vertAlign val="superscript"/>
        <sz val="9"/>
        <rFont val="MetaNormalLF-Roman"/>
        <family val="2"/>
      </rPr>
      <t>2)</t>
    </r>
  </si>
  <si>
    <t>4) Betankungen der Gebietsfremden im Inland abzüglich der Betankungen Gebietsansässigen im Ausland. - 5) Vorläufige Ergebnisse.</t>
  </si>
  <si>
    <r>
      <t xml:space="preserve">2014 </t>
    </r>
    <r>
      <rPr>
        <b/>
        <vertAlign val="superscript"/>
        <sz val="10"/>
        <rFont val="MetaNormalLF-Roman"/>
        <family val="2"/>
      </rPr>
      <t>5)</t>
    </r>
  </si>
  <si>
    <r>
      <t xml:space="preserve">Tabelle 10.5.5: Energieverbrauch Pkw, Benziner </t>
    </r>
    <r>
      <rPr>
        <b/>
        <vertAlign val="superscript"/>
        <sz val="12"/>
        <rFont val="MetaNormalLF-Roman"/>
        <family val="2"/>
      </rPr>
      <t>*)</t>
    </r>
  </si>
  <si>
    <r>
      <t>2008</t>
    </r>
    <r>
      <rPr>
        <vertAlign val="superscript"/>
        <sz val="9"/>
        <rFont val="MetaNormalLF-Roman"/>
        <family val="2"/>
      </rPr>
      <t xml:space="preserve"> 2)</t>
    </r>
  </si>
  <si>
    <r>
      <t xml:space="preserve">Tabelle 10.5.6: Energieverbrauch der Pkw, Dieselfahrzeuge </t>
    </r>
    <r>
      <rPr>
        <b/>
        <vertAlign val="superscript"/>
        <sz val="12"/>
        <rFont val="MetaNormalLF-Roman"/>
        <family val="2"/>
      </rPr>
      <t>*)</t>
    </r>
  </si>
  <si>
    <r>
      <t>4) Werte entsprechen den Angaben des Umweltbundesamtes für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-Emissionen im Straßenverkehr insgesamt (Diesel und Ottokraftstoffe) im nationalem Treibhausgasinventar.</t>
    </r>
  </si>
  <si>
    <r>
      <t>Tabelle 10.6.1: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 xml:space="preserve">-Emissionen im Straßenverkehr, Benziner und Dieselfahrzeuge </t>
    </r>
    <r>
      <rPr>
        <b/>
        <vertAlign val="superscript"/>
        <sz val="12"/>
        <rFont val="MetaNormalLF-Roman"/>
        <family val="2"/>
      </rPr>
      <t>*)</t>
    </r>
  </si>
  <si>
    <r>
      <t>Tabelle 10.6.2: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im Straßenverkehr nach Kraftstoffarten</t>
    </r>
    <r>
      <rPr>
        <b/>
        <vertAlign val="superscript"/>
        <sz val="12"/>
        <rFont val="MetaNormalLF-Roman"/>
        <family val="2"/>
      </rPr>
      <t>*)</t>
    </r>
  </si>
  <si>
    <r>
      <t>Tabelle 10.6.3: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 xml:space="preserve">-Emissionen nach Fahrzeugtypen, Benziner </t>
    </r>
    <r>
      <rPr>
        <b/>
        <vertAlign val="superscript"/>
        <sz val="12"/>
        <rFont val="MetaNormalLF-Roman"/>
        <family val="2"/>
      </rPr>
      <t>*)</t>
    </r>
  </si>
  <si>
    <r>
      <t>Tabelle 10.6.4: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 xml:space="preserve">-Emissionen nach Fahrzeugtypen, Dieselfahrzeuge </t>
    </r>
    <r>
      <rPr>
        <b/>
        <vertAlign val="superscript"/>
        <sz val="12"/>
        <rFont val="MetaNormalLF-Roman"/>
        <family val="2"/>
      </rPr>
      <t>*)</t>
    </r>
  </si>
  <si>
    <t>2) Vorläufige Ergebnisse.</t>
  </si>
  <si>
    <r>
      <t xml:space="preserve">2013 </t>
    </r>
    <r>
      <rPr>
        <vertAlign val="superscript"/>
        <sz val="9"/>
        <rFont val="MetaNormalLF-Roman"/>
        <family val="2"/>
      </rPr>
      <t>2)</t>
    </r>
  </si>
  <si>
    <r>
      <t>2014</t>
    </r>
    <r>
      <rPr>
        <vertAlign val="superscript"/>
        <sz val="9"/>
        <rFont val="MetaNormalLF-Roman"/>
        <family val="2"/>
      </rPr>
      <t xml:space="preserve"> 2)</t>
    </r>
  </si>
  <si>
    <r>
      <t>Tabelle 10.6.5: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 xml:space="preserve">-Emissionen der Pkw, Benziner </t>
    </r>
    <r>
      <rPr>
        <b/>
        <vertAlign val="superscript"/>
        <sz val="12"/>
        <rFont val="MetaNormalLF-Roman"/>
        <family val="2"/>
      </rPr>
      <t>*)</t>
    </r>
  </si>
  <si>
    <r>
      <t>Tabelle 10.6.6: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 xml:space="preserve">-Emissionen der Pkw, Dieselfahrzeuge </t>
    </r>
    <r>
      <rPr>
        <b/>
        <vertAlign val="superscript"/>
        <sz val="12"/>
        <rFont val="MetaNormalLF-Roman"/>
        <family val="2"/>
      </rPr>
      <t>*)</t>
    </r>
  </si>
  <si>
    <t xml:space="preserve">*) Tabelle wurde für die Jahre 2003 bis 2012 auf der Grundlage der Ergebnisse der Bundeswaldinventur 2012 revidiert. </t>
  </si>
  <si>
    <t>1) Vorläufige Ergebnisse.</t>
  </si>
  <si>
    <r>
      <t>Tabelle 12.1: Physische Waldflächenbilanz</t>
    </r>
    <r>
      <rPr>
        <b/>
        <vertAlign val="superscript"/>
        <sz val="12"/>
        <rFont val="MetaNormalLF-Roman"/>
        <family val="2"/>
      </rPr>
      <t>*)</t>
    </r>
    <r>
      <rPr>
        <b/>
        <sz val="12"/>
        <rFont val="MetaNormalLF-Roman"/>
        <family val="2"/>
      </rPr>
      <t xml:space="preserve"> bezogen auf die gesamte deutsche Waldfläche</t>
    </r>
  </si>
  <si>
    <r>
      <t xml:space="preserve">2014 </t>
    </r>
    <r>
      <rPr>
        <vertAlign val="superscript"/>
        <sz val="9"/>
        <rFont val="MetaNormalLF-Roman"/>
        <family val="2"/>
      </rPr>
      <t>1)</t>
    </r>
  </si>
  <si>
    <r>
      <t>Tabelle 12.2: Physische Holzvorratsbilanz</t>
    </r>
    <r>
      <rPr>
        <b/>
        <vertAlign val="superscript"/>
        <sz val="12"/>
        <rFont val="MetaNormalLF-Roman"/>
        <family val="2"/>
      </rPr>
      <t>*)</t>
    </r>
    <r>
      <rPr>
        <b/>
        <sz val="12"/>
        <rFont val="MetaNormalLF-Roman"/>
        <family val="2"/>
      </rPr>
      <t xml:space="preserve"> - Stehender Holzvorrat</t>
    </r>
  </si>
  <si>
    <t xml:space="preserve">*) Tabelle wurde für die Jahre 2003 bis 2011 auf der Grundlage der Ergebnisse der Bundeswaldinventur 2012 revidiert. </t>
  </si>
  <si>
    <r>
      <t>Tabelle 12.3: Monetäre Holzvorratsbilanz</t>
    </r>
    <r>
      <rPr>
        <b/>
        <vertAlign val="superscript"/>
        <sz val="12"/>
        <rFont val="MetaNormalLF-Roman"/>
        <family val="2"/>
      </rPr>
      <t>*)</t>
    </r>
    <r>
      <rPr>
        <b/>
        <sz val="12"/>
        <rFont val="MetaNormalLF-Roman"/>
        <family val="2"/>
      </rPr>
      <t xml:space="preserve"> - Wert des stehenden Holzvorrats</t>
    </r>
  </si>
  <si>
    <r>
      <t>Tabelle 12.4: Forstwirtschaftliche Gesamtrechnung für Forstwirtschaft und Holzabfuhr</t>
    </r>
    <r>
      <rPr>
        <b/>
        <vertAlign val="superscript"/>
        <sz val="12"/>
        <rFont val="MetaNormalLF-Roman"/>
        <family val="2"/>
      </rPr>
      <t>*)</t>
    </r>
  </si>
  <si>
    <t>*) Die Berechnung erfolgte nach alten Verfahren, da die Methodik noch nicht verfügbar ist.</t>
  </si>
  <si>
    <t>1) AWU (Annual Work Units) sind Jahresarbeitszeitäquivalente: 1 AWU entspricht einer Vollzeittätigkeit von 1 800 Stunden pro Jahr und Person.</t>
  </si>
  <si>
    <t>Arbeitskräfte [in 1 000 AWU 1)]</t>
  </si>
  <si>
    <t>davon unfertige Erzeugnisse</t>
  </si>
  <si>
    <t>Tabelle 12.5: Holzverwendungs- und Holzaufkommensbilanz (physisch)</t>
  </si>
  <si>
    <r>
      <t>Tabelle 12.6: Holzverwendungs- und Holzaufkommensbilanz</t>
    </r>
    <r>
      <rPr>
        <b/>
        <vertAlign val="superscript"/>
        <sz val="12"/>
        <rFont val="MetaNormalLF-Roman"/>
        <family val="2"/>
      </rPr>
      <t>*)</t>
    </r>
  </si>
  <si>
    <r>
      <t>Tabelle 12.7: Kohlenstoffbilanz der Holzbiomasse</t>
    </r>
    <r>
      <rPr>
        <b/>
        <vertAlign val="superscript"/>
        <sz val="12"/>
        <rFont val="MetaNormalLF-Roman"/>
        <family val="2"/>
      </rPr>
      <t>*)</t>
    </r>
  </si>
  <si>
    <r>
      <t>Tabelle 12.8: Kohlenstoffbilanz des Waldökosystems</t>
    </r>
    <r>
      <rPr>
        <b/>
        <vertAlign val="superscript"/>
        <sz val="12"/>
        <rFont val="MetaNormalLF-Roman"/>
        <family val="2"/>
      </rPr>
      <t>*)</t>
    </r>
  </si>
  <si>
    <r>
      <t>Tabelle 12.9: Nadel- und Blattverluste</t>
    </r>
    <r>
      <rPr>
        <b/>
        <vertAlign val="superscript"/>
        <sz val="12"/>
        <rFont val="MetaNormalLF-Roman"/>
        <family val="2"/>
      </rPr>
      <t>*)</t>
    </r>
  </si>
  <si>
    <t>*) Die transnationalen und die nationalen Erhebungsdaten beziehen sich auf den Flächenanteil der Schadklassen 2 bis 4</t>
  </si>
  <si>
    <t>Kulturart</t>
  </si>
  <si>
    <t>1 000 Hektar</t>
  </si>
  <si>
    <t>Landwirtschaftlich genutzte Fläche insgesamt</t>
  </si>
  <si>
    <t>Ackerland</t>
  </si>
  <si>
    <t>Haus- und Nutzgärten (Gartenland)</t>
  </si>
  <si>
    <t>Obstanlagen</t>
  </si>
  <si>
    <t>Baumschulen</t>
  </si>
  <si>
    <t>Dauergrünland</t>
  </si>
  <si>
    <t>Wiesen</t>
  </si>
  <si>
    <t>Mähweiden</t>
  </si>
  <si>
    <t>Weiden mit Almen, ohne Hutungen 2)</t>
  </si>
  <si>
    <t>_</t>
  </si>
  <si>
    <t>Streuwiesen, Hutungen</t>
  </si>
  <si>
    <t>Aus der landwirtschaftlichen Erzeugung</t>
  </si>
  <si>
    <t xml:space="preserve"> genommenes Dauergrünland</t>
  </si>
  <si>
    <t>.</t>
  </si>
  <si>
    <t>Rebland</t>
  </si>
  <si>
    <t xml:space="preserve">Weihnachtsbaumkulturen, Korbweiden-, </t>
  </si>
  <si>
    <t>Pappelanlagen</t>
  </si>
  <si>
    <t>Veränderung 2000 = 100</t>
  </si>
  <si>
    <t>Anteil an Gesamt</t>
  </si>
  <si>
    <t>1) Zum Teil vorläufig.</t>
  </si>
  <si>
    <t>2) Ab 2010 Weiden einschl. Mähweiden und Almen.</t>
  </si>
  <si>
    <t>Quelle: Statistisches Bundesamt, Fachserie 3, Reihe 3.1.2, verschiedene Jahrgänge.</t>
  </si>
  <si>
    <t>Fruchtart</t>
  </si>
  <si>
    <t>Getreide insgesamt</t>
  </si>
  <si>
    <t>Brotgetreide</t>
  </si>
  <si>
    <t>Weizen</t>
  </si>
  <si>
    <t>Winterweizen</t>
  </si>
  <si>
    <t>Sommerweizen</t>
  </si>
  <si>
    <t>Hartweizen</t>
  </si>
  <si>
    <t>Roggen 3)</t>
  </si>
  <si>
    <t>Wintermenggetreide</t>
  </si>
  <si>
    <t>Futter- und Industriegetreide</t>
  </si>
  <si>
    <t>Gerste</t>
  </si>
  <si>
    <t>Wintergerste</t>
  </si>
  <si>
    <t>Sommergerste</t>
  </si>
  <si>
    <t>Hafer</t>
  </si>
  <si>
    <t>Sommermenggetreide</t>
  </si>
  <si>
    <t>Triticale</t>
  </si>
  <si>
    <t>Körnermais 4)</t>
  </si>
  <si>
    <t>Futtererbsen</t>
  </si>
  <si>
    <t>Ackerbohnen</t>
  </si>
  <si>
    <t>Süßlupinen 5)</t>
  </si>
  <si>
    <t>Kartoffeln</t>
  </si>
  <si>
    <t>Frühe Speisekartoffeln</t>
  </si>
  <si>
    <t>Mittelfrühe und späte Speisekartoffeln 6)</t>
  </si>
  <si>
    <t>Zuckerrüben</t>
  </si>
  <si>
    <t>Runkelrüben 7)</t>
  </si>
  <si>
    <t>Raps und Rübsen</t>
  </si>
  <si>
    <t>Winterraps</t>
  </si>
  <si>
    <t>Sommerraps, Winter- und Sommerrübsen</t>
  </si>
  <si>
    <t>Körnersonnenblumen</t>
  </si>
  <si>
    <t>Raufutter  insgesamt 8)</t>
  </si>
  <si>
    <t>Klee, Kleegras und Klee-Luzerne-Gemisch</t>
  </si>
  <si>
    <t>Luzerne 8)</t>
  </si>
  <si>
    <t>Grasanbau (zum Abmähen oder Abweiden) 8)</t>
  </si>
  <si>
    <t>Dauerwiesen 8)</t>
  </si>
  <si>
    <t>Mähweiden 8)</t>
  </si>
  <si>
    <t>Silomais (einschl. Lieschkolbenschrot) 9)</t>
  </si>
  <si>
    <r>
      <t>Getreide zur Ganzpflanzenernte 9) 10</t>
    </r>
    <r>
      <rPr>
        <sz val="9"/>
        <color rgb="FFFF0000"/>
        <rFont val="MetaNormalLF-Roman"/>
        <family val="2"/>
      </rPr>
      <t>)</t>
    </r>
  </si>
  <si>
    <t>1) Daten beruhen auf eienr veränderten Gliederung der Fruchtarten.</t>
  </si>
  <si>
    <t>2) Zum Teil vorläufig.</t>
  </si>
  <si>
    <t>3) Ab 2010 werden Roggen und Wintermenggetreide zusammen erfasst.</t>
  </si>
  <si>
    <t>4) Einschl. Corn-Cob-Mix.</t>
  </si>
  <si>
    <t>5) Von 2004 bis 2009 fakultative Erfassung des Ertrags und der Erntemenge.</t>
  </si>
  <si>
    <t>6) Einschl. frühe Industrie-, Futter- und Pflanzkartoffeln.</t>
  </si>
  <si>
    <t>7) Ab 2004 fakultative Erfassung.</t>
  </si>
  <si>
    <t>8) Hektarertrag und Erntemenge in Heu berechnet (einschl. Grünfutter- und Weidennutzung).</t>
  </si>
  <si>
    <t>9) Hektarertrag und Erntemenge in Grünmasse.</t>
  </si>
  <si>
    <t>10) Hektarertrag und Ernetemenge in Grünmasse (35% Trockenmasse).</t>
  </si>
  <si>
    <t>Quelle: Statistisches Bundesamt, Fachserie 3, Reihe 3.2.1, verschiedene Jahrgänge.</t>
  </si>
  <si>
    <t>Dezitonnen (dt)</t>
  </si>
  <si>
    <t xml:space="preserve">Silomais (einschl. Lieschkolbenschrot) 9) </t>
  </si>
  <si>
    <t>Getreide zur Ganzpflanzenernte 9) 10)</t>
  </si>
  <si>
    <t>Nutztierarten</t>
  </si>
  <si>
    <t>Rinder 3)</t>
  </si>
  <si>
    <t>1 000 Stück</t>
  </si>
  <si>
    <t>darunter:</t>
  </si>
  <si>
    <t>Mastrinder</t>
  </si>
  <si>
    <t>Milchkühe</t>
  </si>
  <si>
    <t>Schweine 3)</t>
  </si>
  <si>
    <t>Mastschweine</t>
  </si>
  <si>
    <t>Geflügel</t>
  </si>
  <si>
    <t>…</t>
  </si>
  <si>
    <t>Masthähnchen</t>
  </si>
  <si>
    <t>Legehennen</t>
  </si>
  <si>
    <t>Sonstiges Geflügel</t>
  </si>
  <si>
    <t>Schafe 4)</t>
  </si>
  <si>
    <t>Rinder</t>
  </si>
  <si>
    <t>Schweine</t>
  </si>
  <si>
    <t>Schafe</t>
  </si>
  <si>
    <t xml:space="preserve">Quellen: </t>
  </si>
  <si>
    <t>Fachserie 3: Land- und Forstwirtschaft, Fischerei; Reihe 4.1, Viehbestand, verschiedene Jahrgänge</t>
  </si>
  <si>
    <t>www.destatis.de &gt; Zahlen und Fakten &gt; Wirtschaftsbereiche &gt; Land- und Forstwirtschaft, Fischerei &gt; Tiere und tierische Erzeugung &gt; Tabellen</t>
  </si>
  <si>
    <t>2) Stand: Mai 2016, vorläufig</t>
  </si>
  <si>
    <t>3) 2000-2012: Werte aus der Maizählung, ab 2013 Werte aus der Novemberzählung.</t>
  </si>
  <si>
    <t>4) Schafe: ab 2011 eingeschränkte Vergleichbarkeit mit den Vorjahren.</t>
  </si>
  <si>
    <t>Tabelle 11.1.1: Bodennutzung in Deutschland</t>
  </si>
  <si>
    <r>
      <t xml:space="preserve">2015 </t>
    </r>
    <r>
      <rPr>
        <vertAlign val="superscript"/>
        <sz val="9"/>
        <color theme="1"/>
        <rFont val="MetaNormalLF-Roman"/>
        <family val="2"/>
      </rPr>
      <t>1)</t>
    </r>
  </si>
  <si>
    <t>Tabelle 11.1.2: Erntemengen von Feldfrüchten</t>
  </si>
  <si>
    <r>
      <t xml:space="preserve">2010 </t>
    </r>
    <r>
      <rPr>
        <vertAlign val="superscript"/>
        <sz val="9"/>
        <color theme="1"/>
        <rFont val="MetaNormalLF-Roman"/>
        <family val="2"/>
      </rPr>
      <t>1)</t>
    </r>
  </si>
  <si>
    <r>
      <t xml:space="preserve">2015 </t>
    </r>
    <r>
      <rPr>
        <vertAlign val="superscript"/>
        <sz val="9"/>
        <color theme="1"/>
        <rFont val="MetaNormalLF-Roman"/>
        <family val="2"/>
      </rPr>
      <t>2)</t>
    </r>
  </si>
  <si>
    <t>Tabelle 11.1.3: Hektarerträge der Feldfrüchte</t>
  </si>
  <si>
    <t xml:space="preserve"> .</t>
  </si>
  <si>
    <t>Tabelle 11.1.4: Anbaufläche der Feldfrüchte der Landwirtschaft</t>
  </si>
  <si>
    <t>Tabelle 11.1.5: Nutztierbestand</t>
  </si>
  <si>
    <r>
      <t xml:space="preserve">2016 </t>
    </r>
    <r>
      <rPr>
        <vertAlign val="superscript"/>
        <sz val="9"/>
        <color theme="1"/>
        <rFont val="MetaNormalLF-Roman"/>
        <family val="2"/>
      </rPr>
      <t>2)</t>
    </r>
  </si>
  <si>
    <t>Übersichtstabelle</t>
  </si>
  <si>
    <t>Erzeugung von Futter</t>
  </si>
  <si>
    <t>Inländische Erzeugung</t>
  </si>
  <si>
    <t>1 000 t</t>
  </si>
  <si>
    <t>Importiertes Futter</t>
  </si>
  <si>
    <t>Futteraufkommen</t>
  </si>
  <si>
    <t>2000 = 100</t>
  </si>
  <si>
    <t>Flächenbelegung von Futter</t>
  </si>
  <si>
    <t>Marktfähiges Fleisch</t>
  </si>
  <si>
    <t>Wurst</t>
  </si>
  <si>
    <t>Eier</t>
  </si>
  <si>
    <t>Milchprodukte</t>
  </si>
  <si>
    <t>Flächenbelegung des Inlandsverbrauchs tierischer Erzeugnisse (pro Kopf)</t>
  </si>
  <si>
    <t>Fleisch und Wurst</t>
  </si>
  <si>
    <r>
      <t>m</t>
    </r>
    <r>
      <rPr>
        <vertAlign val="superscript"/>
        <sz val="9"/>
        <color theme="1"/>
        <rFont val="MetaNormalLF-Roman"/>
        <family val="2"/>
      </rPr>
      <t>2</t>
    </r>
    <r>
      <rPr>
        <sz val="9"/>
        <color theme="1"/>
        <rFont val="MetaNormalLF-Roman"/>
        <family val="2"/>
      </rPr>
      <t>/Kopf</t>
    </r>
  </si>
  <si>
    <t>Marktgängige Primärfuttermittel</t>
  </si>
  <si>
    <t>Roggen</t>
  </si>
  <si>
    <t>Körnermais</t>
  </si>
  <si>
    <t>Anderes Getreide</t>
  </si>
  <si>
    <t>Hülsenfrüchte insgesamt</t>
  </si>
  <si>
    <t>Andere Hülsenfrüchte</t>
  </si>
  <si>
    <t>Ölsaaten</t>
  </si>
  <si>
    <t>Pflanzliche Futtermittel aus Verarbeitung</t>
  </si>
  <si>
    <t>Kleien</t>
  </si>
  <si>
    <t>Ölkuchen und -schrote</t>
  </si>
  <si>
    <t>Trockenschnitzel</t>
  </si>
  <si>
    <t>Nebenprodukte der Maisverarbeitung</t>
  </si>
  <si>
    <t>Melasse</t>
  </si>
  <si>
    <t>Pflanzliche Öle und Fette</t>
  </si>
  <si>
    <t>Futterfrüchte und Nebenerzeugnisse</t>
  </si>
  <si>
    <t>Klee und Luzerne</t>
  </si>
  <si>
    <t>Wiesen und Weiden</t>
  </si>
  <si>
    <t>Silomais</t>
  </si>
  <si>
    <t>Sonstige Futterpflanzen im Hauptanbau</t>
  </si>
  <si>
    <t>Futterhackfrüchte</t>
  </si>
  <si>
    <t>Landwirtschaftlich genutzte Fläche 1)</t>
  </si>
  <si>
    <t>Anteil Futter auf landwirtschaftlich genutzter Fläche</t>
  </si>
  <si>
    <t>Ackerland 1)</t>
  </si>
  <si>
    <t>Futter auf Ackerland</t>
  </si>
  <si>
    <t>Anteil Futter auf Ackerland</t>
  </si>
  <si>
    <t>Dauergrünland 1)</t>
  </si>
  <si>
    <t>Anteil Futter auf Dauergrünland</t>
  </si>
  <si>
    <t>*) In Anlehnung an die Gliederung für die Erzeugung von Futtermitteln im Statistischen Jahrbuch über Ernährung, Landwirtschaft und Forsten, verschiedene Jahrgänge, eigene Berechnungen.</t>
  </si>
  <si>
    <t>1) Quelle: Statistisches Bundesamt, Agrarstatistik, Fachserie 3, Reihe 3.1.2, verschiedene Jahrgänge.</t>
  </si>
  <si>
    <t>Tierart</t>
  </si>
  <si>
    <t>Futter aus inländischer Erzeugung</t>
  </si>
  <si>
    <t>Kühe und weibliche Rinder</t>
  </si>
  <si>
    <t>Kälber</t>
  </si>
  <si>
    <t>Pferde</t>
  </si>
  <si>
    <t>Schafe und Ziegen</t>
  </si>
  <si>
    <t>Anteile an Gesamt in Prozent</t>
  </si>
  <si>
    <t>Importiertes Futter in Prozent vom Aufkommen</t>
  </si>
  <si>
    <t>Fläche für Futter für inländische Erzeugung</t>
  </si>
  <si>
    <t>Fläche für importiertes Futter</t>
  </si>
  <si>
    <t>Fläche für Futteraufkommen</t>
  </si>
  <si>
    <t>Erzeugnisse tierischen Ursprungs</t>
  </si>
  <si>
    <t>Inlandserzeugung von Produkten tierischen Ursprungs</t>
  </si>
  <si>
    <r>
      <rPr>
        <sz val="9"/>
        <color theme="1"/>
        <rFont val="Calibri"/>
        <family val="2"/>
      </rPr>
      <t>„</t>
    </r>
    <r>
      <rPr>
        <sz val="9"/>
        <color theme="1"/>
        <rFont val="MetaNormalLF-Roman"/>
        <family val="2"/>
      </rPr>
      <t>marktfähiges</t>
    </r>
    <r>
      <rPr>
        <sz val="9"/>
        <color theme="1"/>
        <rFont val="Calibri"/>
        <family val="2"/>
      </rPr>
      <t>ˮ Fleisch</t>
    </r>
  </si>
  <si>
    <t>Schaf/Ziege</t>
  </si>
  <si>
    <t>Wurst aus</t>
  </si>
  <si>
    <t>Rindfleich</t>
  </si>
  <si>
    <t>Schweinefleisch</t>
  </si>
  <si>
    <t>Hühnerfleisch</t>
  </si>
  <si>
    <t>Schaffleisch</t>
  </si>
  <si>
    <t>Milchprodukte 1)</t>
  </si>
  <si>
    <r>
      <t xml:space="preserve">1 000 t MFE </t>
    </r>
    <r>
      <rPr>
        <vertAlign val="superscript"/>
        <sz val="9"/>
        <color theme="1"/>
        <rFont val="MetaNormalLF-Roman"/>
        <family val="2"/>
      </rPr>
      <t>2)</t>
    </r>
  </si>
  <si>
    <t>Konsummilch</t>
  </si>
  <si>
    <t>Sahne</t>
  </si>
  <si>
    <t>Joghurt- und Kefirerzeugnisse</t>
  </si>
  <si>
    <t>Milchmischgetränke</t>
  </si>
  <si>
    <t>Milchmischerzeugnisse</t>
  </si>
  <si>
    <t>Buttermilcherzeugnisse</t>
  </si>
  <si>
    <t>Kondensmilcherzeugnisse</t>
  </si>
  <si>
    <t>Trockenmilcherzeugnisse</t>
  </si>
  <si>
    <t>Butter</t>
  </si>
  <si>
    <t>Hart-, Schnitt- und Weichkäse</t>
  </si>
  <si>
    <t>Sonstige Milchprodukte</t>
  </si>
  <si>
    <t>Eier 3)</t>
  </si>
  <si>
    <t>Flächenfussabdruck von Produkten tierischen Ursprungs aus Inlandserzeugung</t>
  </si>
  <si>
    <r>
      <t>m</t>
    </r>
    <r>
      <rPr>
        <vertAlign val="superscript"/>
        <sz val="9"/>
        <color theme="1"/>
        <rFont val="MetaNormalLF-Roman"/>
        <family val="2"/>
      </rPr>
      <t>2</t>
    </r>
    <r>
      <rPr>
        <sz val="9"/>
        <color theme="1"/>
        <rFont val="MetaNormalLF-Roman"/>
        <family val="2"/>
      </rPr>
      <t>/kg</t>
    </r>
  </si>
  <si>
    <t>Flächenbelegung von Produkten tierischen Ursprungs aus der Inlandserzeugung</t>
  </si>
  <si>
    <t>Anteil Grünland</t>
  </si>
  <si>
    <t>1) Quelle: Statistisches Bundesamt, Vierteljährliche Produktionserhebung im Verarbeitenden Gewerbe (GENESIS) sowie eigene Berechnungen.</t>
  </si>
  <si>
    <t>2) MFE = Milchfetteinheiten.</t>
  </si>
  <si>
    <t>3) Mit Kleinbauernbetrieben.</t>
  </si>
  <si>
    <t>2004: Bei Flächenbedarf Mittelwert der Jahre 2003 und 2005.</t>
  </si>
  <si>
    <t>Importe von Produkten tierischen Ursprungs</t>
  </si>
  <si>
    <t>ausblenden</t>
  </si>
  <si>
    <t>In der Ursprungstabelle gleich 0</t>
  </si>
  <si>
    <t>Flächenfussabdruck von Produkten tierischen Ursprungs aus Importen</t>
  </si>
  <si>
    <t xml:space="preserve">Milchprodukte </t>
  </si>
  <si>
    <t>Flächenbelegung von Produkten tierischen Ursprungs aus Importen</t>
  </si>
  <si>
    <t>Exporte von Produkten tierischen Ursprungs</t>
  </si>
  <si>
    <t xml:space="preserve">Eier </t>
  </si>
  <si>
    <t>Flächenfussabdruck von Produkten tierischen Ursprungs aus Exporten</t>
  </si>
  <si>
    <t>Flächenbelegung von Produkten tierischen Ursprungs aus Exporten</t>
  </si>
  <si>
    <t>1) Zuordnung in anlehnung an die 4- bzw. 6-Steller der Außenhandelsstatistik.</t>
  </si>
  <si>
    <t>Inlandsverbrauch von Produkten tierischen Ursprungs</t>
  </si>
  <si>
    <r>
      <t xml:space="preserve">1 000 t MFE </t>
    </r>
    <r>
      <rPr>
        <vertAlign val="superscript"/>
        <sz val="9"/>
        <color theme="1"/>
        <rFont val="MetaNormalLF-Roman"/>
        <family val="2"/>
      </rPr>
      <t>1)</t>
    </r>
  </si>
  <si>
    <t>Flächenbelegung von Produkten tierischen Ursprungs aus Inlandsverbrauch</t>
  </si>
  <si>
    <t>Flächennutzung pro Kopf</t>
  </si>
  <si>
    <t>Bevölkerung</t>
  </si>
  <si>
    <t>Mill.</t>
  </si>
  <si>
    <t>1) MFE = Milchfetteinheiten.</t>
  </si>
  <si>
    <r>
      <t>Mill. Tonnen CO</t>
    </r>
    <r>
      <rPr>
        <vertAlign val="subscript"/>
        <sz val="12"/>
        <color theme="1"/>
        <rFont val="MetaNormalLF-Roman"/>
        <family val="2"/>
      </rPr>
      <t>2</t>
    </r>
    <r>
      <rPr>
        <sz val="12"/>
        <color theme="1"/>
        <rFont val="MetaNormalLF-Roman"/>
        <family val="2"/>
      </rPr>
      <t>-Äquivalente</t>
    </r>
  </si>
  <si>
    <t>Emissionen</t>
  </si>
  <si>
    <t>Verdauung durch Nutztiere 2)</t>
  </si>
  <si>
    <t>Wirtschaftsdünger der Nutztiere 2)</t>
  </si>
  <si>
    <t>Milch und Rahm, nicht eingedickt</t>
  </si>
  <si>
    <t>Milch und Rahm, eingedickt mit Zucker</t>
  </si>
  <si>
    <t>Buttermilch, Joghurt, Molke u. a.</t>
  </si>
  <si>
    <t>Butter u. a. Fettstoffe</t>
  </si>
  <si>
    <t>Käse und Quark</t>
  </si>
  <si>
    <t>Wirtschaftsdünger 2)</t>
  </si>
  <si>
    <t>Direkte Emissionen der Böden</t>
  </si>
  <si>
    <t>Weidedünger</t>
  </si>
  <si>
    <t>Indirekte Emissionen</t>
  </si>
  <si>
    <t>Insgesamt 1)</t>
  </si>
  <si>
    <t>Getreide</t>
  </si>
  <si>
    <t>Gemüse</t>
  </si>
  <si>
    <t>Obst/Wein</t>
  </si>
  <si>
    <t>Futterpflanzen</t>
  </si>
  <si>
    <t>Energiepflanzen</t>
  </si>
  <si>
    <t>Pflanzenproduktion und Tierhaltung zusammen</t>
  </si>
  <si>
    <r>
      <t>CH</t>
    </r>
    <r>
      <rPr>
        <b/>
        <vertAlign val="subscript"/>
        <sz val="9"/>
        <color theme="1"/>
        <rFont val="MetaNormalLF-Roman"/>
        <family val="2"/>
      </rPr>
      <t>4</t>
    </r>
    <r>
      <rPr>
        <b/>
        <sz val="9"/>
        <color theme="1"/>
        <rFont val="MetaNormalLF-Roman"/>
        <family val="2"/>
      </rPr>
      <t>- u. N</t>
    </r>
    <r>
      <rPr>
        <b/>
        <vertAlign val="subscript"/>
        <sz val="9"/>
        <color theme="1"/>
        <rFont val="MetaNormalLF-Roman"/>
        <family val="2"/>
      </rPr>
      <t>2</t>
    </r>
    <r>
      <rPr>
        <b/>
        <sz val="9"/>
        <color theme="1"/>
        <rFont val="MetaNormalLF-Roman"/>
        <family val="2"/>
      </rPr>
      <t>O-Emissionen aus der Landwirtschaft (IPCC) 6)</t>
    </r>
  </si>
  <si>
    <r>
      <t>Produktbezogene CH</t>
    </r>
    <r>
      <rPr>
        <b/>
        <vertAlign val="subscript"/>
        <sz val="9"/>
        <color theme="1"/>
        <rFont val="MetaNormalLF-Roman"/>
        <family val="2"/>
      </rPr>
      <t>4</t>
    </r>
    <r>
      <rPr>
        <b/>
        <sz val="9"/>
        <color theme="1"/>
        <rFont val="MetaNormalLF-Roman"/>
        <family val="2"/>
      </rPr>
      <t>- u. N</t>
    </r>
    <r>
      <rPr>
        <b/>
        <vertAlign val="subscript"/>
        <sz val="9"/>
        <color theme="1"/>
        <rFont val="MetaNormalLF-Roman"/>
        <family val="2"/>
      </rPr>
      <t>2</t>
    </r>
    <r>
      <rPr>
        <b/>
        <sz val="9"/>
        <color theme="1"/>
        <rFont val="MetaNormalLF-Roman"/>
        <family val="2"/>
      </rPr>
      <t>O-Emissionen</t>
    </r>
  </si>
  <si>
    <t>1) Quelle: Berichterstattung im Rahmen der Klimarahmenkonvention (UNFCCC), eigene Berechnungen zu Importen, Exporten, Inlandsverbrauch.</t>
  </si>
  <si>
    <r>
      <t>2) Mit den CH</t>
    </r>
    <r>
      <rPr>
        <vertAlign val="subscript"/>
        <sz val="8"/>
        <color theme="1"/>
        <rFont val="MetaNormalLF-Roman"/>
        <family val="2"/>
      </rPr>
      <t>4</t>
    </r>
    <r>
      <rPr>
        <sz val="8"/>
        <color theme="1"/>
        <rFont val="MetaNormalLF-Roman"/>
        <family val="2"/>
      </rPr>
      <t>-Emissionen der Pferde, Esel/Maultiere und Büffel.</t>
    </r>
  </si>
  <si>
    <r>
      <t>3) Ohne CH</t>
    </r>
    <r>
      <rPr>
        <vertAlign val="subscript"/>
        <sz val="8"/>
        <color theme="1"/>
        <rFont val="MetaNormalLF-Roman"/>
        <family val="2"/>
      </rPr>
      <t>4</t>
    </r>
    <r>
      <rPr>
        <sz val="8"/>
        <color theme="1"/>
        <rFont val="MetaNormalLF-Roman"/>
        <family val="2"/>
      </rPr>
      <t>-Emissionen der Pferde, Esel/Maultiere und Büffel.</t>
    </r>
  </si>
  <si>
    <t>4) Emissionen durch Wirtschaftsdünger.</t>
  </si>
  <si>
    <t>5) Quelle: Eigene Berechnungen auf Basis der Agrar- und Produktionsstatistik des Statistischen Bundesamtes.</t>
  </si>
  <si>
    <t>6) IPCC = Intergovernmental Panel of Climate Change.</t>
  </si>
  <si>
    <t>Verdauung durch Nutztiere</t>
  </si>
  <si>
    <t>Wirtschaftsdünger der Nutztiere</t>
  </si>
  <si>
    <t>Summe</t>
  </si>
  <si>
    <t>Export - import</t>
  </si>
  <si>
    <t>Inlandsverbrauch</t>
  </si>
  <si>
    <r>
      <t>2) Ohne CH</t>
    </r>
    <r>
      <rPr>
        <vertAlign val="subscript"/>
        <sz val="8"/>
        <color theme="1"/>
        <rFont val="MetaNormalLF-Roman"/>
        <family val="2"/>
      </rPr>
      <t>4</t>
    </r>
    <r>
      <rPr>
        <sz val="8"/>
        <color theme="1"/>
        <rFont val="MetaNormalLF-Roman"/>
        <family val="2"/>
      </rPr>
      <t>-Emissionen der Pferde, Esel/Maultiere und Büffel.</t>
    </r>
  </si>
  <si>
    <t>Produkte</t>
  </si>
  <si>
    <t>Inlandserzeugung</t>
  </si>
  <si>
    <r>
      <rPr>
        <b/>
        <sz val="9"/>
        <color theme="1"/>
        <rFont val="Calibri"/>
        <family val="2"/>
      </rPr>
      <t>„</t>
    </r>
    <r>
      <rPr>
        <b/>
        <sz val="9"/>
        <color theme="1"/>
        <rFont val="MetaNormalLF-Roman"/>
        <family val="2"/>
      </rPr>
      <t>marktfähiges</t>
    </r>
    <r>
      <rPr>
        <b/>
        <sz val="9"/>
        <color theme="1"/>
        <rFont val="Calibri"/>
        <family val="2"/>
      </rPr>
      <t>ˮ Fleisch 1)</t>
    </r>
  </si>
  <si>
    <t>Kühe</t>
  </si>
  <si>
    <t>übrige Rinder</t>
  </si>
  <si>
    <t xml:space="preserve">Schweine </t>
  </si>
  <si>
    <t>Wurst aus 2)</t>
  </si>
  <si>
    <t>Rindfleisch</t>
  </si>
  <si>
    <t>Kuhfleisch</t>
  </si>
  <si>
    <t>überiges Rindfleisch</t>
  </si>
  <si>
    <t>Milcherzeugnisse 3)</t>
  </si>
  <si>
    <r>
      <t xml:space="preserve">1 000 t MFE </t>
    </r>
    <r>
      <rPr>
        <vertAlign val="superscript"/>
        <sz val="9"/>
        <color theme="1"/>
        <rFont val="MetaNormalLF-Roman"/>
        <family val="2"/>
      </rPr>
      <t>4)</t>
    </r>
  </si>
  <si>
    <r>
      <rPr>
        <b/>
        <sz val="9"/>
        <color theme="1"/>
        <rFont val="Calibri"/>
        <family val="2"/>
      </rPr>
      <t>„</t>
    </r>
    <r>
      <rPr>
        <b/>
        <sz val="9"/>
        <color theme="1"/>
        <rFont val="MetaNormalLF-Roman"/>
        <family val="2"/>
      </rPr>
      <t>marktfähiges</t>
    </r>
    <r>
      <rPr>
        <b/>
        <sz val="9"/>
        <color theme="1"/>
        <rFont val="Calibri"/>
        <family val="2"/>
      </rPr>
      <t xml:space="preserve">ˮ Fleisch </t>
    </r>
  </si>
  <si>
    <t xml:space="preserve">Wurst aus </t>
  </si>
  <si>
    <t xml:space="preserve">Milcherzeugnisse </t>
  </si>
  <si>
    <r>
      <rPr>
        <b/>
        <sz val="9"/>
        <color theme="1"/>
        <rFont val="Calibri"/>
        <family val="2"/>
      </rPr>
      <t>„</t>
    </r>
    <r>
      <rPr>
        <b/>
        <sz val="9"/>
        <color theme="1"/>
        <rFont val="MetaNormalLF-Roman"/>
        <family val="2"/>
      </rPr>
      <t>marktfähiges</t>
    </r>
    <r>
      <rPr>
        <b/>
        <sz val="9"/>
        <color theme="1"/>
        <rFont val="Calibri"/>
        <family val="2"/>
      </rPr>
      <t>ˮ Fleisch</t>
    </r>
  </si>
  <si>
    <t>übrige Rinder 6)</t>
  </si>
  <si>
    <t>überiges Rindfleisch 6)</t>
  </si>
  <si>
    <t>1) Emissionen durch Wirtschaftsdünger.</t>
  </si>
  <si>
    <t>2) Quelle: Eigene Berechnungen auf Basis der Agrar- und Produktionsstatistik des Statistischen Bundesamtes.</t>
  </si>
  <si>
    <t>3) Quelle: Eigene Berechnungen auf Basis von Angaben aus dem Statistischen Jahrbuch für Ernährung, Landwirtschaft und Forsten sowie Angaben der</t>
  </si>
  <si>
    <t>Bundesanstalt für Landwirtschaft und Ernährung.</t>
  </si>
  <si>
    <t>4) MFE = Milchfetteinheiten.</t>
  </si>
  <si>
    <t>5) Quelle: Eigene Berechnungen auf Basis der Außenhandelsstatistik ohne Zubereitungen von Fleisch.</t>
  </si>
  <si>
    <r>
      <t xml:space="preserve">6) Exporte und Importe von Rindfleisch wurden der Position </t>
    </r>
    <r>
      <rPr>
        <sz val="8"/>
        <color theme="1"/>
        <rFont val="Calibri"/>
        <family val="2"/>
      </rPr>
      <t>„</t>
    </r>
    <r>
      <rPr>
        <sz val="8"/>
        <color theme="1"/>
        <rFont val="MetaNormalLF-Roman"/>
        <family val="2"/>
      </rPr>
      <t>übrige Rinder</t>
    </r>
    <r>
      <rPr>
        <sz val="8"/>
        <color theme="1"/>
        <rFont val="Calibri"/>
        <family val="2"/>
      </rPr>
      <t>ˮ</t>
    </r>
    <r>
      <rPr>
        <sz val="8"/>
        <color theme="1"/>
        <rFont val="MetaNormalLF-Roman"/>
        <family val="2"/>
      </rPr>
      <t xml:space="preserve"> zugeordnet.</t>
    </r>
  </si>
  <si>
    <t>Landwirtschaft insgesamt</t>
  </si>
  <si>
    <t>Wirtschaftsdünger</t>
  </si>
  <si>
    <t>Direkte Emissionen der Böden 1)</t>
  </si>
  <si>
    <t>Mineraldünger</t>
  </si>
  <si>
    <t>Tierexkremente in Böden/Weidedünger</t>
  </si>
  <si>
    <t>Ernterückstände</t>
  </si>
  <si>
    <t>Inlandsverbrauch 3)</t>
  </si>
  <si>
    <t>Inlandsverbrauch 1)</t>
  </si>
  <si>
    <t>Übrige Emissionen - Inländische Erzeugung</t>
  </si>
  <si>
    <t>*) Quelle: Berichterstattung im Rahmen der Klimarahmenkonvention (UNFCCC), eigene Berechnungen zu Importen, Exporten und Inlandsverbrauch.</t>
  </si>
  <si>
    <t>1) Mit Torfentwässerung, Klärschlammausbringung, N-Fixierung von Getreide.</t>
  </si>
  <si>
    <t>2) Ohne Büffel, Pferde, Esel und Maulesel.</t>
  </si>
  <si>
    <t>3) Ohne Berücksichtigung von Importen.</t>
  </si>
  <si>
    <t>Tabelle 11.2.1: Flächenbelegung von Erzeugnissen tierischen Ursprungs</t>
  </si>
  <si>
    <r>
      <t>Tabelle 11.2.2: Flächenbelegung für Futtermittel in Deutschland</t>
    </r>
    <r>
      <rPr>
        <b/>
        <vertAlign val="superscript"/>
        <sz val="12"/>
        <color theme="1"/>
        <rFont val="MetaNormalLF-Roman"/>
        <family val="2"/>
      </rPr>
      <t>*)</t>
    </r>
  </si>
  <si>
    <t>Tabelle 11.2.3: Futter von Nutzvieh nach Tierarten und Herkunft</t>
  </si>
  <si>
    <r>
      <t>Inlandsverbrauch für Erzeugnisse tierischen Ursprungs</t>
    </r>
    <r>
      <rPr>
        <b/>
        <vertAlign val="superscript"/>
        <sz val="9"/>
        <color theme="1"/>
        <rFont val="MetaNormalLF-Roman"/>
        <family val="2"/>
      </rPr>
      <t>1)</t>
    </r>
  </si>
  <si>
    <t>Tabelle 11.2.4: Futter von Nutzvieh nach Tierarten und Herkunft</t>
  </si>
  <si>
    <t>Tabelle 11.2.5: Futter von Nutzvieh nach Tierarten und Herkunft</t>
  </si>
  <si>
    <t>Tabelle 11.2.6: Flächennutzung für die Erzeugung von Futter für Nutzvieh nach Tierarten und Herkunft</t>
  </si>
  <si>
    <t>Tabelle 11.2.7: Flächenbelegung für Erzeugnisse tierischen Ursprungs - Inlandserzeugung</t>
  </si>
  <si>
    <t>Tabelle 11.2.8: Flächenbelegung für Erzeugnisse tierischen Ursprungs - Importe</t>
  </si>
  <si>
    <t>Tabelle 11.2.9: Flächenbelegung für Erzeugnisse tierischen Ursprungs - Exporte</t>
  </si>
  <si>
    <t>Tabelle 11.2.10: Flächenbelegung für Erzeugnisse tierischen Ursprungs - Inlandsverbrauch</t>
  </si>
  <si>
    <r>
      <t>Tabelle 11.3.1: Übersicht zu CH</t>
    </r>
    <r>
      <rPr>
        <b/>
        <vertAlign val="subscript"/>
        <sz val="12"/>
        <color theme="1"/>
        <rFont val="MetaNormalLF-Roman"/>
        <family val="2"/>
      </rPr>
      <t>4</t>
    </r>
    <r>
      <rPr>
        <b/>
        <sz val="12"/>
        <color theme="1"/>
        <rFont val="MetaNormalLF-Roman"/>
        <family val="2"/>
      </rPr>
      <t>- und N</t>
    </r>
    <r>
      <rPr>
        <b/>
        <vertAlign val="subscript"/>
        <sz val="12"/>
        <color theme="1"/>
        <rFont val="MetaNormalLF-Roman"/>
        <family val="2"/>
      </rPr>
      <t>2</t>
    </r>
    <r>
      <rPr>
        <b/>
        <sz val="12"/>
        <color theme="1"/>
        <rFont val="MetaNormalLF-Roman"/>
        <family val="2"/>
      </rPr>
      <t>O-Emissionen</t>
    </r>
  </si>
  <si>
    <r>
      <t>Tabelle 11.3.2: CH</t>
    </r>
    <r>
      <rPr>
        <b/>
        <vertAlign val="subscript"/>
        <sz val="12"/>
        <color theme="1"/>
        <rFont val="MetaNormalLF-Roman"/>
        <family val="2"/>
      </rPr>
      <t>4</t>
    </r>
    <r>
      <rPr>
        <b/>
        <sz val="12"/>
        <color theme="1"/>
        <rFont val="MetaNormalLF-Roman"/>
        <family val="2"/>
      </rPr>
      <t>-Emissionen in der Landwirtschaft</t>
    </r>
  </si>
  <si>
    <r>
      <t>CH</t>
    </r>
    <r>
      <rPr>
        <vertAlign val="subscript"/>
        <sz val="9"/>
        <color theme="1"/>
        <rFont val="MetaNormalLF-Roman"/>
        <family val="2"/>
      </rPr>
      <t>4</t>
    </r>
    <r>
      <rPr>
        <sz val="9"/>
        <color theme="1"/>
        <rFont val="MetaNormalLF-Roman"/>
        <family val="2"/>
      </rPr>
      <t>-Emissionen durch ...</t>
    </r>
  </si>
  <si>
    <r>
      <t>Mill. Tonnen CO</t>
    </r>
    <r>
      <rPr>
        <b/>
        <vertAlign val="subscript"/>
        <sz val="9"/>
        <color theme="1"/>
        <rFont val="MetaNormalLF-Roman"/>
        <family val="2"/>
      </rPr>
      <t>2</t>
    </r>
    <r>
      <rPr>
        <b/>
        <sz val="9"/>
        <color theme="1"/>
        <rFont val="MetaNormalLF-Roman"/>
        <family val="2"/>
      </rPr>
      <t xml:space="preserve">-Äquivalente </t>
    </r>
    <r>
      <rPr>
        <b/>
        <vertAlign val="superscript"/>
        <sz val="9"/>
        <color theme="1"/>
        <rFont val="MetaNormalLF-Roman"/>
        <family val="2"/>
      </rPr>
      <t>1)</t>
    </r>
  </si>
  <si>
    <r>
      <t>CH</t>
    </r>
    <r>
      <rPr>
        <b/>
        <vertAlign val="subscript"/>
        <sz val="9"/>
        <color theme="1"/>
        <rFont val="MetaNormalLF-Roman"/>
        <family val="2"/>
      </rPr>
      <t>4</t>
    </r>
    <r>
      <rPr>
        <b/>
        <sz val="9"/>
        <color theme="1"/>
        <rFont val="MetaNormalLF-Roman"/>
        <family val="2"/>
      </rPr>
      <t xml:space="preserve">-Emissionen </t>
    </r>
    <r>
      <rPr>
        <b/>
        <vertAlign val="superscript"/>
        <sz val="9"/>
        <color theme="1"/>
        <rFont val="MetaNormalLF-Roman"/>
        <family val="2"/>
      </rPr>
      <t>1)</t>
    </r>
  </si>
  <si>
    <r>
      <t>CH</t>
    </r>
    <r>
      <rPr>
        <b/>
        <vertAlign val="subscript"/>
        <sz val="9"/>
        <color theme="1"/>
        <rFont val="MetaNormalLF-Roman"/>
        <family val="2"/>
      </rPr>
      <t>4</t>
    </r>
    <r>
      <rPr>
        <b/>
        <sz val="9"/>
        <color theme="1"/>
        <rFont val="MetaNormalLF-Roman"/>
        <family val="2"/>
      </rPr>
      <t xml:space="preserve">-Emissionen von Erzeugnissen tierischen Ursprungs </t>
    </r>
    <r>
      <rPr>
        <b/>
        <vertAlign val="superscript"/>
        <sz val="9"/>
        <color theme="1"/>
        <rFont val="MetaNormalLF-Roman"/>
        <family val="2"/>
      </rPr>
      <t>3)</t>
    </r>
  </si>
  <si>
    <r>
      <t>N</t>
    </r>
    <r>
      <rPr>
        <b/>
        <vertAlign val="subscript"/>
        <sz val="9"/>
        <color theme="1"/>
        <rFont val="MetaNormalLF-Roman"/>
        <family val="2"/>
      </rPr>
      <t>2</t>
    </r>
    <r>
      <rPr>
        <b/>
        <sz val="9"/>
        <color theme="1"/>
        <rFont val="MetaNormalLF-Roman"/>
        <family val="2"/>
      </rPr>
      <t>O-Emissionen</t>
    </r>
  </si>
  <si>
    <r>
      <t>N</t>
    </r>
    <r>
      <rPr>
        <b/>
        <vertAlign val="subscript"/>
        <sz val="9"/>
        <color theme="1"/>
        <rFont val="MetaNormalLF-Roman"/>
        <family val="2"/>
      </rPr>
      <t>2</t>
    </r>
    <r>
      <rPr>
        <b/>
        <sz val="9"/>
        <color theme="1"/>
        <rFont val="MetaNormalLF-Roman"/>
        <family val="2"/>
      </rPr>
      <t>O-Emissionen von Erzeugnissen tierischen Ursprungs 3) 4)</t>
    </r>
  </si>
  <si>
    <r>
      <t>N</t>
    </r>
    <r>
      <rPr>
        <b/>
        <vertAlign val="subscript"/>
        <sz val="9"/>
        <color theme="1"/>
        <rFont val="MetaNormalLF-Roman"/>
        <family val="2"/>
      </rPr>
      <t>2</t>
    </r>
    <r>
      <rPr>
        <b/>
        <sz val="9"/>
        <color theme="1"/>
        <rFont val="MetaNormalLF-Roman"/>
        <family val="2"/>
      </rPr>
      <t>O-Emissionen von Erzeugnissen pflanzlichen Ursprungs 5)</t>
    </r>
  </si>
  <si>
    <r>
      <t xml:space="preserve">Verdauung </t>
    </r>
    <r>
      <rPr>
        <b/>
        <vertAlign val="superscript"/>
        <sz val="9"/>
        <color theme="1"/>
        <rFont val="MetaNormalLF-Roman"/>
        <family val="2"/>
      </rPr>
      <t>2)</t>
    </r>
  </si>
  <si>
    <r>
      <t xml:space="preserve">Wirtschaftsdünger </t>
    </r>
    <r>
      <rPr>
        <b/>
        <vertAlign val="superscript"/>
        <sz val="9"/>
        <color theme="1"/>
        <rFont val="MetaNormalLF-Roman"/>
        <family val="2"/>
      </rPr>
      <t>2)</t>
    </r>
  </si>
  <si>
    <r>
      <t xml:space="preserve">Insgesamt </t>
    </r>
    <r>
      <rPr>
        <b/>
        <vertAlign val="superscript"/>
        <sz val="9"/>
        <color theme="1"/>
        <rFont val="MetaNormalLF-Roman"/>
        <family val="2"/>
      </rPr>
      <t>2)</t>
    </r>
  </si>
  <si>
    <r>
      <t>Tabelle 11.3.3: CH</t>
    </r>
    <r>
      <rPr>
        <b/>
        <vertAlign val="subscript"/>
        <sz val="12"/>
        <color theme="1"/>
        <rFont val="MetaNormalLF-Roman"/>
        <family val="2"/>
      </rPr>
      <t>4</t>
    </r>
    <r>
      <rPr>
        <b/>
        <sz val="12"/>
        <color theme="1"/>
        <rFont val="MetaNormalLF-Roman"/>
        <family val="2"/>
      </rPr>
      <t xml:space="preserve">-Emissionen durch </t>
    </r>
    <r>
      <rPr>
        <b/>
        <sz val="12"/>
        <color theme="1"/>
        <rFont val="Calibri"/>
        <family val="2"/>
      </rPr>
      <t>„</t>
    </r>
    <r>
      <rPr>
        <b/>
        <sz val="12"/>
        <color theme="1"/>
        <rFont val="MetaNormalLF-Roman"/>
        <family val="2"/>
      </rPr>
      <t>Wirtschaftsdünger</t>
    </r>
    <r>
      <rPr>
        <b/>
        <sz val="12"/>
        <color theme="1"/>
        <rFont val="Calibri"/>
        <family val="2"/>
      </rPr>
      <t>ˮ von Produkten</t>
    </r>
  </si>
  <si>
    <r>
      <t xml:space="preserve">Importe </t>
    </r>
    <r>
      <rPr>
        <b/>
        <vertAlign val="superscript"/>
        <sz val="9"/>
        <color theme="1"/>
        <rFont val="MetaNormalLF-Roman"/>
        <family val="2"/>
      </rPr>
      <t>5)</t>
    </r>
  </si>
  <si>
    <r>
      <t xml:space="preserve">Exporte </t>
    </r>
    <r>
      <rPr>
        <b/>
        <vertAlign val="superscript"/>
        <sz val="9"/>
        <color theme="1"/>
        <rFont val="MetaNormalLF-Roman"/>
        <family val="2"/>
      </rPr>
      <t>5)</t>
    </r>
  </si>
  <si>
    <r>
      <t>Tabelle 11.3.4: N</t>
    </r>
    <r>
      <rPr>
        <b/>
        <vertAlign val="subscript"/>
        <sz val="12"/>
        <color theme="1"/>
        <rFont val="MetaNormalLF-Roman"/>
        <family val="2"/>
      </rPr>
      <t>2</t>
    </r>
    <r>
      <rPr>
        <b/>
        <sz val="12"/>
        <color theme="1"/>
        <rFont val="MetaNormalLF-Roman"/>
        <family val="2"/>
      </rPr>
      <t>O-Emissionen in der Landwirtschaft</t>
    </r>
    <r>
      <rPr>
        <b/>
        <vertAlign val="superscript"/>
        <sz val="12"/>
        <color theme="1"/>
        <rFont val="MetaNormalLF-Roman"/>
        <family val="2"/>
      </rPr>
      <t>*)</t>
    </r>
  </si>
  <si>
    <r>
      <t>Tabelle 11.3.5: N</t>
    </r>
    <r>
      <rPr>
        <b/>
        <vertAlign val="subscript"/>
        <sz val="12"/>
        <color theme="1"/>
        <rFont val="MetaNormalLF-Roman"/>
        <family val="2"/>
      </rPr>
      <t>2</t>
    </r>
    <r>
      <rPr>
        <b/>
        <sz val="12"/>
        <color theme="1"/>
        <rFont val="MetaNormalLF-Roman"/>
        <family val="2"/>
      </rPr>
      <t>O-Emissionen in der Landwirtschaft</t>
    </r>
    <r>
      <rPr>
        <b/>
        <vertAlign val="superscript"/>
        <sz val="12"/>
        <color theme="1"/>
        <rFont val="MetaNormalLF-Roman"/>
        <family val="2"/>
      </rPr>
      <t>*)</t>
    </r>
  </si>
  <si>
    <t xml:space="preserve">Teil 5: Verkehr und Umwelt, Landwirtschaft und Umwelt, </t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</si>
  <si>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von Leichten Nutzfahrzeugen</t>
    </r>
  </si>
  <si>
    <r>
      <t>Physische Holzvorratsbilanz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m.R.)</t>
    </r>
  </si>
  <si>
    <t>Erschienen am 8. Juni 2017</t>
  </si>
  <si>
    <t>© Statistisches Bundesamt (Destatis),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</si>
</sst>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164" formatCode="@*.\ "/>
    <numFmt numFmtId="165" formatCode="###\ ###\ ##0\ \ \ ;[Red]\-###\ ###\ ##0\ \ \ ;\-\ \ \ "/>
    <numFmt numFmtId="166" formatCode="0.0"/>
    <numFmt numFmtId="167" formatCode="_(&quot;$&quot;* #,##0_);_(&quot;$&quot;* \(#,##0\);_(&quot;$&quot;* &quot;-&quot;_);_(@_)"/>
    <numFmt numFmtId="168" formatCode="_(* #,##0_);_(* \(#,##0\);_(* &quot;-&quot;_);_(@_)"/>
    <numFmt numFmtId="169" formatCode="@*."/>
    <numFmt numFmtId="170" formatCode="_-* #\ ##0\ _;"/>
    <numFmt numFmtId="171" formatCode="_-* #\ ##0.0\ _;"/>
    <numFmt numFmtId="172" formatCode="0.000"/>
    <numFmt numFmtId="173" formatCode="###\ ###\ ##0;[Red]\-###\ ###\ ##0;\-"/>
    <numFmt numFmtId="174" formatCode="###\ ##0.0;[Red]\-###\ ##0.0;\-"/>
    <numFmt numFmtId="175" formatCode="###\ ##0.0000;[Red]\-###\ ##0.0000;\-"/>
    <numFmt numFmtId="176" formatCode="@*.\."/>
    <numFmt numFmtId="177" formatCode="#,##0.0"/>
    <numFmt numFmtId="178" formatCode="\ \ \ @\ *."/>
    <numFmt numFmtId="179" formatCode="\ \ \ \ \ \ @\ *."/>
    <numFmt numFmtId="180" formatCode="\ \ \ \ \ \ \ \ \ @\ *."/>
    <numFmt numFmtId="181" formatCode="#\ ##0"/>
    <numFmt numFmtId="182" formatCode="@\ *."/>
    <numFmt numFmtId="183" formatCode="\ @\ *."/>
    <numFmt numFmtId="184" formatCode="\ \ \ \ @\ *."/>
    <numFmt numFmtId="185" formatCode="\ \ \ \ \ \ \ @\ *."/>
    <numFmt numFmtId="186" formatCode="\ \ \ \ \ \ \ \ \ \ @\ *."/>
    <numFmt numFmtId="187" formatCode="\ \ \ @"/>
    <numFmt numFmtId="188" formatCode="\ \ \ \ \ \ @"/>
    <numFmt numFmtId="189" formatCode="\ \ \ \ \ \ \ \ \ @"/>
    <numFmt numFmtId="190" formatCode="\ @"/>
    <numFmt numFmtId="191" formatCode="\ \ @\ *."/>
    <numFmt numFmtId="192" formatCode="\ \ @"/>
    <numFmt numFmtId="193" formatCode="\ \ \ \ @"/>
    <numFmt numFmtId="194" formatCode="\ \ \ \ \ \ \ \ \ \ \ \ @\ *."/>
    <numFmt numFmtId="195" formatCode="\ \ \ \ \ \ \ \ \ \ \ \ @"/>
    <numFmt numFmtId="196" formatCode="\ \ \ \ \ \ \ \ \ \ \ \ \ @\ *."/>
    <numFmt numFmtId="197" formatCode="###\ ###\ ##0\ "/>
    <numFmt numFmtId="198" formatCode="#\ ##0_ ;\-#\ ##0\ "/>
    <numFmt numFmtId="199" formatCode="###\ ###\ ##0\ \ ;[Red]\-###\ ###\ ##0\ \ ;\-\ "/>
    <numFmt numFmtId="200" formatCode="#,##0_ ;\-#,##0\ "/>
    <numFmt numFmtId="201" formatCode="#,##0_ ;[Red]\-#,##0\ "/>
    <numFmt numFmtId="202" formatCode="#,##0.0_);\(#,##0.0\)"/>
    <numFmt numFmtId="203" formatCode="###\ ##0.0\ \ ;[Red]\-###\ ##0.0\ \ ;\-\ "/>
    <numFmt numFmtId="204" formatCode="#,##0.0\ \ \ "/>
    <numFmt numFmtId="205" formatCode="#\ ##0.0\ ;\-#\ ##0.0\ "/>
    <numFmt numFmtId="206" formatCode="#,##0.0_ ;\-#,##0.0\ "/>
    <numFmt numFmtId="207" formatCode="#####\ ##0.0;[Red]\-#####\ ##0.0;\-"/>
    <numFmt numFmtId="208" formatCode="0.00_ ;[Red]\-0.00\ "/>
    <numFmt numFmtId="209" formatCode="0.0_ ;[Red]\-0.0\ "/>
    <numFmt numFmtId="210" formatCode="0_ ;[Red]\-0\ "/>
    <numFmt numFmtId="211" formatCode="#\ ##0\ \ \ "/>
    <numFmt numFmtId="212" formatCode="#\ ##0.0"/>
  </numFmts>
  <fonts count="9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i/>
      <sz val="12"/>
      <color indexed="23"/>
      <name val="MetaNormalLF-Roman"/>
      <family val="2"/>
    </font>
    <font>
      <b/>
      <sz val="9"/>
      <name val="MetaNormalLF-Roman"/>
      <family val="2"/>
    </font>
    <font>
      <b/>
      <vertAlign val="superscript"/>
      <sz val="9"/>
      <name val="MetaNormalLF-Roman"/>
      <family val="2"/>
    </font>
    <font>
      <vertAlign val="subscript"/>
      <sz val="9"/>
      <name val="MetaNormalLF-Roman"/>
      <family val="2"/>
    </font>
    <font>
      <b/>
      <sz val="8"/>
      <name val="MetaNormalLF-Roman"/>
      <family val="2"/>
    </font>
    <font>
      <b/>
      <sz val="10"/>
      <name val="MetaNormalLF-Roman"/>
      <family val="2"/>
    </font>
    <font>
      <sz val="9"/>
      <color indexed="50"/>
      <name val="MetaNormalLF-Roman"/>
      <family val="2"/>
    </font>
    <font>
      <sz val="8"/>
      <color indexed="10"/>
      <name val="MetaNormalLF-Roman"/>
      <family val="2"/>
    </font>
    <font>
      <i/>
      <sz val="10"/>
      <name val="MetaNormalLF-Roman"/>
      <family val="2"/>
    </font>
    <font>
      <b/>
      <sz val="12"/>
      <color indexed="10"/>
      <name val="MetaNormalLF-Roman"/>
      <family val="2"/>
    </font>
    <font>
      <sz val="8"/>
      <name val="Arial"/>
      <family val="2"/>
    </font>
    <font>
      <sz val="9"/>
      <name val="Times New Roman"/>
      <family val="1"/>
    </font>
    <font>
      <sz val="7"/>
      <name val="Letter Gothic CE"/>
      <family val="3"/>
      <charset val="238"/>
    </font>
    <font>
      <b/>
      <i/>
      <sz val="10"/>
      <name val="MetaNormalLF-Roman"/>
      <family val="2"/>
    </font>
    <font>
      <b/>
      <sz val="10"/>
      <color indexed="10"/>
      <name val="MetaNormalLF-Roman"/>
      <family val="2"/>
    </font>
    <font>
      <b/>
      <vertAlign val="subscript"/>
      <sz val="10"/>
      <name val="MetaNormalLF-Roman"/>
      <family val="2"/>
    </font>
    <font>
      <i/>
      <sz val="9"/>
      <name val="MetaNormalLF-Roman"/>
      <family val="2"/>
    </font>
    <font>
      <b/>
      <vertAlign val="subscript"/>
      <sz val="9"/>
      <name val="MetaNormalLF-Roman"/>
      <family val="2"/>
    </font>
    <font>
      <sz val="9"/>
      <name val="Arial"/>
      <family val="2"/>
    </font>
    <font>
      <sz val="7"/>
      <name val="Arial"/>
      <family val="2"/>
    </font>
    <font>
      <vertAlign val="subscript"/>
      <sz val="10"/>
      <name val="MetaNormalLF-Roman"/>
      <family val="2"/>
    </font>
    <font>
      <i/>
      <sz val="11"/>
      <color indexed="23"/>
      <name val="MetaNormalLF-Roman"/>
      <family val="2"/>
    </font>
    <font>
      <b/>
      <sz val="14"/>
      <color indexed="10"/>
      <name val="MetaNormalLF-Roman"/>
      <family val="2"/>
    </font>
    <font>
      <vertAlign val="superscript"/>
      <sz val="10"/>
      <name val="MetaNormalLF-Roman"/>
      <family val="2"/>
    </font>
    <font>
      <b/>
      <sz val="12"/>
      <color rgb="FFFF0000"/>
      <name val="MetaNormalLF-Roman"/>
      <family val="2"/>
    </font>
    <font>
      <sz val="9"/>
      <color indexed="10"/>
      <name val="MetaNormalLF-Roman"/>
      <family val="2"/>
    </font>
    <font>
      <sz val="9"/>
      <name val="Symbol"/>
      <family val="1"/>
      <charset val="2"/>
    </font>
    <font>
      <sz val="14"/>
      <color indexed="10"/>
      <name val="MetaNormalLF-Roman"/>
      <family val="2"/>
    </font>
    <font>
      <b/>
      <vertAlign val="superscript"/>
      <sz val="10"/>
      <name val="MetaNormalLF-Roman"/>
      <family val="2"/>
    </font>
    <font>
      <vertAlign val="superscript"/>
      <sz val="12"/>
      <name val="MetaNormalLF-Roman"/>
      <family val="2"/>
    </font>
    <font>
      <u/>
      <sz val="10"/>
      <color indexed="12"/>
      <name val="MetaNormalLF-Roman"/>
      <family val="2"/>
    </font>
    <font>
      <b/>
      <sz val="26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8"/>
      <name val="MetaNormalLF-Roman"/>
      <family val="2"/>
    </font>
    <font>
      <sz val="18"/>
      <name val="MetaNormalLF-Roman"/>
      <family val="2"/>
    </font>
    <font>
      <sz val="24"/>
      <name val="Arial"/>
      <family val="2"/>
    </font>
    <font>
      <sz val="24"/>
      <name val="MetaNormalLF-Roman"/>
      <family val="2"/>
    </font>
    <font>
      <sz val="10"/>
      <name val="Arial"/>
      <family val="2"/>
    </font>
    <font>
      <i/>
      <sz val="10"/>
      <color indexed="23"/>
      <name val="MetaNormalLF-Roman"/>
      <family val="2"/>
    </font>
    <font>
      <sz val="10"/>
      <name val="Symbol"/>
      <family val="1"/>
      <charset val="2"/>
    </font>
    <font>
      <sz val="10"/>
      <name val="Calibri"/>
      <family val="2"/>
    </font>
    <font>
      <u/>
      <sz val="10"/>
      <name val="MetaNormalLF-Roman"/>
      <family val="2"/>
    </font>
    <font>
      <sz val="8"/>
      <name val="Calibri"/>
      <family val="2"/>
    </font>
    <font>
      <vertAlign val="subscript"/>
      <sz val="8"/>
      <name val="MetaNormalLF-Roman"/>
      <family val="2"/>
    </font>
    <font>
      <sz val="9"/>
      <color rgb="FFFF0000"/>
      <name val="MetaNormalLF-Roman"/>
      <family val="2"/>
    </font>
    <font>
      <sz val="9"/>
      <color indexed="22"/>
      <name val="MetaNormalLF-Roman"/>
      <family val="2"/>
    </font>
    <font>
      <u/>
      <sz val="10"/>
      <color theme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vertAlign val="subscript"/>
      <sz val="12"/>
      <name val="MetaNormalLF-Roman"/>
      <family val="2"/>
    </font>
    <font>
      <b/>
      <vertAlign val="superscript"/>
      <sz val="12"/>
      <name val="MetaNormalLF-Roman"/>
      <family val="2"/>
    </font>
    <font>
      <sz val="9"/>
      <color theme="1"/>
      <name val="Calibri"/>
      <family val="2"/>
      <scheme val="minor"/>
    </font>
    <font>
      <b/>
      <sz val="14"/>
      <color theme="1"/>
      <name val="MetaNormalLF-Roman"/>
      <family val="2"/>
    </font>
    <font>
      <sz val="9"/>
      <color theme="1"/>
      <name val="MetaNormalLF-Roman"/>
      <family val="2"/>
    </font>
    <font>
      <sz val="12"/>
      <color theme="1"/>
      <name val="MetaNormalLF-Roman"/>
      <family val="2"/>
    </font>
    <font>
      <sz val="10"/>
      <color theme="1"/>
      <name val="MetaNormalLF-Roman"/>
      <family val="2"/>
    </font>
    <font>
      <b/>
      <sz val="9"/>
      <color theme="1"/>
      <name val="MetaNormalLF-Roman"/>
      <family val="2"/>
    </font>
    <font>
      <i/>
      <sz val="9"/>
      <color theme="1"/>
      <name val="MetaNormalLF-Roman"/>
      <family val="2"/>
    </font>
    <font>
      <sz val="8"/>
      <color theme="1"/>
      <name val="MetaNormalLF-Roman"/>
      <family val="2"/>
    </font>
    <font>
      <sz val="9"/>
      <color rgb="FF00B050"/>
      <name val="MetaNormalLF-Roman"/>
      <family val="2"/>
    </font>
    <font>
      <b/>
      <sz val="12"/>
      <color theme="1"/>
      <name val="MetaNormalLF-Roman"/>
      <family val="2"/>
    </font>
    <font>
      <vertAlign val="superscript"/>
      <sz val="9"/>
      <color theme="1"/>
      <name val="MetaNormalLF-Roman"/>
      <family val="2"/>
    </font>
    <font>
      <b/>
      <i/>
      <sz val="9"/>
      <color theme="1"/>
      <name val="MetaNormalLF-Roman"/>
      <family val="2"/>
    </font>
    <font>
      <sz val="9"/>
      <color theme="1"/>
      <name val="Calibri"/>
      <family val="2"/>
    </font>
    <font>
      <vertAlign val="subscript"/>
      <sz val="12"/>
      <color theme="1"/>
      <name val="MetaNormalLF-Roman"/>
      <family val="2"/>
    </font>
    <font>
      <b/>
      <vertAlign val="subscript"/>
      <sz val="9"/>
      <color theme="1"/>
      <name val="MetaNormalLF-Roman"/>
      <family val="2"/>
    </font>
    <font>
      <vertAlign val="subscript"/>
      <sz val="8"/>
      <color theme="1"/>
      <name val="MetaNormalLF-Roman"/>
      <family val="2"/>
    </font>
    <font>
      <b/>
      <sz val="9"/>
      <color theme="1"/>
      <name val="Calibri"/>
      <family val="2"/>
    </font>
    <font>
      <sz val="8"/>
      <color theme="1"/>
      <name val="Calibri"/>
      <family val="2"/>
    </font>
    <font>
      <b/>
      <sz val="16"/>
      <color theme="1"/>
      <name val="MetaNormalLF-Roman"/>
      <family val="2"/>
    </font>
    <font>
      <b/>
      <vertAlign val="superscript"/>
      <sz val="12"/>
      <color theme="1"/>
      <name val="MetaNormalLF-Roman"/>
      <family val="2"/>
    </font>
    <font>
      <b/>
      <vertAlign val="superscript"/>
      <sz val="9"/>
      <color theme="1"/>
      <name val="MetaNormalLF-Roman"/>
      <family val="2"/>
    </font>
    <font>
      <b/>
      <vertAlign val="subscript"/>
      <sz val="12"/>
      <color theme="1"/>
      <name val="MetaNormalLF-Roman"/>
      <family val="2"/>
    </font>
    <font>
      <vertAlign val="subscript"/>
      <sz val="9"/>
      <color theme="1"/>
      <name val="MetaNormalLF-Roman"/>
      <family val="2"/>
    </font>
    <font>
      <b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1">
    <xf numFmtId="0" fontId="0" fillId="0" borderId="0"/>
    <xf numFmtId="182" fontId="27" fillId="0" borderId="0"/>
    <xf numFmtId="49" fontId="27" fillId="0" borderId="0"/>
    <xf numFmtId="186" fontId="27" fillId="0" borderId="0">
      <alignment horizontal="center"/>
    </xf>
    <xf numFmtId="194" fontId="27" fillId="0" borderId="0"/>
    <xf numFmtId="195" fontId="27" fillId="0" borderId="0"/>
    <xf numFmtId="196" fontId="27" fillId="0" borderId="0"/>
    <xf numFmtId="183" fontId="27" fillId="0" borderId="0"/>
    <xf numFmtId="190" fontId="29" fillId="0" borderId="0"/>
    <xf numFmtId="191" fontId="36" fillId="0" borderId="0"/>
    <xf numFmtId="192" fontId="29" fillId="0" borderId="0"/>
    <xf numFmtId="178" fontId="27" fillId="0" borderId="0"/>
    <xf numFmtId="187" fontId="27" fillId="0" borderId="0"/>
    <xf numFmtId="184" fontId="27" fillId="0" borderId="0"/>
    <xf numFmtId="193" fontId="29" fillId="0" borderId="0"/>
    <xf numFmtId="49" fontId="28" fillId="0" borderId="1" applyNumberFormat="0" applyFont="0" applyFill="0" applyBorder="0" applyProtection="0">
      <alignment horizontal="left" vertical="center" indent="5"/>
    </xf>
    <xf numFmtId="179" fontId="27" fillId="0" borderId="0"/>
    <xf numFmtId="188" fontId="27" fillId="0" borderId="0">
      <alignment horizontal="center"/>
    </xf>
    <xf numFmtId="185" fontId="27" fillId="0" borderId="0">
      <alignment horizontal="center"/>
    </xf>
    <xf numFmtId="180" fontId="27" fillId="0" borderId="0"/>
    <xf numFmtId="189" fontId="27" fillId="0" borderId="0">
      <alignment horizontal="center"/>
    </xf>
    <xf numFmtId="168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8" fillId="0" borderId="2">
      <alignment horizontal="left" vertical="center" wrapText="1" indent="2"/>
    </xf>
    <xf numFmtId="174" fontId="8" fillId="0" borderId="3" applyFill="0" applyBorder="0">
      <alignment horizontal="right" indent="1"/>
    </xf>
    <xf numFmtId="0" fontId="27" fillId="0" borderId="4"/>
    <xf numFmtId="182" fontId="29" fillId="0" borderId="0"/>
    <xf numFmtId="173" fontId="11" fillId="0" borderId="0">
      <alignment horizontal="right" indent="1"/>
    </xf>
    <xf numFmtId="49" fontId="29" fillId="0" borderId="0"/>
    <xf numFmtId="0" fontId="5" fillId="0" borderId="0"/>
    <xf numFmtId="0" fontId="5" fillId="0" borderId="0"/>
    <xf numFmtId="0" fontId="5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55" fillId="0" borderId="0"/>
    <xf numFmtId="0" fontId="5" fillId="0" borderId="0"/>
    <xf numFmtId="0" fontId="4" fillId="0" borderId="0"/>
    <xf numFmtId="0" fontId="3" fillId="0" borderId="0"/>
    <xf numFmtId="0" fontId="64" fillId="0" borderId="0" applyNumberFormat="0" applyFill="0" applyBorder="0" applyAlignment="0" applyProtection="0"/>
    <xf numFmtId="0" fontId="2" fillId="0" borderId="0"/>
    <xf numFmtId="0" fontId="1" fillId="0" borderId="0"/>
  </cellStyleXfs>
  <cellXfs count="766">
    <xf numFmtId="0" fontId="0" fillId="0" borderId="0" xfId="0"/>
    <xf numFmtId="0" fontId="7" fillId="0" borderId="0" xfId="30" applyFont="1" applyFill="1"/>
    <xf numFmtId="0" fontId="15" fillId="0" borderId="0" xfId="30" applyFont="1" applyAlignment="1">
      <alignment horizontal="left"/>
    </xf>
    <xf numFmtId="170" fontId="8" fillId="0" borderId="0" xfId="29" applyNumberFormat="1" applyFont="1" applyFill="1" applyBorder="1"/>
    <xf numFmtId="0" fontId="8" fillId="0" borderId="5" xfId="30" applyFont="1" applyFill="1" applyBorder="1" applyAlignment="1">
      <alignment horizontal="center"/>
    </xf>
    <xf numFmtId="0" fontId="8" fillId="0" borderId="0" xfId="30" applyFont="1" applyFill="1" applyBorder="1" applyAlignment="1">
      <alignment horizontal="center"/>
    </xf>
    <xf numFmtId="173" fontId="18" fillId="0" borderId="0" xfId="27" applyFont="1" applyFill="1" applyAlignment="1">
      <alignment horizontal="right" indent="1"/>
    </xf>
    <xf numFmtId="173" fontId="18" fillId="0" borderId="0" xfId="27" applyFont="1" applyFill="1" applyAlignment="1">
      <alignment horizontal="right" vertical="center" indent="1"/>
    </xf>
    <xf numFmtId="175" fontId="8" fillId="0" borderId="0" xfId="24" applyNumberFormat="1" applyFont="1" applyFill="1" applyBorder="1" applyAlignment="1">
      <alignment horizontal="right" vertical="center" indent="1"/>
    </xf>
    <xf numFmtId="174" fontId="8" fillId="0" borderId="0" xfId="24" applyFont="1" applyFill="1" applyBorder="1" applyAlignment="1">
      <alignment horizontal="right" vertical="center" indent="1"/>
    </xf>
    <xf numFmtId="0" fontId="8" fillId="0" borderId="0" xfId="30" applyFont="1" applyFill="1" applyAlignment="1">
      <alignment horizontal="left"/>
    </xf>
    <xf numFmtId="0" fontId="8" fillId="0" borderId="0" xfId="30" applyFont="1" applyFill="1" applyAlignment="1">
      <alignment horizontal="center"/>
    </xf>
    <xf numFmtId="173" fontId="18" fillId="0" borderId="0" xfId="27" applyFont="1" applyFill="1" applyBorder="1" applyAlignment="1">
      <alignment horizontal="right" vertical="center" indent="1"/>
    </xf>
    <xf numFmtId="1" fontId="18" fillId="0" borderId="0" xfId="27" applyNumberFormat="1" applyFont="1" applyFill="1" applyBorder="1" applyAlignment="1">
      <alignment horizontal="right" vertical="center" indent="1"/>
    </xf>
    <xf numFmtId="173" fontId="18" fillId="0" borderId="0" xfId="27" applyFont="1" applyFill="1" applyBorder="1" applyAlignment="1">
      <alignment horizontal="right" indent="1"/>
    </xf>
    <xf numFmtId="171" fontId="8" fillId="0" borderId="0" xfId="29" applyNumberFormat="1" applyFont="1" applyFill="1" applyBorder="1"/>
    <xf numFmtId="0" fontId="22" fillId="0" borderId="0" xfId="0" applyFont="1"/>
    <xf numFmtId="0" fontId="15" fillId="0" borderId="0" xfId="31" applyFont="1" applyAlignment="1">
      <alignment horizontal="left" vertical="center"/>
    </xf>
    <xf numFmtId="0" fontId="21" fillId="0" borderId="0" xfId="31" applyFont="1" applyAlignment="1">
      <alignment vertical="center"/>
    </xf>
    <xf numFmtId="0" fontId="13" fillId="0" borderId="0" xfId="31" applyFont="1" applyAlignment="1">
      <alignment horizontal="left" vertical="center"/>
    </xf>
    <xf numFmtId="0" fontId="12" fillId="0" borderId="0" xfId="31" applyFont="1" applyAlignment="1">
      <alignment vertical="center"/>
    </xf>
    <xf numFmtId="0" fontId="26" fillId="0" borderId="0" xfId="31" applyFont="1" applyAlignment="1">
      <alignment vertical="center"/>
    </xf>
    <xf numFmtId="0" fontId="7" fillId="0" borderId="0" xfId="31" applyFont="1"/>
    <xf numFmtId="0" fontId="7" fillId="0" borderId="10" xfId="31" applyFont="1" applyBorder="1" applyAlignment="1">
      <alignment horizontal="left" indent="1"/>
    </xf>
    <xf numFmtId="0" fontId="11" fillId="0" borderId="0" xfId="31" applyFont="1" applyFill="1"/>
    <xf numFmtId="0" fontId="8" fillId="0" borderId="5" xfId="31" applyFont="1" applyBorder="1" applyAlignment="1">
      <alignment horizontal="center"/>
    </xf>
    <xf numFmtId="49" fontId="8" fillId="0" borderId="0" xfId="31" applyNumberFormat="1" applyFont="1" applyFill="1" applyBorder="1" applyAlignment="1">
      <alignment horizontal="center"/>
    </xf>
    <xf numFmtId="176" fontId="8" fillId="0" borderId="9" xfId="31" applyNumberFormat="1" applyFont="1" applyBorder="1" applyAlignment="1">
      <alignment horizontal="left" indent="1"/>
    </xf>
    <xf numFmtId="165" fontId="11" fillId="0" borderId="4" xfId="31" applyNumberFormat="1" applyFont="1" applyFill="1" applyBorder="1" applyAlignment="1">
      <alignment horizontal="right"/>
    </xf>
    <xf numFmtId="3" fontId="8" fillId="0" borderId="0" xfId="31" applyNumberFormat="1" applyFont="1" applyFill="1" applyBorder="1" applyAlignment="1">
      <alignment horizontal="right" indent="1"/>
    </xf>
    <xf numFmtId="0" fontId="5" fillId="0" borderId="0" xfId="31"/>
    <xf numFmtId="176" fontId="8" fillId="0" borderId="5" xfId="31" applyNumberFormat="1" applyFont="1" applyBorder="1" applyAlignment="1">
      <alignment horizontal="left" indent="1"/>
    </xf>
    <xf numFmtId="165" fontId="11" fillId="0" borderId="0" xfId="31" applyNumberFormat="1" applyFont="1" applyFill="1" applyBorder="1" applyAlignment="1">
      <alignment horizontal="right"/>
    </xf>
    <xf numFmtId="0" fontId="8" fillId="0" borderId="5" xfId="31" applyFont="1" applyFill="1" applyBorder="1" applyAlignment="1">
      <alignment horizontal="center"/>
    </xf>
    <xf numFmtId="49" fontId="18" fillId="0" borderId="3" xfId="31" applyNumberFormat="1" applyFont="1" applyFill="1" applyBorder="1" applyAlignment="1">
      <alignment horizontal="center" vertical="center"/>
    </xf>
    <xf numFmtId="176" fontId="18" fillId="0" borderId="5" xfId="31" applyNumberFormat="1" applyFont="1" applyBorder="1" applyAlignment="1">
      <alignment horizontal="left" indent="1"/>
    </xf>
    <xf numFmtId="3" fontId="18" fillId="0" borderId="0" xfId="31" applyNumberFormat="1" applyFont="1" applyFill="1" applyBorder="1" applyAlignment="1">
      <alignment horizontal="right"/>
    </xf>
    <xf numFmtId="3" fontId="18" fillId="0" borderId="0" xfId="31" applyNumberFormat="1" applyFont="1" applyFill="1" applyBorder="1" applyAlignment="1">
      <alignment horizontal="right" indent="1"/>
    </xf>
    <xf numFmtId="0" fontId="7" fillId="0" borderId="3" xfId="31" applyFont="1" applyBorder="1" applyAlignment="1"/>
    <xf numFmtId="169" fontId="8" fillId="0" borderId="5" xfId="31" applyNumberFormat="1" applyFont="1" applyBorder="1" applyAlignment="1">
      <alignment horizontal="left" vertical="center" wrapText="1" indent="2"/>
    </xf>
    <xf numFmtId="3" fontId="8" fillId="0" borderId="0" xfId="31" applyNumberFormat="1" applyFont="1" applyFill="1" applyBorder="1" applyAlignment="1">
      <alignment horizontal="right"/>
    </xf>
    <xf numFmtId="3" fontId="42" fillId="0" borderId="0" xfId="31" applyNumberFormat="1" applyFont="1" applyFill="1" applyBorder="1" applyAlignment="1">
      <alignment horizontal="right"/>
    </xf>
    <xf numFmtId="0" fontId="7" fillId="0" borderId="0" xfId="31" applyFont="1" applyAlignment="1">
      <alignment horizontal="left"/>
    </xf>
    <xf numFmtId="0" fontId="7" fillId="0" borderId="0" xfId="31" applyFont="1" applyAlignment="1"/>
    <xf numFmtId="176" fontId="22" fillId="0" borderId="0" xfId="31" applyNumberFormat="1" applyFont="1" applyFill="1" applyBorder="1"/>
    <xf numFmtId="0" fontId="5" fillId="0" borderId="0" xfId="31" applyFill="1"/>
    <xf numFmtId="0" fontId="7" fillId="0" borderId="0" xfId="31" quotePrefix="1" applyFont="1"/>
    <xf numFmtId="165" fontId="22" fillId="0" borderId="0" xfId="31" applyNumberFormat="1" applyFont="1" applyFill="1" applyBorder="1" applyAlignment="1">
      <alignment horizontal="right"/>
    </xf>
    <xf numFmtId="0" fontId="8" fillId="0" borderId="0" xfId="31" applyFont="1" applyFill="1" applyBorder="1" applyAlignment="1">
      <alignment horizontal="center"/>
    </xf>
    <xf numFmtId="0" fontId="7" fillId="0" borderId="0" xfId="31" applyFont="1" applyAlignment="1">
      <alignment horizontal="left" vertical="center" indent="1"/>
    </xf>
    <xf numFmtId="165" fontId="5" fillId="0" borderId="0" xfId="31" applyNumberFormat="1"/>
    <xf numFmtId="165" fontId="7" fillId="0" borderId="0" xfId="31" applyNumberFormat="1" applyFont="1" applyFill="1" applyBorder="1" applyAlignment="1">
      <alignment horizontal="right"/>
    </xf>
    <xf numFmtId="0" fontId="7" fillId="0" borderId="0" xfId="31" applyFont="1" applyAlignment="1">
      <alignment horizontal="left" indent="1"/>
    </xf>
    <xf numFmtId="0" fontId="21" fillId="0" borderId="0" xfId="31" applyFont="1" applyAlignment="1">
      <alignment horizontal="left" vertical="center" indent="1"/>
    </xf>
    <xf numFmtId="0" fontId="12" fillId="0" borderId="0" xfId="31" applyFont="1" applyAlignment="1">
      <alignment horizontal="left" vertical="center" indent="1"/>
    </xf>
    <xf numFmtId="0" fontId="8" fillId="0" borderId="0" xfId="31" applyFont="1" applyBorder="1" applyAlignment="1">
      <alignment horizontal="center"/>
    </xf>
    <xf numFmtId="0" fontId="13" fillId="0" borderId="0" xfId="31" applyFont="1" applyBorder="1" applyAlignment="1">
      <alignment horizontal="left" vertical="center"/>
    </xf>
    <xf numFmtId="0" fontId="12" fillId="0" borderId="0" xfId="31" applyFont="1" applyBorder="1" applyAlignment="1">
      <alignment horizontal="left" vertical="center" indent="1"/>
    </xf>
    <xf numFmtId="0" fontId="12" fillId="0" borderId="0" xfId="31" applyFont="1" applyFill="1" applyBorder="1" applyAlignment="1">
      <alignment vertical="center"/>
    </xf>
    <xf numFmtId="0" fontId="11" fillId="0" borderId="4" xfId="31" applyFont="1" applyFill="1" applyBorder="1" applyAlignment="1">
      <alignment vertical="center" wrapText="1"/>
    </xf>
    <xf numFmtId="0" fontId="11" fillId="0" borderId="0" xfId="31" applyFont="1" applyFill="1" applyBorder="1" applyAlignment="1">
      <alignment vertical="center" wrapText="1"/>
    </xf>
    <xf numFmtId="0" fontId="7" fillId="0" borderId="0" xfId="31" applyFont="1" applyAlignment="1">
      <alignment horizontal="left" vertical="center"/>
    </xf>
    <xf numFmtId="0" fontId="13" fillId="0" borderId="10" xfId="31" applyFont="1" applyBorder="1" applyAlignment="1">
      <alignment horizontal="left" vertical="center"/>
    </xf>
    <xf numFmtId="0" fontId="12" fillId="0" borderId="10" xfId="31" applyFont="1" applyBorder="1" applyAlignment="1">
      <alignment vertical="center"/>
    </xf>
    <xf numFmtId="0" fontId="12" fillId="0" borderId="10" xfId="31" applyFont="1" applyBorder="1" applyAlignment="1">
      <alignment horizontal="left" vertical="center" indent="1"/>
    </xf>
    <xf numFmtId="0" fontId="7" fillId="0" borderId="0" xfId="31" applyFont="1" applyBorder="1" applyAlignment="1"/>
    <xf numFmtId="3" fontId="42" fillId="0" borderId="0" xfId="31" applyNumberFormat="1" applyFont="1" applyFill="1" applyBorder="1" applyAlignment="1">
      <alignment horizontal="right" indent="1"/>
    </xf>
    <xf numFmtId="0" fontId="5" fillId="0" borderId="0" xfId="31" applyBorder="1"/>
    <xf numFmtId="0" fontId="26" fillId="0" borderId="0" xfId="31" applyFont="1" applyAlignment="1">
      <alignment horizontal="left" vertical="center" indent="1"/>
    </xf>
    <xf numFmtId="0" fontId="8" fillId="0" borderId="0" xfId="31" applyFont="1" applyBorder="1" applyAlignment="1"/>
    <xf numFmtId="0" fontId="12" fillId="0" borderId="0" xfId="31" applyFont="1" applyBorder="1" applyAlignment="1">
      <alignment vertical="center"/>
    </xf>
    <xf numFmtId="0" fontId="41" fillId="0" borderId="0" xfId="31" applyFont="1" applyAlignment="1">
      <alignment vertical="center"/>
    </xf>
    <xf numFmtId="0" fontId="35" fillId="0" borderId="0" xfId="31" applyFont="1"/>
    <xf numFmtId="0" fontId="8" fillId="0" borderId="3" xfId="31" applyFont="1" applyBorder="1" applyAlignment="1"/>
    <xf numFmtId="0" fontId="8" fillId="0" borderId="0" xfId="31" applyFont="1"/>
    <xf numFmtId="0" fontId="8" fillId="0" borderId="0" xfId="31" applyFont="1" applyAlignment="1"/>
    <xf numFmtId="0" fontId="8" fillId="0" borderId="0" xfId="31" quotePrefix="1" applyFont="1"/>
    <xf numFmtId="0" fontId="8" fillId="0" borderId="5" xfId="31" applyFont="1" applyBorder="1"/>
    <xf numFmtId="0" fontId="8" fillId="0" borderId="5" xfId="31" applyFont="1" applyBorder="1" applyAlignment="1">
      <alignment horizontal="left" vertical="center" indent="1"/>
    </xf>
    <xf numFmtId="176" fontId="18" fillId="0" borderId="5" xfId="31" applyNumberFormat="1" applyFont="1" applyBorder="1"/>
    <xf numFmtId="0" fontId="7" fillId="0" borderId="0" xfId="31" applyFont="1" applyFill="1"/>
    <xf numFmtId="0" fontId="11" fillId="0" borderId="0" xfId="31" applyFont="1"/>
    <xf numFmtId="0" fontId="11" fillId="0" borderId="0" xfId="31" applyFont="1" applyAlignment="1">
      <alignment horizontal="left" indent="1"/>
    </xf>
    <xf numFmtId="0" fontId="11" fillId="0" borderId="0" xfId="31" applyFont="1" applyAlignment="1">
      <alignment horizontal="left"/>
    </xf>
    <xf numFmtId="0" fontId="15" fillId="0" borderId="0" xfId="31" applyFont="1" applyAlignment="1">
      <alignment horizontal="left"/>
    </xf>
    <xf numFmtId="0" fontId="5" fillId="0" borderId="0" xfId="31" applyProtection="1">
      <protection locked="0"/>
    </xf>
    <xf numFmtId="0" fontId="11" fillId="0" borderId="0" xfId="31" applyFont="1" applyAlignment="1" applyProtection="1">
      <alignment horizontal="left" indent="1"/>
      <protection locked="0"/>
    </xf>
    <xf numFmtId="0" fontId="11" fillId="0" borderId="0" xfId="31" applyFont="1" applyProtection="1">
      <protection locked="0"/>
    </xf>
    <xf numFmtId="0" fontId="47" fillId="0" borderId="0" xfId="32" applyFont="1" applyAlignment="1" applyProtection="1"/>
    <xf numFmtId="0" fontId="11" fillId="0" borderId="0" xfId="31" applyFont="1" applyAlignment="1" applyProtection="1">
      <alignment horizontal="left"/>
      <protection locked="0"/>
    </xf>
    <xf numFmtId="49" fontId="48" fillId="0" borderId="0" xfId="31" applyNumberFormat="1" applyFont="1" applyAlignment="1" applyProtection="1">
      <alignment horizontal="left"/>
      <protection locked="0"/>
    </xf>
    <xf numFmtId="0" fontId="5" fillId="0" borderId="0" xfId="31" applyAlignment="1"/>
    <xf numFmtId="0" fontId="11" fillId="0" borderId="0" xfId="31" applyFont="1" applyAlignment="1"/>
    <xf numFmtId="0" fontId="49" fillId="0" borderId="0" xfId="31" applyFont="1" applyProtection="1">
      <protection locked="0"/>
    </xf>
    <xf numFmtId="0" fontId="50" fillId="0" borderId="0" xfId="31" applyFont="1" applyProtection="1">
      <protection locked="0"/>
    </xf>
    <xf numFmtId="49" fontId="50" fillId="0" borderId="0" xfId="31" applyNumberFormat="1" applyFont="1" applyProtection="1">
      <protection locked="0"/>
    </xf>
    <xf numFmtId="0" fontId="51" fillId="0" borderId="0" xfId="31" applyFont="1" applyProtection="1">
      <protection locked="0"/>
    </xf>
    <xf numFmtId="0" fontId="52" fillId="0" borderId="0" xfId="31" applyFont="1"/>
    <xf numFmtId="0" fontId="5" fillId="0" borderId="10" xfId="31" applyBorder="1"/>
    <xf numFmtId="0" fontId="15" fillId="0" borderId="0" xfId="34" applyFont="1" applyBorder="1" applyAlignment="1">
      <alignment horizontal="left"/>
    </xf>
    <xf numFmtId="0" fontId="11" fillId="0" borderId="0" xfId="34" applyFont="1"/>
    <xf numFmtId="0" fontId="11" fillId="0" borderId="0" xfId="34" applyFont="1" applyAlignment="1">
      <alignment horizontal="left"/>
    </xf>
    <xf numFmtId="49" fontId="11" fillId="0" borderId="0" xfId="34" applyNumberFormat="1" applyFont="1"/>
    <xf numFmtId="0" fontId="14" fillId="0" borderId="0" xfId="34" applyFont="1" applyAlignment="1">
      <alignment horizontal="left"/>
    </xf>
    <xf numFmtId="0" fontId="38" fillId="0" borderId="0" xfId="34" applyFont="1" applyAlignment="1">
      <alignment horizontal="left"/>
    </xf>
    <xf numFmtId="0" fontId="56" fillId="0" borderId="0" xfId="34" applyFont="1" applyAlignment="1">
      <alignment horizontal="left"/>
    </xf>
    <xf numFmtId="0" fontId="56" fillId="0" borderId="0" xfId="34" applyNumberFormat="1" applyFont="1"/>
    <xf numFmtId="49" fontId="11" fillId="0" borderId="0" xfId="34" applyNumberFormat="1" applyFont="1" applyAlignment="1">
      <alignment horizontal="left"/>
    </xf>
    <xf numFmtId="0" fontId="11" fillId="0" borderId="0" xfId="32" applyFont="1" applyAlignment="1" applyProtection="1">
      <alignment horizontal="left"/>
    </xf>
    <xf numFmtId="0" fontId="17" fillId="0" borderId="0" xfId="34" applyFont="1" applyAlignment="1">
      <alignment horizontal="left"/>
    </xf>
    <xf numFmtId="0" fontId="22" fillId="0" borderId="0" xfId="34" applyFont="1" applyAlignment="1">
      <alignment horizontal="left"/>
    </xf>
    <xf numFmtId="0" fontId="14" fillId="0" borderId="0" xfId="34" applyFont="1"/>
    <xf numFmtId="49" fontId="11" fillId="0" borderId="0" xfId="32" applyNumberFormat="1" applyFont="1" applyAlignment="1" applyProtection="1">
      <alignment horizontal="left"/>
    </xf>
    <xf numFmtId="49" fontId="22" fillId="0" borderId="0" xfId="32" applyNumberFormat="1" applyFont="1" applyAlignment="1" applyProtection="1">
      <alignment horizontal="left"/>
    </xf>
    <xf numFmtId="49" fontId="11" fillId="0" borderId="0" xfId="32" applyNumberFormat="1" applyFont="1" applyFill="1" applyAlignment="1" applyProtection="1">
      <alignment horizontal="left"/>
    </xf>
    <xf numFmtId="0" fontId="12" fillId="0" borderId="0" xfId="34" applyFont="1"/>
    <xf numFmtId="0" fontId="11" fillId="3" borderId="0" xfId="31" applyFont="1" applyFill="1"/>
    <xf numFmtId="0" fontId="22" fillId="0" borderId="0" xfId="34" applyFont="1"/>
    <xf numFmtId="0" fontId="11" fillId="0" borderId="0" xfId="34" applyFont="1" applyFill="1"/>
    <xf numFmtId="0" fontId="11" fillId="3" borderId="0" xfId="34" applyFont="1" applyFill="1"/>
    <xf numFmtId="0" fontId="11" fillId="3" borderId="0" xfId="34" quotePrefix="1" applyFont="1" applyFill="1"/>
    <xf numFmtId="0" fontId="7" fillId="3" borderId="0" xfId="34" applyFont="1" applyFill="1"/>
    <xf numFmtId="0" fontId="7" fillId="3" borderId="0" xfId="34" applyFont="1" applyFill="1" applyAlignment="1">
      <alignment horizontal="left" indent="1"/>
    </xf>
    <xf numFmtId="0" fontId="7" fillId="3" borderId="0" xfId="34" applyFont="1" applyFill="1" applyAlignment="1">
      <alignment horizontal="left"/>
    </xf>
    <xf numFmtId="0" fontId="7" fillId="0" borderId="0" xfId="34" applyFont="1"/>
    <xf numFmtId="0" fontId="7" fillId="0" borderId="0" xfId="34" applyFont="1" applyAlignment="1">
      <alignment horizontal="left" indent="1"/>
    </xf>
    <xf numFmtId="0" fontId="15" fillId="0" borderId="0" xfId="34" applyFont="1"/>
    <xf numFmtId="0" fontId="22" fillId="0" borderId="0" xfId="35" applyFont="1"/>
    <xf numFmtId="0" fontId="11" fillId="0" borderId="0" xfId="35" applyFont="1"/>
    <xf numFmtId="0" fontId="22" fillId="0" borderId="0" xfId="34" applyFont="1" applyFill="1"/>
    <xf numFmtId="0" fontId="59" fillId="0" borderId="0" xfId="34" applyFont="1" applyFill="1"/>
    <xf numFmtId="197" fontId="8" fillId="0" borderId="0" xfId="31" applyNumberFormat="1" applyFont="1" applyBorder="1" applyAlignment="1">
      <alignment horizontal="right" indent="1"/>
    </xf>
    <xf numFmtId="49" fontId="22" fillId="0" borderId="0" xfId="34" applyNumberFormat="1" applyFont="1" applyAlignment="1">
      <alignment horizontal="left"/>
    </xf>
    <xf numFmtId="49" fontId="22" fillId="0" borderId="0" xfId="34" applyNumberFormat="1" applyFont="1" applyFill="1" applyAlignment="1">
      <alignment horizontal="left"/>
    </xf>
    <xf numFmtId="0" fontId="15" fillId="0" borderId="0" xfId="31" applyFont="1"/>
    <xf numFmtId="0" fontId="13" fillId="0" borderId="0" xfId="31" applyFont="1"/>
    <xf numFmtId="0" fontId="11" fillId="0" borderId="10" xfId="31" applyFont="1" applyBorder="1"/>
    <xf numFmtId="0" fontId="11" fillId="0" borderId="0" xfId="31" applyFont="1" applyBorder="1"/>
    <xf numFmtId="0" fontId="22" fillId="0" borderId="0" xfId="31" applyFont="1" applyAlignment="1">
      <alignment horizontal="left" indent="1"/>
    </xf>
    <xf numFmtId="0" fontId="8" fillId="0" borderId="0" xfId="31" applyFont="1" applyBorder="1"/>
    <xf numFmtId="169" fontId="8" fillId="0" borderId="16" xfId="31" applyNumberFormat="1" applyFont="1" applyBorder="1"/>
    <xf numFmtId="198" fontId="8" fillId="0" borderId="0" xfId="31" applyNumberFormat="1" applyFont="1" applyAlignment="1">
      <alignment horizontal="right" indent="1"/>
    </xf>
    <xf numFmtId="199" fontId="11" fillId="0" borderId="0" xfId="31" applyNumberFormat="1" applyFont="1"/>
    <xf numFmtId="169" fontId="8" fillId="0" borderId="16" xfId="31" applyNumberFormat="1" applyFont="1" applyBorder="1" applyAlignment="1">
      <alignment horizontal="left" indent="1"/>
    </xf>
    <xf numFmtId="200" fontId="8" fillId="0" borderId="0" xfId="31" applyNumberFormat="1" applyFont="1" applyAlignment="1">
      <alignment horizontal="right" indent="1"/>
    </xf>
    <xf numFmtId="169" fontId="8" fillId="0" borderId="16" xfId="31" applyNumberFormat="1" applyFont="1" applyBorder="1" applyAlignment="1">
      <alignment horizontal="left" indent="2"/>
    </xf>
    <xf numFmtId="201" fontId="8" fillId="0" borderId="0" xfId="31" applyNumberFormat="1" applyFont="1" applyBorder="1"/>
    <xf numFmtId="0" fontId="11" fillId="0" borderId="5" xfId="31" applyFont="1" applyBorder="1" applyAlignment="1">
      <alignment horizontal="center"/>
    </xf>
    <xf numFmtId="200" fontId="11" fillId="0" borderId="0" xfId="31" applyNumberFormat="1" applyFont="1"/>
    <xf numFmtId="0" fontId="11" fillId="0" borderId="0" xfId="31" quotePrefix="1" applyFont="1"/>
    <xf numFmtId="0" fontId="7" fillId="0" borderId="0" xfId="31" quotePrefix="1" applyFont="1" applyAlignment="1">
      <alignment horizontal="left" indent="1"/>
    </xf>
    <xf numFmtId="0" fontId="12" fillId="0" borderId="0" xfId="31" applyFont="1"/>
    <xf numFmtId="0" fontId="22" fillId="0" borderId="0" xfId="31" applyFont="1" applyBorder="1" applyAlignment="1">
      <alignment horizontal="left" indent="1"/>
    </xf>
    <xf numFmtId="0" fontId="18" fillId="0" borderId="4" xfId="31" applyFont="1" applyBorder="1" applyAlignment="1"/>
    <xf numFmtId="0" fontId="18" fillId="0" borderId="0" xfId="31" applyFont="1" applyBorder="1" applyAlignment="1"/>
    <xf numFmtId="0" fontId="18" fillId="0" borderId="0" xfId="31" applyFont="1" applyAlignment="1"/>
    <xf numFmtId="201" fontId="43" fillId="0" borderId="0" xfId="31" quotePrefix="1" applyNumberFormat="1" applyFont="1" applyAlignment="1">
      <alignment horizontal="right" indent="1"/>
    </xf>
    <xf numFmtId="0" fontId="8" fillId="0" borderId="0" xfId="31" quotePrefix="1" applyFont="1" applyAlignment="1">
      <alignment horizontal="left" indent="1"/>
    </xf>
    <xf numFmtId="0" fontId="8" fillId="0" borderId="0" xfId="31" applyFont="1" applyAlignment="1">
      <alignment horizontal="right" indent="1"/>
    </xf>
    <xf numFmtId="0" fontId="15" fillId="0" borderId="0" xfId="31" applyFont="1" applyBorder="1"/>
    <xf numFmtId="0" fontId="13" fillId="0" borderId="0" xfId="31" applyFont="1" applyBorder="1"/>
    <xf numFmtId="199" fontId="8" fillId="0" borderId="0" xfId="31" applyNumberFormat="1" applyFont="1" applyBorder="1"/>
    <xf numFmtId="199" fontId="8" fillId="0" borderId="0" xfId="31" quotePrefix="1" applyNumberFormat="1" applyFont="1" applyBorder="1" applyAlignment="1">
      <alignment horizontal="right"/>
    </xf>
    <xf numFmtId="169" fontId="8" fillId="0" borderId="16" xfId="31" applyNumberFormat="1" applyFont="1" applyFill="1" applyBorder="1" applyAlignment="1">
      <alignment horizontal="left" indent="2"/>
    </xf>
    <xf numFmtId="169" fontId="8" fillId="0" borderId="16" xfId="31" applyNumberFormat="1" applyFont="1" applyBorder="1" applyAlignment="1">
      <alignment horizontal="left" indent="3"/>
    </xf>
    <xf numFmtId="169" fontId="8" fillId="0" borderId="16" xfId="31" applyNumberFormat="1" applyFont="1" applyFill="1" applyBorder="1" applyAlignment="1">
      <alignment horizontal="left" indent="1"/>
    </xf>
    <xf numFmtId="0" fontId="8" fillId="0" borderId="0" xfId="31" quotePrefix="1" applyFont="1" applyBorder="1" applyAlignment="1">
      <alignment horizontal="center"/>
    </xf>
    <xf numFmtId="200" fontId="8" fillId="0" borderId="0" xfId="31" applyNumberFormat="1" applyFont="1"/>
    <xf numFmtId="49" fontId="7" fillId="0" borderId="0" xfId="31" applyNumberFormat="1" applyFont="1" applyBorder="1" applyAlignment="1">
      <alignment horizontal="left"/>
    </xf>
    <xf numFmtId="49" fontId="8" fillId="0" borderId="0" xfId="31" quotePrefix="1" applyNumberFormat="1" applyFont="1" applyBorder="1" applyAlignment="1">
      <alignment horizontal="left"/>
    </xf>
    <xf numFmtId="199" fontId="8" fillId="0" borderId="0" xfId="31" applyNumberFormat="1" applyFont="1"/>
    <xf numFmtId="49" fontId="8" fillId="0" borderId="0" xfId="31" applyNumberFormat="1" applyFont="1" applyBorder="1" applyAlignment="1">
      <alignment horizontal="left"/>
    </xf>
    <xf numFmtId="169" fontId="8" fillId="0" borderId="0" xfId="31" applyNumberFormat="1" applyFont="1" applyBorder="1" applyAlignment="1">
      <alignment horizontal="left" indent="1"/>
    </xf>
    <xf numFmtId="169" fontId="8" fillId="0" borderId="0" xfId="31" applyNumberFormat="1" applyFont="1" applyBorder="1"/>
    <xf numFmtId="0" fontId="8" fillId="0" borderId="0" xfId="31" applyFont="1" applyAlignment="1">
      <alignment horizontal="center"/>
    </xf>
    <xf numFmtId="0" fontId="8" fillId="0" borderId="10" xfId="31" applyFont="1" applyBorder="1"/>
    <xf numFmtId="202" fontId="8" fillId="0" borderId="0" xfId="31" applyNumberFormat="1" applyFont="1" applyAlignment="1">
      <alignment horizontal="right" indent="1"/>
    </xf>
    <xf numFmtId="202" fontId="8" fillId="0" borderId="5" xfId="31" applyNumberFormat="1" applyFont="1" applyBorder="1" applyAlignment="1">
      <alignment horizontal="right" indent="1"/>
    </xf>
    <xf numFmtId="202" fontId="8" fillId="0" borderId="0" xfId="31" applyNumberFormat="1" applyFont="1"/>
    <xf numFmtId="202" fontId="8" fillId="0" borderId="0" xfId="31" applyNumberFormat="1" applyFont="1" applyBorder="1"/>
    <xf numFmtId="1" fontId="22" fillId="0" borderId="0" xfId="31" applyNumberFormat="1" applyFont="1" applyAlignment="1">
      <alignment horizontal="center"/>
    </xf>
    <xf numFmtId="166" fontId="8" fillId="0" borderId="0" xfId="31" applyNumberFormat="1" applyFont="1" applyAlignment="1">
      <alignment horizontal="center"/>
    </xf>
    <xf numFmtId="1" fontId="8" fillId="0" borderId="0" xfId="31" applyNumberFormat="1" applyFont="1" applyAlignment="1">
      <alignment horizontal="center"/>
    </xf>
    <xf numFmtId="166" fontId="8" fillId="0" borderId="0" xfId="31" applyNumberFormat="1" applyFont="1" applyAlignment="1">
      <alignment horizontal="right"/>
    </xf>
    <xf numFmtId="166" fontId="8" fillId="0" borderId="0" xfId="31" applyNumberFormat="1" applyFont="1" applyBorder="1" applyAlignment="1">
      <alignment horizontal="center"/>
    </xf>
    <xf numFmtId="1" fontId="8" fillId="0" borderId="0" xfId="31" applyNumberFormat="1" applyFont="1" applyBorder="1" applyAlignment="1">
      <alignment horizontal="center"/>
    </xf>
    <xf numFmtId="49" fontId="8" fillId="0" borderId="0" xfId="31" quotePrefix="1" applyNumberFormat="1" applyFont="1" applyBorder="1"/>
    <xf numFmtId="198" fontId="8" fillId="0" borderId="3" xfId="31" applyNumberFormat="1" applyFont="1" applyBorder="1" applyAlignment="1">
      <alignment horizontal="right" indent="1"/>
    </xf>
    <xf numFmtId="198" fontId="8" fillId="0" borderId="0" xfId="31" applyNumberFormat="1" applyFont="1" applyBorder="1" applyAlignment="1">
      <alignment horizontal="right" indent="1"/>
    </xf>
    <xf numFmtId="198" fontId="8" fillId="0" borderId="5" xfId="31" applyNumberFormat="1" applyFont="1" applyBorder="1" applyAlignment="1">
      <alignment horizontal="right" indent="1"/>
    </xf>
    <xf numFmtId="203" fontId="8" fillId="0" borderId="0" xfId="31" applyNumberFormat="1" applyFont="1"/>
    <xf numFmtId="203" fontId="8" fillId="0" borderId="0" xfId="31" applyNumberFormat="1" applyFont="1" applyBorder="1"/>
    <xf numFmtId="204" fontId="35" fillId="0" borderId="0" xfId="31" applyNumberFormat="1" applyFont="1" applyFill="1" applyBorder="1" applyAlignment="1">
      <alignment horizontal="right"/>
    </xf>
    <xf numFmtId="204" fontId="35" fillId="0" borderId="0" xfId="31" applyNumberFormat="1" applyFont="1" applyFill="1" applyBorder="1" applyAlignment="1">
      <alignment horizontal="right" vertical="top" wrapText="1"/>
    </xf>
    <xf numFmtId="0" fontId="63" fillId="0" borderId="0" xfId="31" applyFont="1"/>
    <xf numFmtId="0" fontId="62" fillId="0" borderId="0" xfId="31" applyFont="1"/>
    <xf numFmtId="205" fontId="8" fillId="0" borderId="0" xfId="31" applyNumberFormat="1" applyFont="1" applyAlignment="1">
      <alignment horizontal="right" indent="1"/>
    </xf>
    <xf numFmtId="206" fontId="8" fillId="0" borderId="0" xfId="31" applyNumberFormat="1" applyFont="1" applyBorder="1"/>
    <xf numFmtId="206" fontId="8" fillId="0" borderId="0" xfId="31" applyNumberFormat="1" applyFont="1"/>
    <xf numFmtId="198" fontId="43" fillId="0" borderId="0" xfId="31" quotePrefix="1" applyNumberFormat="1" applyFont="1" applyAlignment="1">
      <alignment horizontal="right" indent="1"/>
    </xf>
    <xf numFmtId="0" fontId="22" fillId="0" borderId="4" xfId="31" applyFont="1" applyBorder="1" applyAlignment="1">
      <alignment horizontal="left" indent="1"/>
    </xf>
    <xf numFmtId="49" fontId="11" fillId="0" borderId="0" xfId="38" applyNumberFormat="1" applyFont="1" applyAlignment="1" applyProtection="1">
      <alignment horizontal="left"/>
    </xf>
    <xf numFmtId="0" fontId="11" fillId="0" borderId="0" xfId="38" applyFont="1"/>
    <xf numFmtId="49" fontId="11" fillId="0" borderId="0" xfId="38" applyNumberFormat="1" applyFont="1" applyAlignment="1">
      <alignment horizontal="left"/>
    </xf>
    <xf numFmtId="0" fontId="22" fillId="0" borderId="0" xfId="34" applyFont="1" applyBorder="1" applyAlignment="1">
      <alignment horizontal="left"/>
    </xf>
    <xf numFmtId="202" fontId="8" fillId="0" borderId="0" xfId="31" applyNumberFormat="1" applyFont="1" applyBorder="1" applyAlignment="1">
      <alignment horizontal="right" indent="1"/>
    </xf>
    <xf numFmtId="0" fontId="11" fillId="0" borderId="0" xfId="31" applyFont="1" applyFill="1" applyBorder="1"/>
    <xf numFmtId="0" fontId="22" fillId="0" borderId="4" xfId="31" applyFont="1" applyBorder="1" applyAlignment="1">
      <alignment horizontal="center"/>
    </xf>
    <xf numFmtId="0" fontId="22" fillId="0" borderId="0" xfId="31" applyFont="1" applyBorder="1" applyAlignment="1">
      <alignment horizontal="center"/>
    </xf>
    <xf numFmtId="1" fontId="22" fillId="0" borderId="0" xfId="31" applyNumberFormat="1" applyFont="1" applyBorder="1" applyAlignment="1">
      <alignment horizontal="center"/>
    </xf>
    <xf numFmtId="0" fontId="12" fillId="0" borderId="0" xfId="34" applyFont="1" applyBorder="1" applyAlignment="1">
      <alignment horizontal="left"/>
    </xf>
    <xf numFmtId="0" fontId="7" fillId="0" borderId="0" xfId="39" applyFont="1"/>
    <xf numFmtId="0" fontId="7" fillId="0" borderId="0" xfId="39" applyFont="1" applyAlignment="1">
      <alignment horizontal="center"/>
    </xf>
    <xf numFmtId="0" fontId="2" fillId="0" borderId="0" xfId="39"/>
    <xf numFmtId="0" fontId="7" fillId="0" borderId="0" xfId="39" applyFont="1" applyFill="1"/>
    <xf numFmtId="0" fontId="22" fillId="0" borderId="0" xfId="39" applyFont="1" applyFill="1"/>
    <xf numFmtId="0" fontId="7" fillId="0" borderId="0" xfId="39" applyFont="1" applyFill="1" applyBorder="1"/>
    <xf numFmtId="0" fontId="11" fillId="0" borderId="8" xfId="39" applyFont="1" applyFill="1" applyBorder="1" applyAlignment="1">
      <alignment horizontal="center" vertical="center" wrapText="1"/>
    </xf>
    <xf numFmtId="0" fontId="11" fillId="0" borderId="7" xfId="39" applyFont="1" applyFill="1" applyBorder="1" applyAlignment="1">
      <alignment horizontal="center" vertical="center" wrapText="1"/>
    </xf>
    <xf numFmtId="0" fontId="8" fillId="0" borderId="9" xfId="39" applyFont="1" applyFill="1" applyBorder="1" applyAlignment="1">
      <alignment horizontal="center" vertical="center" wrapText="1"/>
    </xf>
    <xf numFmtId="0" fontId="18" fillId="0" borderId="0" xfId="39" applyFont="1" applyFill="1" applyBorder="1" applyAlignment="1">
      <alignment horizontal="left"/>
    </xf>
    <xf numFmtId="0" fontId="8" fillId="0" borderId="5" xfId="39" applyFont="1" applyFill="1" applyBorder="1" applyAlignment="1">
      <alignment horizontal="center" vertical="center" wrapText="1"/>
    </xf>
    <xf numFmtId="0" fontId="8" fillId="0" borderId="0" xfId="39" applyFont="1" applyFill="1" applyBorder="1" applyAlignment="1">
      <alignment horizontal="center" vertical="center" wrapText="1"/>
    </xf>
    <xf numFmtId="0" fontId="8" fillId="0" borderId="5" xfId="39" applyFont="1" applyBorder="1" applyAlignment="1">
      <alignment horizontal="center"/>
    </xf>
    <xf numFmtId="0" fontId="8" fillId="0" borderId="0" xfId="39" applyFont="1" applyBorder="1" applyAlignment="1">
      <alignment horizontal="center"/>
    </xf>
    <xf numFmtId="0" fontId="8" fillId="0" borderId="0" xfId="39" applyFont="1" applyAlignment="1">
      <alignment vertical="center"/>
    </xf>
    <xf numFmtId="0" fontId="8" fillId="0" borderId="0" xfId="39" applyFont="1" applyFill="1" applyAlignment="1">
      <alignment vertical="center"/>
    </xf>
    <xf numFmtId="164" fontId="8" fillId="0" borderId="0" xfId="39" applyNumberFormat="1" applyFont="1" applyBorder="1" applyAlignment="1">
      <alignment horizontal="left" indent="2"/>
    </xf>
    <xf numFmtId="164" fontId="18" fillId="0" borderId="5" xfId="39" applyNumberFormat="1" applyFont="1" applyBorder="1" applyAlignment="1">
      <alignment vertical="center"/>
    </xf>
    <xf numFmtId="0" fontId="8" fillId="0" borderId="0" xfId="39" applyFont="1" applyBorder="1" applyAlignment="1">
      <alignment horizontal="center" vertical="center"/>
    </xf>
    <xf numFmtId="0" fontId="8" fillId="0" borderId="5" xfId="39" applyFont="1" applyFill="1" applyBorder="1" applyAlignment="1">
      <alignment horizontal="center" vertical="center"/>
    </xf>
    <xf numFmtId="166" fontId="8" fillId="0" borderId="0" xfId="39" applyNumberFormat="1" applyFont="1" applyFill="1" applyBorder="1" applyAlignment="1">
      <alignment horizontal="right" vertical="center" indent="1"/>
    </xf>
    <xf numFmtId="166" fontId="18" fillId="0" borderId="0" xfId="27" applyNumberFormat="1" applyFont="1" applyFill="1" applyAlignment="1">
      <alignment horizontal="right" vertical="center" indent="1"/>
    </xf>
    <xf numFmtId="164" fontId="8" fillId="0" borderId="5" xfId="39" applyNumberFormat="1" applyFont="1" applyBorder="1" applyAlignment="1">
      <alignment vertical="center"/>
    </xf>
    <xf numFmtId="207" fontId="8" fillId="0" borderId="0" xfId="24" applyNumberFormat="1" applyFont="1" applyFill="1" applyBorder="1" applyAlignment="1">
      <alignment horizontal="right" vertical="center" indent="1"/>
    </xf>
    <xf numFmtId="208" fontId="8" fillId="0" borderId="0" xfId="24" applyNumberFormat="1" applyFont="1" applyFill="1" applyBorder="1" applyAlignment="1">
      <alignment horizontal="right" vertical="center" indent="1"/>
    </xf>
    <xf numFmtId="164" fontId="8" fillId="0" borderId="5" xfId="39" applyNumberFormat="1" applyFont="1" applyBorder="1" applyAlignment="1">
      <alignment horizontal="left" vertical="center" indent="1"/>
    </xf>
    <xf numFmtId="0" fontId="8" fillId="0" borderId="0" xfId="39" applyFont="1"/>
    <xf numFmtId="49" fontId="8" fillId="0" borderId="0" xfId="39" applyNumberFormat="1" applyFont="1" applyBorder="1" applyAlignment="1">
      <alignment horizontal="center"/>
    </xf>
    <xf numFmtId="166" fontId="8" fillId="0" borderId="0" xfId="27" applyNumberFormat="1" applyFont="1" applyFill="1" applyAlignment="1">
      <alignment horizontal="right" vertical="center" indent="1"/>
    </xf>
    <xf numFmtId="0" fontId="2" fillId="0" borderId="0" xfId="39" applyFont="1"/>
    <xf numFmtId="164" fontId="8" fillId="0" borderId="0" xfId="39" applyNumberFormat="1" applyFont="1" applyBorder="1" applyAlignment="1">
      <alignment horizontal="center" vertical="center" wrapText="1"/>
    </xf>
    <xf numFmtId="164" fontId="8" fillId="0" borderId="5" xfId="39" applyNumberFormat="1" applyFont="1" applyBorder="1" applyAlignment="1">
      <alignment horizontal="left" vertical="center"/>
    </xf>
    <xf numFmtId="49" fontId="8" fillId="0" borderId="0" xfId="39" applyNumberFormat="1" applyFont="1" applyBorder="1" applyAlignment="1">
      <alignment horizontal="center" vertical="center"/>
    </xf>
    <xf numFmtId="0" fontId="8" fillId="0" borderId="5" xfId="39" applyFont="1" applyBorder="1" applyAlignment="1">
      <alignment horizontal="center" vertical="center"/>
    </xf>
    <xf numFmtId="0" fontId="18" fillId="0" borderId="0" xfId="39" applyFont="1" applyBorder="1" applyAlignment="1">
      <alignment horizontal="center" vertical="center"/>
    </xf>
    <xf numFmtId="164" fontId="8" fillId="0" borderId="0" xfId="39" applyNumberFormat="1" applyFont="1" applyFill="1" applyBorder="1" applyAlignment="1">
      <alignment horizontal="left" indent="2"/>
    </xf>
    <xf numFmtId="164" fontId="8" fillId="0" borderId="5" xfId="39" applyNumberFormat="1" applyFont="1" applyFill="1" applyBorder="1" applyAlignment="1">
      <alignment vertical="center"/>
    </xf>
    <xf numFmtId="0" fontId="8" fillId="0" borderId="0" xfId="39" applyFont="1" applyFill="1" applyBorder="1" applyAlignment="1">
      <alignment horizontal="center" vertical="center"/>
    </xf>
    <xf numFmtId="0" fontId="2" fillId="0" borderId="0" xfId="39" applyFill="1"/>
    <xf numFmtId="164" fontId="8" fillId="0" borderId="5" xfId="39" applyNumberFormat="1" applyFont="1" applyBorder="1" applyAlignment="1">
      <alignment horizontal="left"/>
    </xf>
    <xf numFmtId="209" fontId="8" fillId="0" borderId="0" xfId="27" applyNumberFormat="1" applyFont="1" applyFill="1" applyAlignment="1">
      <alignment horizontal="right" vertical="center" indent="1"/>
    </xf>
    <xf numFmtId="172" fontId="8" fillId="0" borderId="0" xfId="24" applyNumberFormat="1" applyFont="1" applyFill="1" applyBorder="1" applyAlignment="1">
      <alignment horizontal="right" vertical="center" indent="1"/>
    </xf>
    <xf numFmtId="2" fontId="8" fillId="0" borderId="0" xfId="24" applyNumberFormat="1" applyFont="1" applyFill="1" applyBorder="1" applyAlignment="1">
      <alignment horizontal="right" vertical="center" indent="1"/>
    </xf>
    <xf numFmtId="210" fontId="18" fillId="0" borderId="0" xfId="24" applyNumberFormat="1" applyFont="1" applyFill="1" applyBorder="1" applyAlignment="1">
      <alignment horizontal="right" vertical="center" indent="1"/>
    </xf>
    <xf numFmtId="166" fontId="2" fillId="0" borderId="0" xfId="39" applyNumberFormat="1" applyFill="1"/>
    <xf numFmtId="0" fontId="2" fillId="0" borderId="5" xfId="39" applyBorder="1"/>
    <xf numFmtId="164" fontId="8" fillId="0" borderId="0" xfId="39" applyNumberFormat="1" applyFont="1"/>
    <xf numFmtId="164" fontId="8" fillId="0" borderId="0" xfId="39" applyNumberFormat="1" applyFont="1" applyFill="1"/>
    <xf numFmtId="0" fontId="8" fillId="0" borderId="5" xfId="39" applyFont="1" applyFill="1" applyBorder="1" applyAlignment="1">
      <alignment horizontal="center" wrapText="1"/>
    </xf>
    <xf numFmtId="170" fontId="8" fillId="0" borderId="0" xfId="39" applyNumberFormat="1" applyFont="1" applyFill="1" applyBorder="1"/>
    <xf numFmtId="166" fontId="8" fillId="0" borderId="0" xfId="39" applyNumberFormat="1" applyFont="1" applyFill="1" applyBorder="1" applyAlignment="1">
      <alignment horizontal="right" indent="1"/>
    </xf>
    <xf numFmtId="164" fontId="8" fillId="0" borderId="0" xfId="39" applyNumberFormat="1" applyFont="1" applyBorder="1"/>
    <xf numFmtId="0" fontId="8" fillId="0" borderId="0" xfId="39" applyFont="1" applyBorder="1"/>
    <xf numFmtId="0" fontId="8" fillId="0" borderId="0" xfId="39" applyFont="1" applyBorder="1" applyAlignment="1">
      <alignment horizontal="left" vertical="center" indent="1"/>
    </xf>
    <xf numFmtId="0" fontId="8" fillId="0" borderId="0" xfId="30" applyFont="1" applyFill="1"/>
    <xf numFmtId="0" fontId="8" fillId="0" borderId="0" xfId="39" applyFont="1" applyAlignment="1">
      <alignment horizontal="center"/>
    </xf>
    <xf numFmtId="166" fontId="7" fillId="0" borderId="0" xfId="39" applyNumberFormat="1" applyFont="1"/>
    <xf numFmtId="0" fontId="12" fillId="0" borderId="0" xfId="30" applyFont="1" applyAlignment="1">
      <alignment horizontal="left"/>
    </xf>
    <xf numFmtId="0" fontId="8" fillId="0" borderId="6" xfId="39" applyFont="1" applyFill="1" applyBorder="1" applyAlignment="1">
      <alignment horizontal="center" vertical="center" wrapText="1"/>
    </xf>
    <xf numFmtId="0" fontId="8" fillId="0" borderId="8" xfId="39" applyFont="1" applyFill="1" applyBorder="1" applyAlignment="1">
      <alignment horizontal="center" vertical="center" wrapText="1"/>
    </xf>
    <xf numFmtId="0" fontId="8" fillId="0" borderId="7" xfId="39" applyFont="1" applyBorder="1" applyAlignment="1">
      <alignment horizontal="center" vertical="center" wrapText="1"/>
    </xf>
    <xf numFmtId="0" fontId="8" fillId="0" borderId="7" xfId="39" applyFont="1" applyFill="1" applyBorder="1" applyAlignment="1">
      <alignment horizontal="center" vertical="center" wrapText="1"/>
    </xf>
    <xf numFmtId="0" fontId="8" fillId="0" borderId="0" xfId="39" quotePrefix="1" applyFont="1" applyBorder="1" applyAlignment="1">
      <alignment horizontal="center"/>
    </xf>
    <xf numFmtId="0" fontId="8" fillId="0" borderId="0" xfId="39" applyFont="1" applyFill="1" applyBorder="1"/>
    <xf numFmtId="0" fontId="8" fillId="0" borderId="0" xfId="39" applyFont="1" applyFill="1"/>
    <xf numFmtId="166" fontId="18" fillId="0" borderId="0" xfId="27" applyNumberFormat="1" applyFont="1" applyFill="1" applyAlignment="1">
      <alignment horizontal="right" vertical="center" indent="2"/>
    </xf>
    <xf numFmtId="207" fontId="8" fillId="0" borderId="0" xfId="24" applyNumberFormat="1" applyFont="1" applyFill="1" applyBorder="1" applyAlignment="1">
      <alignment horizontal="right" vertical="center" indent="2"/>
    </xf>
    <xf numFmtId="166" fontId="8" fillId="0" borderId="0" xfId="27" applyNumberFormat="1" applyFont="1" applyFill="1" applyAlignment="1">
      <alignment horizontal="right" vertical="center" indent="2"/>
    </xf>
    <xf numFmtId="174" fontId="8" fillId="0" borderId="0" xfId="24" applyFont="1" applyFill="1" applyBorder="1" applyAlignment="1">
      <alignment horizontal="right" vertical="center" indent="2"/>
    </xf>
    <xf numFmtId="0" fontId="8" fillId="0" borderId="11" xfId="39" applyFont="1" applyBorder="1"/>
    <xf numFmtId="0" fontId="8" fillId="0" borderId="3" xfId="39" applyFont="1" applyBorder="1"/>
    <xf numFmtId="0" fontId="8" fillId="0" borderId="3" xfId="39" applyFont="1" applyBorder="1" applyAlignment="1">
      <alignment horizontal="center"/>
    </xf>
    <xf numFmtId="1" fontId="8" fillId="0" borderId="3" xfId="27" applyNumberFormat="1" applyFont="1" applyFill="1" applyBorder="1" applyAlignment="1">
      <alignment horizontal="center" vertical="center"/>
    </xf>
    <xf numFmtId="0" fontId="8" fillId="0" borderId="3" xfId="39" applyFont="1" applyFill="1" applyBorder="1" applyAlignment="1">
      <alignment horizontal="center"/>
    </xf>
    <xf numFmtId="209" fontId="8" fillId="0" borderId="0" xfId="27" applyNumberFormat="1" applyFont="1" applyFill="1" applyAlignment="1">
      <alignment horizontal="right" vertical="center" indent="2"/>
    </xf>
    <xf numFmtId="209" fontId="18" fillId="0" borderId="0" xfId="24" applyNumberFormat="1" applyFont="1" applyFill="1" applyBorder="1" applyAlignment="1">
      <alignment horizontal="right" vertical="center" indent="2"/>
    </xf>
    <xf numFmtId="166" fontId="8" fillId="0" borderId="0" xfId="39" applyNumberFormat="1" applyFont="1" applyFill="1" applyBorder="1" applyAlignment="1">
      <alignment horizontal="right" indent="2"/>
    </xf>
    <xf numFmtId="211" fontId="8" fillId="0" borderId="0" xfId="39" applyNumberFormat="1" applyFont="1" applyFill="1" applyBorder="1" applyAlignment="1">
      <alignment horizontal="right" indent="2"/>
    </xf>
    <xf numFmtId="0" fontId="16" fillId="0" borderId="0" xfId="39" applyFont="1"/>
    <xf numFmtId="0" fontId="16" fillId="0" borderId="0" xfId="39" applyFont="1" applyFill="1"/>
    <xf numFmtId="0" fontId="31" fillId="0" borderId="0" xfId="39" applyFont="1"/>
    <xf numFmtId="170" fontId="7" fillId="0" borderId="0" xfId="39" applyNumberFormat="1" applyFont="1" applyFill="1"/>
    <xf numFmtId="170" fontId="7" fillId="0" borderId="0" xfId="39" applyNumberFormat="1" applyFont="1"/>
    <xf numFmtId="0" fontId="7" fillId="0" borderId="10" xfId="39" applyFont="1" applyFill="1" applyBorder="1" applyAlignment="1"/>
    <xf numFmtId="0" fontId="11" fillId="0" borderId="0" xfId="39" applyFont="1" applyFill="1" applyBorder="1" applyAlignment="1">
      <alignment horizontal="center" vertical="center" wrapText="1"/>
    </xf>
    <xf numFmtId="0" fontId="11" fillId="0" borderId="0" xfId="39" applyFont="1" applyAlignment="1">
      <alignment vertical="center"/>
    </xf>
    <xf numFmtId="0" fontId="11" fillId="0" borderId="15" xfId="39" applyFont="1" applyFill="1" applyBorder="1" applyAlignment="1">
      <alignment horizontal="center" vertical="center" wrapText="1"/>
    </xf>
    <xf numFmtId="0" fontId="11" fillId="0" borderId="11" xfId="39" applyFont="1" applyFill="1" applyBorder="1" applyAlignment="1">
      <alignment horizontal="center" vertical="center" wrapText="1"/>
    </xf>
    <xf numFmtId="0" fontId="11" fillId="0" borderId="4" xfId="39" applyFont="1" applyFill="1" applyBorder="1" applyAlignment="1">
      <alignment horizontal="center" vertical="center" wrapText="1"/>
    </xf>
    <xf numFmtId="0" fontId="22" fillId="0" borderId="4" xfId="39" applyFont="1" applyBorder="1" applyAlignment="1">
      <alignment vertical="center"/>
    </xf>
    <xf numFmtId="0" fontId="22" fillId="0" borderId="9" xfId="39" applyFont="1" applyBorder="1" applyAlignment="1">
      <alignment vertical="center"/>
    </xf>
    <xf numFmtId="181" fontId="18" fillId="0" borderId="0" xfId="39" applyNumberFormat="1" applyFont="1" applyFill="1" applyBorder="1" applyAlignment="1">
      <alignment horizontal="right" indent="1"/>
    </xf>
    <xf numFmtId="181" fontId="18" fillId="0" borderId="5" xfId="39" applyNumberFormat="1" applyFont="1" applyFill="1" applyBorder="1" applyAlignment="1">
      <alignment horizontal="right" indent="1"/>
    </xf>
    <xf numFmtId="177" fontId="33" fillId="0" borderId="3" xfId="39" applyNumberFormat="1" applyFont="1" applyFill="1" applyBorder="1" applyAlignment="1">
      <alignment horizontal="right" indent="1"/>
    </xf>
    <xf numFmtId="177" fontId="33" fillId="0" borderId="5" xfId="39" applyNumberFormat="1" applyFont="1" applyFill="1" applyBorder="1" applyAlignment="1">
      <alignment horizontal="right" indent="1"/>
    </xf>
    <xf numFmtId="3" fontId="33" fillId="0" borderId="5" xfId="39" applyNumberFormat="1" applyFont="1" applyFill="1" applyBorder="1" applyAlignment="1">
      <alignment horizontal="right" indent="1"/>
    </xf>
    <xf numFmtId="166" fontId="33" fillId="0" borderId="3" xfId="39" applyNumberFormat="1" applyFont="1" applyFill="1" applyBorder="1"/>
    <xf numFmtId="166" fontId="33" fillId="0" borderId="0" xfId="39" applyNumberFormat="1" applyFont="1" applyFill="1" applyBorder="1"/>
    <xf numFmtId="177" fontId="33" fillId="0" borderId="0" xfId="39" applyNumberFormat="1" applyFont="1" applyFill="1" applyBorder="1"/>
    <xf numFmtId="166" fontId="33" fillId="0" borderId="5" xfId="39" applyNumberFormat="1" applyFont="1" applyFill="1" applyBorder="1"/>
    <xf numFmtId="181" fontId="8" fillId="0" borderId="0" xfId="39" applyNumberFormat="1" applyFont="1" applyFill="1" applyBorder="1" applyAlignment="1">
      <alignment horizontal="right" indent="1"/>
    </xf>
    <xf numFmtId="181" fontId="8" fillId="0" borderId="5" xfId="39" applyNumberFormat="1" applyFont="1" applyFill="1" applyBorder="1" applyAlignment="1">
      <alignment horizontal="right" indent="1"/>
    </xf>
    <xf numFmtId="181" fontId="33" fillId="0" borderId="0" xfId="39" applyNumberFormat="1" applyFont="1" applyFill="1" applyBorder="1" applyAlignment="1">
      <alignment horizontal="right" indent="1"/>
    </xf>
    <xf numFmtId="181" fontId="33" fillId="0" borderId="5" xfId="39" applyNumberFormat="1" applyFont="1" applyFill="1" applyBorder="1" applyAlignment="1">
      <alignment horizontal="right" indent="1"/>
    </xf>
    <xf numFmtId="3" fontId="33" fillId="0" borderId="3" xfId="39" applyNumberFormat="1" applyFont="1" applyFill="1" applyBorder="1" applyAlignment="1">
      <alignment horizontal="right" indent="1"/>
    </xf>
    <xf numFmtId="3" fontId="33" fillId="0" borderId="0" xfId="39" applyNumberFormat="1" applyFont="1" applyFill="1" applyBorder="1" applyAlignment="1">
      <alignment horizontal="right" indent="1"/>
    </xf>
    <xf numFmtId="0" fontId="22" fillId="0" borderId="0" xfId="39" applyFont="1" applyBorder="1" applyAlignment="1">
      <alignment vertical="center"/>
    </xf>
    <xf numFmtId="177" fontId="30" fillId="0" borderId="3" xfId="39" applyNumberFormat="1" applyFont="1" applyFill="1" applyBorder="1" applyAlignment="1">
      <alignment horizontal="right" vertical="center"/>
    </xf>
    <xf numFmtId="177" fontId="30" fillId="0" borderId="5" xfId="39" applyNumberFormat="1" applyFont="1" applyFill="1" applyBorder="1" applyAlignment="1">
      <alignment horizontal="right" vertical="center"/>
    </xf>
    <xf numFmtId="3" fontId="30" fillId="0" borderId="5" xfId="39" applyNumberFormat="1" applyFont="1" applyFill="1" applyBorder="1" applyAlignment="1">
      <alignment horizontal="right" vertical="center"/>
    </xf>
    <xf numFmtId="166" fontId="25" fillId="0" borderId="3" xfId="39" applyNumberFormat="1" applyFont="1" applyFill="1" applyBorder="1"/>
    <xf numFmtId="0" fontId="30" fillId="0" borderId="0" xfId="39" applyFont="1" applyFill="1" applyBorder="1" applyAlignment="1">
      <alignment vertical="center"/>
    </xf>
    <xf numFmtId="177" fontId="25" fillId="0" borderId="0" xfId="39" applyNumberFormat="1" applyFont="1" applyFill="1" applyBorder="1"/>
    <xf numFmtId="166" fontId="25" fillId="0" borderId="5" xfId="39" applyNumberFormat="1" applyFont="1" applyFill="1" applyBorder="1"/>
    <xf numFmtId="177" fontId="18" fillId="0" borderId="0" xfId="39" applyNumberFormat="1" applyFont="1" applyFill="1" applyBorder="1" applyAlignment="1">
      <alignment horizontal="right" indent="1"/>
    </xf>
    <xf numFmtId="177" fontId="18" fillId="0" borderId="5" xfId="39" applyNumberFormat="1" applyFont="1" applyFill="1" applyBorder="1" applyAlignment="1">
      <alignment horizontal="right" indent="1"/>
    </xf>
    <xf numFmtId="177" fontId="8" fillId="0" borderId="0" xfId="39" applyNumberFormat="1" applyFont="1" applyFill="1" applyBorder="1" applyAlignment="1">
      <alignment horizontal="right" indent="1"/>
    </xf>
    <xf numFmtId="177" fontId="8" fillId="0" borderId="5" xfId="39" applyNumberFormat="1" applyFont="1" applyFill="1" applyBorder="1" applyAlignment="1">
      <alignment horizontal="right" indent="1"/>
    </xf>
    <xf numFmtId="166" fontId="25" fillId="0" borderId="0" xfId="39" applyNumberFormat="1" applyFont="1" applyFill="1" applyBorder="1"/>
    <xf numFmtId="0" fontId="8" fillId="0" borderId="0" xfId="39" applyFont="1" applyFill="1" applyBorder="1" applyAlignment="1">
      <alignment vertical="center"/>
    </xf>
    <xf numFmtId="181" fontId="18" fillId="0" borderId="3" xfId="39" applyNumberFormat="1" applyFont="1" applyFill="1" applyBorder="1" applyAlignment="1">
      <alignment horizontal="right" indent="1"/>
    </xf>
    <xf numFmtId="181" fontId="8" fillId="0" borderId="3" xfId="39" applyNumberFormat="1" applyFont="1" applyFill="1" applyBorder="1" applyAlignment="1">
      <alignment horizontal="right" indent="1"/>
    </xf>
    <xf numFmtId="0" fontId="8" fillId="0" borderId="0" xfId="39" applyFont="1" applyBorder="1" applyAlignment="1">
      <alignment horizontal="left" indent="1"/>
    </xf>
    <xf numFmtId="177" fontId="18" fillId="0" borderId="3" xfId="39" applyNumberFormat="1" applyFont="1" applyFill="1" applyBorder="1" applyAlignment="1">
      <alignment horizontal="right" indent="1"/>
    </xf>
    <xf numFmtId="177" fontId="8" fillId="0" borderId="3" xfId="39" applyNumberFormat="1" applyFont="1" applyFill="1" applyBorder="1" applyAlignment="1">
      <alignment horizontal="right" indent="1"/>
    </xf>
    <xf numFmtId="166" fontId="8" fillId="0" borderId="0" xfId="39" applyNumberFormat="1" applyFont="1" applyFill="1" applyBorder="1"/>
    <xf numFmtId="166" fontId="8" fillId="0" borderId="0" xfId="39" applyNumberFormat="1" applyFont="1" applyFill="1"/>
    <xf numFmtId="0" fontId="8" fillId="0" borderId="0" xfId="39" applyFont="1" applyBorder="1" applyAlignment="1">
      <alignment horizontal="left" vertical="center"/>
    </xf>
    <xf numFmtId="0" fontId="11" fillId="0" borderId="0" xfId="39" applyFont="1" applyFill="1" applyBorder="1"/>
    <xf numFmtId="0" fontId="30" fillId="0" borderId="5" xfId="39" applyFont="1" applyFill="1" applyBorder="1" applyAlignment="1">
      <alignment horizontal="right" vertical="center"/>
    </xf>
    <xf numFmtId="0" fontId="8" fillId="0" borderId="0" xfId="39" applyFont="1" applyFill="1" applyBorder="1" applyAlignment="1">
      <alignment horizontal="center" wrapText="1"/>
    </xf>
    <xf numFmtId="0" fontId="11" fillId="0" borderId="5" xfId="39" applyFont="1" applyFill="1" applyBorder="1"/>
    <xf numFmtId="0" fontId="11" fillId="0" borderId="3" xfId="39" applyFont="1" applyFill="1" applyBorder="1"/>
    <xf numFmtId="3" fontId="18" fillId="0" borderId="3" xfId="39" applyNumberFormat="1" applyFont="1" applyFill="1" applyBorder="1" applyAlignment="1">
      <alignment horizontal="right" indent="1"/>
    </xf>
    <xf numFmtId="0" fontId="8" fillId="0" borderId="0" xfId="39" applyFont="1" applyBorder="1" applyAlignment="1">
      <alignment horizontal="left"/>
    </xf>
    <xf numFmtId="171" fontId="8" fillId="0" borderId="0" xfId="39" applyNumberFormat="1" applyFont="1" applyFill="1" applyBorder="1"/>
    <xf numFmtId="0" fontId="6" fillId="0" borderId="0" xfId="39" applyFont="1" applyFill="1" applyAlignment="1">
      <alignment wrapText="1"/>
    </xf>
    <xf numFmtId="0" fontId="5" fillId="0" borderId="0" xfId="39" applyFont="1" applyFill="1" applyAlignment="1">
      <alignment wrapText="1"/>
    </xf>
    <xf numFmtId="0" fontId="8" fillId="0" borderId="0" xfId="39" applyFont="1" applyFill="1" applyBorder="1" applyAlignment="1">
      <alignment wrapText="1"/>
    </xf>
    <xf numFmtId="0" fontId="7" fillId="0" borderId="0" xfId="39" applyFont="1" applyFill="1" applyBorder="1" applyAlignment="1">
      <alignment horizontal="left" wrapText="1"/>
    </xf>
    <xf numFmtId="0" fontId="44" fillId="0" borderId="0" xfId="39" applyFont="1"/>
    <xf numFmtId="0" fontId="15" fillId="0" borderId="0" xfId="39" applyFont="1"/>
    <xf numFmtId="0" fontId="24" fillId="0" borderId="0" xfId="39" applyFont="1"/>
    <xf numFmtId="49" fontId="8" fillId="0" borderId="16" xfId="39" applyNumberFormat="1" applyFont="1" applyBorder="1" applyAlignment="1">
      <alignment horizontal="center"/>
    </xf>
    <xf numFmtId="0" fontId="11" fillId="0" borderId="0" xfId="39" applyFont="1" applyFill="1" applyBorder="1" applyAlignment="1">
      <alignment vertical="center"/>
    </xf>
    <xf numFmtId="0" fontId="11" fillId="0" borderId="5" xfId="39" applyFont="1" applyFill="1" applyBorder="1" applyAlignment="1">
      <alignment vertical="center"/>
    </xf>
    <xf numFmtId="3" fontId="30" fillId="0" borderId="0" xfId="39" applyNumberFormat="1" applyFont="1" applyFill="1" applyBorder="1" applyAlignment="1">
      <alignment horizontal="right" vertical="center"/>
    </xf>
    <xf numFmtId="164" fontId="8" fillId="0" borderId="0" xfId="39" applyNumberFormat="1" applyFont="1" applyBorder="1" applyAlignment="1">
      <alignment wrapText="1"/>
    </xf>
    <xf numFmtId="0" fontId="11" fillId="0" borderId="0" xfId="39" applyFont="1" applyFill="1" applyBorder="1" applyAlignment="1">
      <alignment horizontal="center" vertical="center"/>
    </xf>
    <xf numFmtId="0" fontId="11" fillId="0" borderId="5" xfId="39" applyFont="1" applyFill="1" applyBorder="1" applyAlignment="1">
      <alignment horizontal="center" vertical="center"/>
    </xf>
    <xf numFmtId="0" fontId="30" fillId="0" borderId="0" xfId="39" applyFont="1" applyFill="1" applyBorder="1" applyAlignment="1">
      <alignment horizontal="right" vertical="center"/>
    </xf>
    <xf numFmtId="169" fontId="8" fillId="0" borderId="0" xfId="39" applyNumberFormat="1" applyFont="1" applyBorder="1"/>
    <xf numFmtId="0" fontId="8" fillId="0" borderId="0" xfId="39" quotePrefix="1" applyFont="1" applyAlignment="1">
      <alignment horizontal="left"/>
    </xf>
    <xf numFmtId="0" fontId="8" fillId="0" borderId="0" xfId="39" applyFont="1" applyFill="1" applyBorder="1" applyAlignment="1">
      <alignment horizontal="centerContinuous"/>
    </xf>
    <xf numFmtId="0" fontId="7" fillId="0" borderId="0" xfId="39" applyFont="1" applyAlignment="1">
      <alignment horizontal="left"/>
    </xf>
    <xf numFmtId="0" fontId="8" fillId="0" borderId="0" xfId="39" applyFont="1" applyAlignment="1">
      <alignment horizontal="left"/>
    </xf>
    <xf numFmtId="0" fontId="7" fillId="0" borderId="0" xfId="39" applyFont="1" applyBorder="1"/>
    <xf numFmtId="0" fontId="11" fillId="0" borderId="0" xfId="39" applyFont="1" applyBorder="1" applyAlignment="1">
      <alignment vertical="center"/>
    </xf>
    <xf numFmtId="181" fontId="33" fillId="0" borderId="3" xfId="39" applyNumberFormat="1" applyFont="1" applyFill="1" applyBorder="1" applyAlignment="1">
      <alignment horizontal="right" indent="1"/>
    </xf>
    <xf numFmtId="164" fontId="18" fillId="0" borderId="0" xfId="39" applyNumberFormat="1" applyFont="1" applyBorder="1" applyAlignment="1">
      <alignment horizontal="left" indent="1"/>
    </xf>
    <xf numFmtId="164" fontId="33" fillId="0" borderId="0" xfId="39" applyNumberFormat="1" applyFont="1" applyBorder="1" applyAlignment="1">
      <alignment horizontal="left" indent="3"/>
    </xf>
    <xf numFmtId="177" fontId="11" fillId="0" borderId="0" xfId="39" applyNumberFormat="1" applyFont="1" applyFill="1" applyBorder="1"/>
    <xf numFmtId="177" fontId="30" fillId="0" borderId="0" xfId="39" applyNumberFormat="1" applyFont="1" applyFill="1" applyBorder="1" applyAlignment="1">
      <alignment horizontal="right" vertical="center"/>
    </xf>
    <xf numFmtId="0" fontId="7" fillId="0" borderId="0" xfId="39" applyFont="1" applyFill="1" applyBorder="1" applyAlignment="1">
      <alignment horizontal="left"/>
    </xf>
    <xf numFmtId="0" fontId="7" fillId="0" borderId="0" xfId="39" applyFont="1" applyBorder="1" applyAlignment="1">
      <alignment horizontal="left" vertical="center" indent="1"/>
    </xf>
    <xf numFmtId="0" fontId="7" fillId="0" borderId="0" xfId="39" applyFont="1" applyBorder="1" applyAlignment="1">
      <alignment horizontal="left" indent="1"/>
    </xf>
    <xf numFmtId="166" fontId="33" fillId="0" borderId="0" xfId="39" applyNumberFormat="1" applyFont="1" applyFill="1" applyBorder="1" applyAlignment="1">
      <alignment horizontal="right" indent="1"/>
    </xf>
    <xf numFmtId="166" fontId="33" fillId="0" borderId="5" xfId="39" applyNumberFormat="1" applyFont="1" applyFill="1" applyBorder="1" applyAlignment="1">
      <alignment horizontal="right" indent="1"/>
    </xf>
    <xf numFmtId="166" fontId="30" fillId="0" borderId="0" xfId="39" applyNumberFormat="1" applyFont="1" applyFill="1" applyBorder="1" applyAlignment="1">
      <alignment horizontal="right" vertical="center"/>
    </xf>
    <xf numFmtId="166" fontId="30" fillId="0" borderId="5" xfId="39" applyNumberFormat="1" applyFont="1" applyFill="1" applyBorder="1" applyAlignment="1">
      <alignment horizontal="right" vertical="center"/>
    </xf>
    <xf numFmtId="166" fontId="11" fillId="0" borderId="0" xfId="39" applyNumberFormat="1" applyFont="1" applyFill="1" applyBorder="1"/>
    <xf numFmtId="166" fontId="11" fillId="0" borderId="5" xfId="39" applyNumberFormat="1" applyFont="1" applyFill="1" applyBorder="1"/>
    <xf numFmtId="0" fontId="8" fillId="0" borderId="0" xfId="39" quotePrefix="1" applyFont="1"/>
    <xf numFmtId="181" fontId="8" fillId="0" borderId="0" xfId="39" applyNumberFormat="1" applyFont="1" applyFill="1" applyBorder="1" applyAlignment="1">
      <alignment horizontal="right" indent="2"/>
    </xf>
    <xf numFmtId="181" fontId="8" fillId="0" borderId="5" xfId="39" applyNumberFormat="1" applyFont="1" applyFill="1" applyBorder="1" applyAlignment="1">
      <alignment horizontal="right" indent="2"/>
    </xf>
    <xf numFmtId="0" fontId="11" fillId="0" borderId="0" xfId="39" applyFont="1" applyFill="1" applyBorder="1" applyAlignment="1">
      <alignment horizontal="right" vertical="center" indent="2"/>
    </xf>
    <xf numFmtId="0" fontId="11" fillId="0" borderId="5" xfId="39" applyFont="1" applyFill="1" applyBorder="1" applyAlignment="1">
      <alignment horizontal="right" vertical="center" indent="2"/>
    </xf>
    <xf numFmtId="0" fontId="7" fillId="0" borderId="0" xfId="39" quotePrefix="1" applyFont="1"/>
    <xf numFmtId="0" fontId="15" fillId="0" borderId="0" xfId="39" applyFont="1" applyAlignment="1">
      <alignment horizontal="left" vertical="center"/>
    </xf>
    <xf numFmtId="0" fontId="21" fillId="0" borderId="0" xfId="39" applyFont="1" applyAlignment="1">
      <alignment vertical="center"/>
    </xf>
    <xf numFmtId="0" fontId="21" fillId="0" borderId="0" xfId="39" applyFont="1" applyAlignment="1">
      <alignment horizontal="left" vertical="center" indent="1"/>
    </xf>
    <xf numFmtId="0" fontId="13" fillId="0" borderId="0" xfId="39" applyFont="1" applyAlignment="1">
      <alignment horizontal="left" vertical="center"/>
    </xf>
    <xf numFmtId="0" fontId="12" fillId="0" borderId="0" xfId="39" applyFont="1" applyAlignment="1">
      <alignment vertical="center"/>
    </xf>
    <xf numFmtId="0" fontId="12" fillId="0" borderId="0" xfId="39" applyFont="1" applyAlignment="1">
      <alignment horizontal="left" vertical="center" indent="1"/>
    </xf>
    <xf numFmtId="0" fontId="13" fillId="0" borderId="10" xfId="39" applyFont="1" applyBorder="1" applyAlignment="1">
      <alignment horizontal="left" vertical="center"/>
    </xf>
    <xf numFmtId="0" fontId="12" fillId="0" borderId="10" xfId="39" applyFont="1" applyBorder="1" applyAlignment="1">
      <alignment vertical="center"/>
    </xf>
    <xf numFmtId="0" fontId="12" fillId="0" borderId="10" xfId="39" applyFont="1" applyBorder="1" applyAlignment="1">
      <alignment horizontal="left" vertical="center" indent="1"/>
    </xf>
    <xf numFmtId="0" fontId="11" fillId="0" borderId="0" xfId="39" applyFont="1" applyFill="1"/>
    <xf numFmtId="0" fontId="7" fillId="0" borderId="9" xfId="39" applyFont="1" applyBorder="1"/>
    <xf numFmtId="0" fontId="7" fillId="0" borderId="0" xfId="39" applyFont="1" applyBorder="1" applyAlignment="1"/>
    <xf numFmtId="176" fontId="22" fillId="0" borderId="9" xfId="39" applyNumberFormat="1" applyFont="1" applyBorder="1"/>
    <xf numFmtId="164" fontId="8" fillId="0" borderId="5" xfId="39" applyNumberFormat="1" applyFont="1" applyBorder="1"/>
    <xf numFmtId="165" fontId="8" fillId="0" borderId="0" xfId="39" applyNumberFormat="1" applyFont="1" applyFill="1" applyBorder="1" applyAlignment="1">
      <alignment horizontal="right"/>
    </xf>
    <xf numFmtId="164" fontId="18" fillId="0" borderId="5" xfId="39" applyNumberFormat="1" applyFont="1" applyBorder="1"/>
    <xf numFmtId="165" fontId="18" fillId="0" borderId="0" xfId="39" applyNumberFormat="1" applyFont="1" applyFill="1" applyBorder="1" applyAlignment="1">
      <alignment horizontal="right"/>
    </xf>
    <xf numFmtId="176" fontId="18" fillId="0" borderId="5" xfId="39" applyNumberFormat="1" applyFont="1" applyBorder="1" applyAlignment="1">
      <alignment horizontal="right"/>
    </xf>
    <xf numFmtId="176" fontId="22" fillId="0" borderId="0" xfId="39" applyNumberFormat="1" applyFont="1" applyBorder="1"/>
    <xf numFmtId="0" fontId="11" fillId="0" borderId="3" xfId="39" applyFont="1" applyBorder="1" applyAlignment="1">
      <alignment horizontal="center"/>
    </xf>
    <xf numFmtId="164" fontId="11" fillId="0" borderId="5" xfId="39" applyNumberFormat="1" applyFont="1" applyBorder="1"/>
    <xf numFmtId="0" fontId="2" fillId="0" borderId="0" xfId="39" applyBorder="1"/>
    <xf numFmtId="0" fontId="7" fillId="0" borderId="5" xfId="39" applyFont="1" applyBorder="1"/>
    <xf numFmtId="165" fontId="8" fillId="0" borderId="3" xfId="39" applyNumberFormat="1" applyFont="1" applyFill="1" applyBorder="1" applyAlignment="1">
      <alignment horizontal="right"/>
    </xf>
    <xf numFmtId="165" fontId="8" fillId="0" borderId="0" xfId="39" applyNumberFormat="1" applyFont="1"/>
    <xf numFmtId="165" fontId="8" fillId="0" borderId="0" xfId="39" applyNumberFormat="1" applyFont="1" applyFill="1"/>
    <xf numFmtId="165" fontId="18" fillId="0" borderId="3" xfId="39" applyNumberFormat="1" applyFont="1" applyFill="1" applyBorder="1" applyAlignment="1">
      <alignment horizontal="right"/>
    </xf>
    <xf numFmtId="165" fontId="18" fillId="0" borderId="0" xfId="39" applyNumberFormat="1" applyFont="1"/>
    <xf numFmtId="0" fontId="8" fillId="0" borderId="0" xfId="39" applyFont="1" applyBorder="1" applyAlignment="1"/>
    <xf numFmtId="0" fontId="7" fillId="0" borderId="0" xfId="39" applyFont="1" applyAlignment="1">
      <alignment horizontal="left" indent="1"/>
    </xf>
    <xf numFmtId="165" fontId="8" fillId="0" borderId="0" xfId="39" applyNumberFormat="1" applyFont="1" applyAlignment="1">
      <alignment horizontal="right"/>
    </xf>
    <xf numFmtId="0" fontId="8" fillId="0" borderId="3" xfId="39" applyFont="1" applyBorder="1" applyAlignment="1"/>
    <xf numFmtId="165" fontId="18" fillId="0" borderId="0" xfId="39" applyNumberFormat="1" applyFont="1" applyFill="1"/>
    <xf numFmtId="0" fontId="7" fillId="0" borderId="0" xfId="39" applyFont="1" applyAlignment="1"/>
    <xf numFmtId="0" fontId="7" fillId="0" borderId="0" xfId="39" applyFont="1" applyAlignment="1">
      <alignment vertical="center"/>
    </xf>
    <xf numFmtId="0" fontId="22" fillId="0" borderId="0" xfId="39" applyFont="1" applyAlignment="1">
      <alignment horizontal="left" vertical="center"/>
    </xf>
    <xf numFmtId="0" fontId="12" fillId="0" borderId="0" xfId="39" applyFont="1" applyAlignment="1">
      <alignment horizontal="left" vertical="center"/>
    </xf>
    <xf numFmtId="0" fontId="8" fillId="0" borderId="12" xfId="39" applyFont="1" applyFill="1" applyBorder="1" applyAlignment="1">
      <alignment horizontal="center" vertical="center" wrapText="1"/>
    </xf>
    <xf numFmtId="0" fontId="8" fillId="0" borderId="14" xfId="29" applyFont="1" applyFill="1" applyBorder="1" applyAlignment="1">
      <alignment horizontal="center" vertical="center" wrapText="1"/>
    </xf>
    <xf numFmtId="0" fontId="8" fillId="0" borderId="8" xfId="29" applyFont="1" applyFill="1" applyBorder="1" applyAlignment="1">
      <alignment horizontal="center" vertical="center" wrapText="1"/>
    </xf>
    <xf numFmtId="0" fontId="8" fillId="0" borderId="13" xfId="29" applyFont="1" applyFill="1" applyBorder="1" applyAlignment="1">
      <alignment horizontal="center" vertical="center" wrapText="1"/>
    </xf>
    <xf numFmtId="0" fontId="7" fillId="0" borderId="0" xfId="39" applyFont="1" applyBorder="1" applyAlignment="1">
      <alignment horizontal="left"/>
    </xf>
    <xf numFmtId="0" fontId="15" fillId="0" borderId="0" xfId="39" applyFont="1" applyAlignment="1">
      <alignment vertical="center"/>
    </xf>
    <xf numFmtId="0" fontId="13" fillId="0" borderId="0" xfId="39" applyFont="1" applyAlignment="1">
      <alignment vertical="center"/>
    </xf>
    <xf numFmtId="0" fontId="7" fillId="0" borderId="10" xfId="39" applyFont="1" applyBorder="1" applyAlignment="1">
      <alignment horizontal="left" indent="1"/>
    </xf>
    <xf numFmtId="0" fontId="7" fillId="0" borderId="10" xfId="39" applyFont="1" applyBorder="1"/>
    <xf numFmtId="49" fontId="8" fillId="0" borderId="0" xfId="39" applyNumberFormat="1" applyFont="1" applyFill="1" applyBorder="1" applyAlignment="1">
      <alignment horizontal="center"/>
    </xf>
    <xf numFmtId="176" fontId="8" fillId="0" borderId="9" xfId="39" applyNumberFormat="1" applyFont="1" applyBorder="1" applyAlignment="1">
      <alignment horizontal="left" indent="1"/>
    </xf>
    <xf numFmtId="165" fontId="11" fillId="0" borderId="4" xfId="39" applyNumberFormat="1" applyFont="1" applyFill="1" applyBorder="1" applyAlignment="1">
      <alignment horizontal="right"/>
    </xf>
    <xf numFmtId="165" fontId="8" fillId="0" borderId="4" xfId="39" applyNumberFormat="1" applyFont="1" applyFill="1" applyBorder="1" applyAlignment="1">
      <alignment horizontal="right"/>
    </xf>
    <xf numFmtId="0" fontId="8" fillId="0" borderId="11" xfId="39" applyFont="1" applyBorder="1" applyAlignment="1">
      <alignment horizontal="center"/>
    </xf>
    <xf numFmtId="176" fontId="8" fillId="0" borderId="5" xfId="39" applyNumberFormat="1" applyFont="1" applyBorder="1" applyAlignment="1">
      <alignment horizontal="left" indent="1"/>
    </xf>
    <xf numFmtId="165" fontId="11" fillId="0" borderId="0" xfId="39" applyNumberFormat="1" applyFont="1" applyFill="1" applyBorder="1" applyAlignment="1">
      <alignment horizontal="right"/>
    </xf>
    <xf numFmtId="0" fontId="8" fillId="0" borderId="0" xfId="39" applyFont="1" applyFill="1" applyBorder="1" applyAlignment="1">
      <alignment horizontal="center"/>
    </xf>
    <xf numFmtId="49" fontId="18" fillId="0" borderId="3" xfId="39" applyNumberFormat="1" applyFont="1" applyFill="1" applyBorder="1" applyAlignment="1">
      <alignment horizontal="center" vertical="center"/>
    </xf>
    <xf numFmtId="176" fontId="18" fillId="0" borderId="5" xfId="39" applyNumberFormat="1" applyFont="1" applyBorder="1" applyAlignment="1">
      <alignment horizontal="left" indent="1"/>
    </xf>
    <xf numFmtId="165" fontId="22" fillId="0" borderId="0" xfId="39" applyNumberFormat="1" applyFont="1" applyFill="1" applyBorder="1" applyAlignment="1">
      <alignment horizontal="right"/>
    </xf>
    <xf numFmtId="169" fontId="8" fillId="0" borderId="5" xfId="39" applyNumberFormat="1" applyFont="1" applyBorder="1" applyAlignment="1">
      <alignment horizontal="left" vertical="center" wrapText="1" indent="2"/>
    </xf>
    <xf numFmtId="0" fontId="69" fillId="0" borderId="0" xfId="39" applyFont="1"/>
    <xf numFmtId="0" fontId="7" fillId="0" borderId="0" xfId="39" applyFont="1" applyAlignment="1">
      <alignment horizontal="left" vertical="center" indent="1"/>
    </xf>
    <xf numFmtId="165" fontId="7" fillId="0" borderId="0" xfId="39" applyNumberFormat="1" applyFont="1" applyFill="1" applyBorder="1" applyAlignment="1">
      <alignment horizontal="right"/>
    </xf>
    <xf numFmtId="165" fontId="2" fillId="0" borderId="0" xfId="39" applyNumberFormat="1"/>
    <xf numFmtId="165" fontId="8" fillId="0" borderId="0" xfId="39" applyNumberFormat="1" applyFont="1" applyBorder="1"/>
    <xf numFmtId="0" fontId="8" fillId="0" borderId="0" xfId="39" applyFont="1" applyAlignment="1">
      <alignment horizontal="left" vertical="center" indent="1"/>
    </xf>
    <xf numFmtId="165" fontId="8" fillId="0" borderId="3" xfId="39" applyNumberFormat="1" applyFont="1" applyBorder="1"/>
    <xf numFmtId="165" fontId="18" fillId="0" borderId="3" xfId="39" applyNumberFormat="1" applyFont="1" applyBorder="1"/>
    <xf numFmtId="165" fontId="18" fillId="0" borderId="0" xfId="39" applyNumberFormat="1" applyFont="1" applyBorder="1"/>
    <xf numFmtId="0" fontId="8" fillId="0" borderId="5" xfId="39" applyFont="1" applyBorder="1"/>
    <xf numFmtId="176" fontId="18" fillId="0" borderId="0" xfId="39" applyNumberFormat="1" applyFont="1" applyBorder="1" applyAlignment="1">
      <alignment horizontal="left" indent="1"/>
    </xf>
    <xf numFmtId="0" fontId="39" fillId="0" borderId="0" xfId="39" applyFont="1"/>
    <xf numFmtId="0" fontId="11" fillId="0" borderId="0" xfId="39" applyFont="1"/>
    <xf numFmtId="0" fontId="7" fillId="0" borderId="3" xfId="39" applyFont="1" applyBorder="1" applyAlignment="1"/>
    <xf numFmtId="165" fontId="8" fillId="0" borderId="0" xfId="39" applyNumberFormat="1" applyFont="1" applyBorder="1" applyAlignment="1">
      <alignment horizontal="right"/>
    </xf>
    <xf numFmtId="0" fontId="7" fillId="0" borderId="0" xfId="39" applyFont="1" applyAlignment="1">
      <alignment wrapText="1"/>
    </xf>
    <xf numFmtId="0" fontId="7" fillId="0" borderId="0" xfId="39" applyFont="1" applyAlignment="1">
      <alignment horizontal="left" wrapText="1"/>
    </xf>
    <xf numFmtId="0" fontId="35" fillId="0" borderId="0" xfId="39" applyFont="1"/>
    <xf numFmtId="0" fontId="13" fillId="0" borderId="0" xfId="39" applyFont="1"/>
    <xf numFmtId="0" fontId="12" fillId="0" borderId="0" xfId="39" applyFont="1"/>
    <xf numFmtId="165" fontId="33" fillId="0" borderId="0" xfId="39" applyNumberFormat="1" applyFont="1" applyFill="1" applyBorder="1" applyAlignment="1">
      <alignment horizontal="right"/>
    </xf>
    <xf numFmtId="0" fontId="8" fillId="0" borderId="5" xfId="39" applyFont="1" applyBorder="1" applyAlignment="1">
      <alignment horizontal="left" indent="1"/>
    </xf>
    <xf numFmtId="165" fontId="8" fillId="0" borderId="0" xfId="39" applyNumberFormat="1" applyFont="1" applyFill="1" applyBorder="1" applyAlignment="1">
      <alignment horizontal="right" indent="1"/>
    </xf>
    <xf numFmtId="177" fontId="7" fillId="0" borderId="0" xfId="39" applyNumberFormat="1" applyFont="1"/>
    <xf numFmtId="0" fontId="22" fillId="0" borderId="0" xfId="39" applyFont="1" applyAlignment="1">
      <alignment vertical="center"/>
    </xf>
    <xf numFmtId="0" fontId="11" fillId="0" borderId="0" xfId="29" applyFont="1" applyFill="1" applyBorder="1" applyAlignment="1">
      <alignment horizontal="center" vertical="center" wrapText="1"/>
    </xf>
    <xf numFmtId="176" fontId="18" fillId="0" borderId="0" xfId="39" applyNumberFormat="1" applyFont="1" applyBorder="1"/>
    <xf numFmtId="0" fontId="2" fillId="0" borderId="0" xfId="39" quotePrefix="1"/>
    <xf numFmtId="0" fontId="8" fillId="0" borderId="7" xfId="29" applyFont="1" applyFill="1" applyBorder="1" applyAlignment="1">
      <alignment horizontal="center" vertical="center" wrapText="1"/>
    </xf>
    <xf numFmtId="0" fontId="8" fillId="0" borderId="6" xfId="29" applyFont="1" applyFill="1" applyBorder="1" applyAlignment="1">
      <alignment horizontal="center" vertical="center" wrapText="1"/>
    </xf>
    <xf numFmtId="0" fontId="11" fillId="0" borderId="15" xfId="39" applyFont="1" applyFill="1" applyBorder="1" applyAlignment="1">
      <alignment vertical="center" wrapText="1"/>
    </xf>
    <xf numFmtId="0" fontId="7" fillId="0" borderId="0" xfId="39" applyFont="1" applyAlignment="1">
      <alignment horizontal="center" vertical="center" wrapText="1"/>
    </xf>
    <xf numFmtId="0" fontId="8" fillId="0" borderId="14" xfId="29" applyFont="1" applyFill="1" applyBorder="1" applyAlignment="1">
      <alignment horizontal="left" vertical="center" wrapText="1" indent="1"/>
    </xf>
    <xf numFmtId="164" fontId="8" fillId="0" borderId="5" xfId="39" applyNumberFormat="1" applyFont="1" applyBorder="1" applyAlignment="1">
      <alignment horizontal="left" indent="1"/>
    </xf>
    <xf numFmtId="164" fontId="18" fillId="0" borderId="5" xfId="39" applyNumberFormat="1" applyFont="1" applyBorder="1" applyAlignment="1">
      <alignment horizontal="left" indent="1"/>
    </xf>
    <xf numFmtId="0" fontId="8" fillId="0" borderId="8" xfId="29" applyFont="1" applyFill="1" applyBorder="1" applyAlignment="1">
      <alignment horizontal="left" vertical="center" wrapText="1" indent="1"/>
    </xf>
    <xf numFmtId="0" fontId="11" fillId="0" borderId="0" xfId="39" applyFont="1" applyBorder="1" applyAlignment="1">
      <alignment horizontal="center" vertical="center"/>
    </xf>
    <xf numFmtId="0" fontId="8" fillId="0" borderId="8" xfId="39" applyFont="1" applyBorder="1" applyAlignment="1">
      <alignment horizontal="center" vertical="center"/>
    </xf>
    <xf numFmtId="0" fontId="8" fillId="0" borderId="7" xfId="39" applyFont="1" applyBorder="1" applyAlignment="1">
      <alignment horizontal="center" vertical="center"/>
    </xf>
    <xf numFmtId="0" fontId="8" fillId="0" borderId="0" xfId="29" applyFont="1" applyFill="1" applyBorder="1" applyAlignment="1">
      <alignment horizontal="left" vertical="center" wrapText="1" indent="1"/>
    </xf>
    <xf numFmtId="0" fontId="8" fillId="0" borderId="5" xfId="39" applyFont="1" applyFill="1" applyBorder="1" applyAlignment="1">
      <alignment horizontal="center"/>
    </xf>
    <xf numFmtId="0" fontId="8" fillId="0" borderId="0" xfId="39" applyFont="1" applyAlignment="1"/>
    <xf numFmtId="176" fontId="8" fillId="0" borderId="5" xfId="39" applyNumberFormat="1" applyFont="1" applyBorder="1" applyAlignment="1">
      <alignment horizontal="left" vertical="center" indent="2"/>
    </xf>
    <xf numFmtId="165" fontId="6" fillId="0" borderId="0" xfId="39" applyNumberFormat="1" applyFont="1"/>
    <xf numFmtId="0" fontId="26" fillId="0" borderId="0" xfId="39" applyFont="1" applyAlignment="1">
      <alignment vertical="center"/>
    </xf>
    <xf numFmtId="0" fontId="41" fillId="0" borderId="0" xfId="39" applyFont="1" applyFill="1"/>
    <xf numFmtId="0" fontId="12" fillId="0" borderId="0" xfId="39" applyFont="1" applyBorder="1" applyAlignment="1">
      <alignment vertical="center"/>
    </xf>
    <xf numFmtId="0" fontId="11" fillId="0" borderId="9" xfId="39" applyFont="1" applyFill="1" applyBorder="1" applyAlignment="1">
      <alignment vertical="center" wrapText="1"/>
    </xf>
    <xf numFmtId="0" fontId="8" fillId="0" borderId="16" xfId="39" applyFont="1" applyBorder="1" applyAlignment="1">
      <alignment horizontal="center"/>
    </xf>
    <xf numFmtId="0" fontId="11" fillId="0" borderId="5" xfId="39" applyFont="1" applyFill="1" applyBorder="1" applyAlignment="1">
      <alignment vertical="center" wrapText="1"/>
    </xf>
    <xf numFmtId="0" fontId="11" fillId="0" borderId="16" xfId="39" applyFont="1" applyFill="1" applyBorder="1" applyAlignment="1">
      <alignment vertical="center" wrapText="1"/>
    </xf>
    <xf numFmtId="49" fontId="18" fillId="0" borderId="0" xfId="39" applyNumberFormat="1" applyFont="1" applyFill="1" applyBorder="1" applyAlignment="1">
      <alignment horizontal="center" vertical="center"/>
    </xf>
    <xf numFmtId="165" fontId="8" fillId="0" borderId="0" xfId="39" applyNumberFormat="1" applyFont="1" applyFill="1" applyBorder="1"/>
    <xf numFmtId="49" fontId="8" fillId="0" borderId="11" xfId="39" applyNumberFormat="1" applyFont="1" applyFill="1" applyBorder="1" applyAlignment="1">
      <alignment horizontal="center"/>
    </xf>
    <xf numFmtId="49" fontId="8" fillId="0" borderId="3" xfId="39" applyNumberFormat="1" applyFont="1" applyFill="1" applyBorder="1" applyAlignment="1">
      <alignment horizontal="center"/>
    </xf>
    <xf numFmtId="176" fontId="23" fillId="0" borderId="3" xfId="39" applyNumberFormat="1" applyFont="1" applyBorder="1" applyAlignment="1"/>
    <xf numFmtId="176" fontId="23" fillId="0" borderId="5" xfId="39" applyNumberFormat="1" applyFont="1" applyBorder="1" applyAlignment="1"/>
    <xf numFmtId="0" fontId="8" fillId="0" borderId="11" xfId="31" applyFont="1" applyBorder="1" applyAlignment="1">
      <alignment horizontal="center"/>
    </xf>
    <xf numFmtId="0" fontId="8" fillId="0" borderId="3" xfId="31" applyFont="1" applyBorder="1" applyAlignment="1">
      <alignment horizontal="center"/>
    </xf>
    <xf numFmtId="0" fontId="8" fillId="0" borderId="3" xfId="31" applyFont="1" applyFill="1" applyBorder="1" applyAlignment="1">
      <alignment horizontal="center"/>
    </xf>
    <xf numFmtId="0" fontId="7" fillId="0" borderId="0" xfId="31" applyFont="1" applyFill="1" applyAlignment="1"/>
    <xf numFmtId="176" fontId="22" fillId="2" borderId="5" xfId="31" applyNumberFormat="1" applyFont="1" applyFill="1" applyBorder="1"/>
    <xf numFmtId="165" fontId="8" fillId="0" borderId="5" xfId="39" applyNumberFormat="1" applyFont="1" applyFill="1" applyBorder="1" applyAlignment="1">
      <alignment horizontal="right"/>
    </xf>
    <xf numFmtId="165" fontId="18" fillId="0" borderId="5" xfId="39" applyNumberFormat="1" applyFont="1" applyFill="1" applyBorder="1" applyAlignment="1">
      <alignment horizontal="right"/>
    </xf>
    <xf numFmtId="0" fontId="21" fillId="0" borderId="0" xfId="39" applyFont="1" applyFill="1" applyBorder="1" applyAlignment="1">
      <alignment vertical="center"/>
    </xf>
    <xf numFmtId="0" fontId="12" fillId="0" borderId="0" xfId="39" applyFont="1" applyFill="1" applyBorder="1" applyAlignment="1">
      <alignment vertical="center"/>
    </xf>
    <xf numFmtId="1" fontId="35" fillId="0" borderId="0" xfId="39" applyNumberFormat="1" applyFont="1" applyFill="1" applyAlignment="1">
      <alignment horizontal="right" indent="1"/>
    </xf>
    <xf numFmtId="1" fontId="35" fillId="0" borderId="0" xfId="39" applyNumberFormat="1" applyFont="1" applyAlignment="1">
      <alignment horizontal="right" indent="1"/>
    </xf>
    <xf numFmtId="1" fontId="8" fillId="0" borderId="0" xfId="39" applyNumberFormat="1" applyFont="1" applyFill="1" applyBorder="1" applyAlignment="1">
      <alignment horizontal="right"/>
    </xf>
    <xf numFmtId="1" fontId="2" fillId="0" borderId="0" xfId="39" applyNumberFormat="1"/>
    <xf numFmtId="0" fontId="8" fillId="0" borderId="16" xfId="31" applyFont="1" applyBorder="1" applyAlignment="1">
      <alignment horizontal="center"/>
    </xf>
    <xf numFmtId="0" fontId="7" fillId="0" borderId="5" xfId="31" applyFont="1" applyBorder="1"/>
    <xf numFmtId="49" fontId="18" fillId="0" borderId="0" xfId="31" applyNumberFormat="1" applyFont="1" applyFill="1" applyBorder="1" applyAlignment="1">
      <alignment horizontal="center" vertical="center"/>
    </xf>
    <xf numFmtId="198" fontId="8" fillId="0" borderId="0" xfId="39" applyNumberFormat="1" applyFont="1" applyFill="1" applyBorder="1" applyAlignment="1">
      <alignment horizontal="right" indent="1"/>
    </xf>
    <xf numFmtId="198" fontId="18" fillId="0" borderId="0" xfId="39" applyNumberFormat="1" applyFont="1" applyFill="1" applyBorder="1" applyAlignment="1">
      <alignment horizontal="right" indent="1"/>
    </xf>
    <xf numFmtId="198" fontId="8" fillId="0" borderId="0" xfId="39" applyNumberFormat="1" applyFont="1" applyAlignment="1">
      <alignment horizontal="right" indent="1"/>
    </xf>
    <xf numFmtId="211" fontId="8" fillId="0" borderId="0" xfId="39" applyNumberFormat="1" applyFont="1" applyFill="1" applyBorder="1" applyAlignment="1">
      <alignment horizontal="right"/>
    </xf>
    <xf numFmtId="0" fontId="5" fillId="0" borderId="0" xfId="31" quotePrefix="1" applyFill="1"/>
    <xf numFmtId="0" fontId="12" fillId="0" borderId="0" xfId="31" applyFont="1" applyAlignment="1">
      <alignment horizontal="left" vertical="center"/>
    </xf>
    <xf numFmtId="0" fontId="8" fillId="0" borderId="6" xfId="31" applyFont="1" applyFill="1" applyBorder="1" applyAlignment="1">
      <alignment horizontal="center" vertical="center" wrapText="1"/>
    </xf>
    <xf numFmtId="0" fontId="8" fillId="0" borderId="7" xfId="31" applyFont="1" applyFill="1" applyBorder="1" applyAlignment="1">
      <alignment horizontal="center" vertical="center" wrapText="1"/>
    </xf>
    <xf numFmtId="0" fontId="8" fillId="0" borderId="12" xfId="31" applyFont="1" applyFill="1" applyBorder="1" applyAlignment="1">
      <alignment horizontal="center" vertical="center" wrapText="1"/>
    </xf>
    <xf numFmtId="181" fontId="8" fillId="0" borderId="0" xfId="31" applyNumberFormat="1" applyFont="1" applyFill="1" applyBorder="1" applyAlignment="1">
      <alignment horizontal="right" indent="1"/>
    </xf>
    <xf numFmtId="181" fontId="8" fillId="0" borderId="3" xfId="31" applyNumberFormat="1" applyFont="1" applyFill="1" applyBorder="1" applyAlignment="1">
      <alignment horizontal="right" indent="1"/>
    </xf>
    <xf numFmtId="181" fontId="18" fillId="0" borderId="3" xfId="31" applyNumberFormat="1" applyFont="1" applyFill="1" applyBorder="1" applyAlignment="1">
      <alignment horizontal="right" indent="1"/>
    </xf>
    <xf numFmtId="181" fontId="18" fillId="0" borderId="0" xfId="31" applyNumberFormat="1" applyFont="1" applyFill="1" applyBorder="1" applyAlignment="1">
      <alignment horizontal="right" indent="1"/>
    </xf>
    <xf numFmtId="181" fontId="8" fillId="0" borderId="3" xfId="31" applyNumberFormat="1" applyFont="1" applyBorder="1" applyAlignment="1">
      <alignment horizontal="right" indent="1"/>
    </xf>
    <xf numFmtId="181" fontId="8" fillId="0" borderId="0" xfId="31" applyNumberFormat="1" applyFont="1" applyBorder="1" applyAlignment="1">
      <alignment horizontal="right" indent="1"/>
    </xf>
    <xf numFmtId="181" fontId="8" fillId="0" borderId="0" xfId="39" applyNumberFormat="1" applyFont="1" applyBorder="1" applyAlignment="1">
      <alignment horizontal="right" indent="1"/>
    </xf>
    <xf numFmtId="181" fontId="8" fillId="0" borderId="4" xfId="31" applyNumberFormat="1" applyFont="1" applyFill="1" applyBorder="1" applyAlignment="1">
      <alignment horizontal="right" indent="1"/>
    </xf>
    <xf numFmtId="0" fontId="8" fillId="0" borderId="8" xfId="39" applyFont="1" applyFill="1" applyBorder="1" applyAlignment="1">
      <alignment horizontal="center" vertical="center" wrapText="1"/>
    </xf>
    <xf numFmtId="0" fontId="8" fillId="0" borderId="7" xfId="39" applyFont="1" applyFill="1" applyBorder="1" applyAlignment="1">
      <alignment horizontal="center" vertical="center" wrapText="1"/>
    </xf>
    <xf numFmtId="200" fontId="11" fillId="0" borderId="0" xfId="31" applyNumberFormat="1" applyFont="1" applyBorder="1"/>
    <xf numFmtId="0" fontId="8" fillId="0" borderId="6" xfId="31" applyFont="1" applyBorder="1" applyAlignment="1">
      <alignment horizontal="center" wrapText="1"/>
    </xf>
    <xf numFmtId="0" fontId="8" fillId="0" borderId="8" xfId="31" applyFont="1" applyBorder="1" applyAlignment="1">
      <alignment horizontal="center" vertical="center"/>
    </xf>
    <xf numFmtId="0" fontId="8" fillId="0" borderId="8" xfId="31" applyFont="1" applyFill="1" applyBorder="1" applyAlignment="1">
      <alignment horizontal="center" vertical="center"/>
    </xf>
    <xf numFmtId="0" fontId="8" fillId="0" borderId="7" xfId="31" applyFont="1" applyBorder="1" applyAlignment="1">
      <alignment horizontal="center" vertical="center"/>
    </xf>
    <xf numFmtId="0" fontId="8" fillId="0" borderId="6" xfId="31" applyFont="1" applyBorder="1" applyAlignment="1">
      <alignment horizontal="center" vertical="center"/>
    </xf>
    <xf numFmtId="0" fontId="8" fillId="0" borderId="7" xfId="31" applyFont="1" applyBorder="1" applyAlignment="1">
      <alignment horizontal="center" wrapText="1"/>
    </xf>
    <xf numFmtId="0" fontId="18" fillId="0" borderId="0" xfId="31" applyFont="1" applyBorder="1" applyAlignment="1">
      <alignment horizontal="left" indent="1"/>
    </xf>
    <xf numFmtId="0" fontId="8" fillId="0" borderId="8" xfId="31" applyFont="1" applyBorder="1" applyAlignment="1">
      <alignment horizontal="left" vertical="center" indent="1"/>
    </xf>
    <xf numFmtId="0" fontId="8" fillId="0" borderId="13" xfId="31" applyFont="1" applyBorder="1" applyAlignment="1">
      <alignment horizontal="center" vertical="center"/>
    </xf>
    <xf numFmtId="0" fontId="8" fillId="0" borderId="10" xfId="31" applyFont="1" applyBorder="1" applyAlignment="1">
      <alignment horizontal="center" vertical="center"/>
    </xf>
    <xf numFmtId="0" fontId="8" fillId="0" borderId="17" xfId="31" applyFont="1" applyBorder="1" applyAlignment="1">
      <alignment horizontal="center" vertical="center"/>
    </xf>
    <xf numFmtId="199" fontId="11" fillId="0" borderId="0" xfId="31" applyNumberFormat="1" applyFont="1" applyBorder="1"/>
    <xf numFmtId="0" fontId="8" fillId="0" borderId="6" xfId="31" applyFont="1" applyBorder="1" applyAlignment="1">
      <alignment horizontal="center" vertical="center" wrapText="1"/>
    </xf>
    <xf numFmtId="0" fontId="8" fillId="0" borderId="7" xfId="31" applyFont="1" applyBorder="1" applyAlignment="1">
      <alignment horizontal="center" vertical="center" wrapText="1"/>
    </xf>
    <xf numFmtId="169" fontId="8" fillId="0" borderId="16" xfId="31" applyNumberFormat="1" applyFont="1" applyBorder="1" applyAlignment="1">
      <alignment horizontal="left" indent="4"/>
    </xf>
    <xf numFmtId="169" fontId="8" fillId="0" borderId="16" xfId="31" applyNumberFormat="1" applyFont="1" applyFill="1" applyBorder="1" applyAlignment="1">
      <alignment horizontal="left" indent="3"/>
    </xf>
    <xf numFmtId="0" fontId="8" fillId="0" borderId="7" xfId="31" applyFont="1" applyBorder="1" applyAlignment="1">
      <alignment horizontal="left" indent="1"/>
    </xf>
    <xf numFmtId="0" fontId="8" fillId="0" borderId="13" xfId="31" applyFont="1" applyBorder="1" applyAlignment="1"/>
    <xf numFmtId="0" fontId="8" fillId="0" borderId="6" xfId="31" applyFont="1" applyBorder="1" applyAlignment="1"/>
    <xf numFmtId="0" fontId="8" fillId="0" borderId="14" xfId="31" applyFont="1" applyBorder="1" applyAlignment="1">
      <alignment horizontal="center" wrapText="1"/>
    </xf>
    <xf numFmtId="0" fontId="8" fillId="0" borderId="14" xfId="31" applyFont="1" applyBorder="1" applyAlignment="1">
      <alignment horizontal="center" vertical="center" wrapText="1"/>
    </xf>
    <xf numFmtId="0" fontId="8" fillId="0" borderId="8" xfId="31" applyFont="1" applyBorder="1" applyAlignment="1">
      <alignment horizontal="center" wrapText="1"/>
    </xf>
    <xf numFmtId="0" fontId="8" fillId="0" borderId="12" xfId="31" applyFont="1" applyBorder="1" applyAlignment="1">
      <alignment horizontal="center" vertical="center" wrapText="1"/>
    </xf>
    <xf numFmtId="0" fontId="8" fillId="0" borderId="8" xfId="31" applyFont="1" applyBorder="1" applyAlignment="1">
      <alignment horizontal="center" vertical="center" wrapText="1"/>
    </xf>
    <xf numFmtId="0" fontId="8" fillId="0" borderId="10" xfId="31" applyFont="1" applyBorder="1" applyAlignment="1">
      <alignment horizontal="center" vertical="center" wrapText="1"/>
    </xf>
    <xf numFmtId="0" fontId="8" fillId="0" borderId="13" xfId="31" applyFont="1" applyBorder="1" applyAlignment="1">
      <alignment horizontal="left" indent="1"/>
    </xf>
    <xf numFmtId="169" fontId="8" fillId="0" borderId="0" xfId="31" applyNumberFormat="1" applyFont="1" applyAlignment="1">
      <alignment horizontal="left" indent="1"/>
    </xf>
    <xf numFmtId="169" fontId="8" fillId="0" borderId="3" xfId="31" applyNumberFormat="1" applyFont="1" applyBorder="1" applyAlignment="1">
      <alignment horizontal="left" indent="1"/>
    </xf>
    <xf numFmtId="0" fontId="22" fillId="0" borderId="4" xfId="31" applyFont="1" applyBorder="1" applyAlignment="1"/>
    <xf numFmtId="0" fontId="22" fillId="0" borderId="0" xfId="31" applyFont="1" applyBorder="1" applyAlignment="1"/>
    <xf numFmtId="1" fontId="22" fillId="0" borderId="0" xfId="31" applyNumberFormat="1" applyFont="1" applyBorder="1" applyAlignment="1"/>
    <xf numFmtId="0" fontId="8" fillId="0" borderId="0" xfId="31" applyFont="1" applyBorder="1" applyAlignment="1">
      <alignment horizontal="left" indent="1"/>
    </xf>
    <xf numFmtId="0" fontId="8" fillId="0" borderId="17" xfId="31" applyFont="1" applyBorder="1" applyAlignment="1">
      <alignment horizontal="center" vertical="center" wrapText="1"/>
    </xf>
    <xf numFmtId="0" fontId="8" fillId="0" borderId="4" xfId="31" applyFont="1" applyBorder="1" applyAlignment="1"/>
    <xf numFmtId="0" fontId="63" fillId="0" borderId="0" xfId="31" applyFont="1" applyBorder="1"/>
    <xf numFmtId="0" fontId="70" fillId="0" borderId="0" xfId="40" applyFont="1"/>
    <xf numFmtId="0" fontId="71" fillId="0" borderId="0" xfId="40" applyFont="1"/>
    <xf numFmtId="0" fontId="72" fillId="0" borderId="0" xfId="40" applyFont="1"/>
    <xf numFmtId="0" fontId="73" fillId="0" borderId="0" xfId="40" applyFont="1" applyAlignment="1">
      <alignment horizontal="center" vertical="center"/>
    </xf>
    <xf numFmtId="0" fontId="73" fillId="0" borderId="0" xfId="40" applyFont="1"/>
    <xf numFmtId="0" fontId="71" fillId="0" borderId="5" xfId="40" applyFont="1" applyBorder="1" applyAlignment="1">
      <alignment horizontal="center"/>
    </xf>
    <xf numFmtId="169" fontId="71" fillId="0" borderId="16" xfId="40" applyNumberFormat="1" applyFont="1" applyBorder="1" applyAlignment="1">
      <alignment horizontal="left" indent="1"/>
    </xf>
    <xf numFmtId="212" fontId="71" fillId="0" borderId="0" xfId="40" applyNumberFormat="1" applyFont="1" applyAlignment="1">
      <alignment horizontal="right" indent="1"/>
    </xf>
    <xf numFmtId="169" fontId="71" fillId="0" borderId="16" xfId="40" applyNumberFormat="1" applyFont="1" applyBorder="1" applyAlignment="1">
      <alignment horizontal="left" indent="2"/>
    </xf>
    <xf numFmtId="169" fontId="71" fillId="0" borderId="16" xfId="40" applyNumberFormat="1" applyFont="1" applyBorder="1" applyAlignment="1">
      <alignment horizontal="left" indent="3"/>
    </xf>
    <xf numFmtId="212" fontId="71" fillId="0" borderId="0" xfId="40" applyNumberFormat="1" applyFont="1" applyAlignment="1">
      <alignment horizontal="right" vertical="top" indent="1"/>
    </xf>
    <xf numFmtId="49" fontId="71" fillId="0" borderId="16" xfId="40" applyNumberFormat="1" applyFont="1" applyBorder="1" applyAlignment="1">
      <alignment horizontal="left" indent="3"/>
    </xf>
    <xf numFmtId="169" fontId="71" fillId="0" borderId="16" xfId="40" applyNumberFormat="1" applyFont="1" applyBorder="1" applyAlignment="1">
      <alignment horizontal="left" indent="4"/>
    </xf>
    <xf numFmtId="166" fontId="74" fillId="0" borderId="0" xfId="40" quotePrefix="1" applyNumberFormat="1" applyFont="1" applyAlignment="1">
      <alignment horizontal="right" indent="1"/>
    </xf>
    <xf numFmtId="49" fontId="71" fillId="0" borderId="16" xfId="40" applyNumberFormat="1" applyFont="1" applyBorder="1" applyAlignment="1">
      <alignment horizontal="left" indent="2"/>
    </xf>
    <xf numFmtId="212" fontId="75" fillId="0" borderId="0" xfId="40" applyNumberFormat="1" applyFont="1" applyAlignment="1">
      <alignment horizontal="right" indent="1"/>
    </xf>
    <xf numFmtId="0" fontId="75" fillId="0" borderId="0" xfId="40" applyFont="1"/>
    <xf numFmtId="0" fontId="71" fillId="0" borderId="5" xfId="40" applyFont="1" applyBorder="1"/>
    <xf numFmtId="0" fontId="71" fillId="0" borderId="16" xfId="40" applyFont="1" applyBorder="1"/>
    <xf numFmtId="0" fontId="71" fillId="0" borderId="0" xfId="40" applyFont="1" applyAlignment="1">
      <alignment horizontal="right" indent="1"/>
    </xf>
    <xf numFmtId="166" fontId="71" fillId="0" borderId="0" xfId="40" applyNumberFormat="1" applyFont="1" applyAlignment="1">
      <alignment horizontal="right" indent="1"/>
    </xf>
    <xf numFmtId="166" fontId="75" fillId="0" borderId="0" xfId="40" applyNumberFormat="1" applyFont="1" applyAlignment="1">
      <alignment horizontal="right" indent="1"/>
    </xf>
    <xf numFmtId="0" fontId="71" fillId="0" borderId="0" xfId="40" quotePrefix="1" applyFont="1" applyAlignment="1">
      <alignment horizontal="right" indent="1"/>
    </xf>
    <xf numFmtId="0" fontId="75" fillId="0" borderId="0" xfId="40" quotePrefix="1" applyFont="1" applyAlignment="1">
      <alignment horizontal="right" indent="1"/>
    </xf>
    <xf numFmtId="0" fontId="75" fillId="0" borderId="0" xfId="40" applyFont="1" applyAlignment="1">
      <alignment horizontal="right" indent="2"/>
    </xf>
    <xf numFmtId="212" fontId="75" fillId="0" borderId="0" xfId="40" applyNumberFormat="1" applyFont="1" applyAlignment="1">
      <alignment horizontal="right" vertical="top" indent="1"/>
    </xf>
    <xf numFmtId="0" fontId="71" fillId="0" borderId="0" xfId="40" quotePrefix="1" applyFont="1"/>
    <xf numFmtId="0" fontId="76" fillId="0" borderId="0" xfId="40" applyFont="1"/>
    <xf numFmtId="0" fontId="62" fillId="0" borderId="0" xfId="40" applyFont="1"/>
    <xf numFmtId="0" fontId="77" fillId="0" borderId="0" xfId="40" applyFont="1"/>
    <xf numFmtId="181" fontId="71" fillId="0" borderId="0" xfId="40" applyNumberFormat="1" applyFont="1"/>
    <xf numFmtId="181" fontId="71" fillId="0" borderId="0" xfId="40" applyNumberFormat="1" applyFont="1" applyAlignment="1">
      <alignment horizontal="right" indent="1"/>
    </xf>
    <xf numFmtId="212" fontId="74" fillId="0" borderId="0" xfId="40" quotePrefix="1" applyNumberFormat="1" applyFont="1" applyAlignment="1">
      <alignment horizontal="right" indent="1"/>
    </xf>
    <xf numFmtId="212" fontId="71" fillId="0" borderId="0" xfId="40" quotePrefix="1" applyNumberFormat="1" applyFont="1" applyAlignment="1">
      <alignment horizontal="right" indent="1"/>
    </xf>
    <xf numFmtId="181" fontId="74" fillId="0" borderId="0" xfId="40" applyNumberFormat="1" applyFont="1" applyAlignment="1">
      <alignment horizontal="right" indent="1"/>
    </xf>
    <xf numFmtId="181" fontId="71" fillId="0" borderId="0" xfId="40" quotePrefix="1" applyNumberFormat="1" applyFont="1" applyAlignment="1">
      <alignment horizontal="right" indent="1"/>
    </xf>
    <xf numFmtId="0" fontId="71" fillId="0" borderId="0" xfId="40" applyFont="1" applyFill="1"/>
    <xf numFmtId="0" fontId="71" fillId="0" borderId="16" xfId="40" applyFont="1" applyBorder="1" applyAlignment="1">
      <alignment horizontal="center"/>
    </xf>
    <xf numFmtId="181" fontId="71" fillId="0" borderId="0" xfId="40" applyNumberFormat="1" applyFont="1" applyAlignment="1">
      <alignment horizontal="right" indent="2"/>
    </xf>
    <xf numFmtId="181" fontId="74" fillId="0" borderId="0" xfId="40" quotePrefix="1" applyNumberFormat="1" applyFont="1" applyAlignment="1">
      <alignment horizontal="right" indent="2"/>
    </xf>
    <xf numFmtId="1" fontId="71" fillId="0" borderId="0" xfId="40" applyNumberFormat="1" applyFont="1" applyAlignment="1">
      <alignment horizontal="right" indent="2"/>
    </xf>
    <xf numFmtId="166" fontId="71" fillId="0" borderId="0" xfId="40" applyNumberFormat="1" applyFont="1" applyAlignment="1">
      <alignment horizontal="right" indent="2"/>
    </xf>
    <xf numFmtId="0" fontId="78" fillId="0" borderId="0" xfId="40" applyFont="1"/>
    <xf numFmtId="0" fontId="71" fillId="0" borderId="6" xfId="40" applyFont="1" applyBorder="1" applyAlignment="1">
      <alignment horizontal="center" vertical="center" wrapText="1"/>
    </xf>
    <xf numFmtId="0" fontId="71" fillId="0" borderId="8" xfId="40" applyFont="1" applyBorder="1" applyAlignment="1">
      <alignment horizontal="center" vertical="center"/>
    </xf>
    <xf numFmtId="0" fontId="71" fillId="0" borderId="6" xfId="40" applyFont="1" applyBorder="1" applyAlignment="1">
      <alignment horizontal="center" vertical="center"/>
    </xf>
    <xf numFmtId="0" fontId="71" fillId="0" borderId="7" xfId="40" applyFont="1" applyBorder="1" applyAlignment="1">
      <alignment horizontal="center" vertical="center"/>
    </xf>
    <xf numFmtId="0" fontId="71" fillId="0" borderId="8" xfId="40" applyFont="1" applyBorder="1" applyAlignment="1">
      <alignment horizontal="left" vertical="center" indent="1"/>
    </xf>
    <xf numFmtId="0" fontId="73" fillId="0" borderId="0" xfId="40" applyFont="1" applyBorder="1"/>
    <xf numFmtId="0" fontId="71" fillId="0" borderId="0" xfId="40" applyFont="1" applyBorder="1" applyAlignment="1">
      <alignment horizontal="center"/>
    </xf>
    <xf numFmtId="0" fontId="71" fillId="0" borderId="0" xfId="40" applyFont="1" applyBorder="1"/>
    <xf numFmtId="0" fontId="73" fillId="0" borderId="0" xfId="40" applyFont="1" applyBorder="1" applyAlignment="1">
      <alignment horizontal="center" vertical="center"/>
    </xf>
    <xf numFmtId="0" fontId="74" fillId="0" borderId="0" xfId="40" applyFont="1" applyAlignment="1">
      <alignment horizontal="left" vertical="center" indent="1"/>
    </xf>
    <xf numFmtId="169" fontId="71" fillId="0" borderId="0" xfId="40" applyNumberFormat="1" applyFont="1" applyBorder="1" applyAlignment="1">
      <alignment horizontal="left" indent="2"/>
    </xf>
    <xf numFmtId="0" fontId="71" fillId="0" borderId="7" xfId="40" applyFont="1" applyBorder="1" applyAlignment="1">
      <alignment horizontal="center" vertical="center" wrapText="1"/>
    </xf>
    <xf numFmtId="0" fontId="71" fillId="0" borderId="3" xfId="40" applyFont="1" applyBorder="1" applyAlignment="1">
      <alignment horizontal="center"/>
    </xf>
    <xf numFmtId="0" fontId="71" fillId="0" borderId="3" xfId="40" applyFont="1" applyBorder="1"/>
    <xf numFmtId="0" fontId="71" fillId="0" borderId="13" xfId="40" applyFont="1" applyBorder="1" applyAlignment="1">
      <alignment horizontal="center" vertical="center"/>
    </xf>
    <xf numFmtId="0" fontId="74" fillId="0" borderId="0" xfId="40" applyFont="1"/>
    <xf numFmtId="1" fontId="75" fillId="0" borderId="0" xfId="40" applyNumberFormat="1" applyFont="1" applyAlignment="1">
      <alignment horizontal="right" indent="2"/>
    </xf>
    <xf numFmtId="0" fontId="74" fillId="0" borderId="5" xfId="40" applyFont="1" applyBorder="1" applyAlignment="1">
      <alignment horizontal="center"/>
    </xf>
    <xf numFmtId="169" fontId="74" fillId="0" borderId="16" xfId="40" applyNumberFormat="1" applyFont="1" applyBorder="1" applyAlignment="1">
      <alignment horizontal="left" indent="1"/>
    </xf>
    <xf numFmtId="1" fontId="71" fillId="0" borderId="0" xfId="40" applyNumberFormat="1" applyFont="1" applyAlignment="1">
      <alignment horizontal="right" indent="1"/>
    </xf>
    <xf numFmtId="0" fontId="74" fillId="0" borderId="16" xfId="40" applyFont="1" applyBorder="1" applyAlignment="1">
      <alignment horizontal="left" indent="1"/>
    </xf>
    <xf numFmtId="169" fontId="71" fillId="0" borderId="16" xfId="40" applyNumberFormat="1" applyFont="1" applyFill="1" applyBorder="1" applyAlignment="1">
      <alignment horizontal="left" indent="3"/>
    </xf>
    <xf numFmtId="169" fontId="71" fillId="0" borderId="16" xfId="40" applyNumberFormat="1" applyFont="1" applyFill="1" applyBorder="1" applyAlignment="1">
      <alignment horizontal="left" indent="2"/>
    </xf>
    <xf numFmtId="169" fontId="74" fillId="0" borderId="16" xfId="40" applyNumberFormat="1" applyFont="1" applyFill="1" applyBorder="1" applyAlignment="1">
      <alignment horizontal="left" indent="1"/>
    </xf>
    <xf numFmtId="0" fontId="74" fillId="0" borderId="0" xfId="40" applyFont="1" applyAlignment="1">
      <alignment horizontal="right" indent="1"/>
    </xf>
    <xf numFmtId="181" fontId="80" fillId="0" borderId="0" xfId="40" applyNumberFormat="1" applyFont="1" applyAlignment="1">
      <alignment horizontal="right" indent="2"/>
    </xf>
    <xf numFmtId="0" fontId="71" fillId="0" borderId="0" xfId="40" applyFont="1" applyAlignment="1">
      <alignment horizontal="center"/>
    </xf>
    <xf numFmtId="212" fontId="80" fillId="0" borderId="0" xfId="40" applyNumberFormat="1" applyFont="1" applyAlignment="1">
      <alignment horizontal="right" indent="1"/>
    </xf>
    <xf numFmtId="0" fontId="73" fillId="0" borderId="16" xfId="40" applyFont="1" applyBorder="1" applyAlignment="1">
      <alignment horizontal="center"/>
    </xf>
    <xf numFmtId="0" fontId="73" fillId="0" borderId="0" xfId="40" applyFont="1" applyAlignment="1">
      <alignment horizontal="center"/>
    </xf>
    <xf numFmtId="169" fontId="71" fillId="0" borderId="16" xfId="40" applyNumberFormat="1" applyFont="1" applyFill="1" applyBorder="1" applyAlignment="1">
      <alignment horizontal="left" indent="1"/>
    </xf>
    <xf numFmtId="0" fontId="71" fillId="0" borderId="16" xfId="40" applyFont="1" applyFill="1" applyBorder="1" applyAlignment="1">
      <alignment horizontal="center"/>
    </xf>
    <xf numFmtId="166" fontId="71" fillId="0" borderId="0" xfId="40" applyNumberFormat="1" applyFont="1" applyFill="1" applyAlignment="1">
      <alignment horizontal="right" indent="1"/>
    </xf>
    <xf numFmtId="181" fontId="74" fillId="0" borderId="0" xfId="40" applyNumberFormat="1" applyFont="1" applyAlignment="1">
      <alignment horizontal="right" indent="2"/>
    </xf>
    <xf numFmtId="0" fontId="76" fillId="0" borderId="0" xfId="40" applyFont="1" applyAlignment="1">
      <alignment horizontal="center"/>
    </xf>
    <xf numFmtId="0" fontId="76" fillId="0" borderId="0" xfId="40" quotePrefix="1" applyFont="1"/>
    <xf numFmtId="0" fontId="71" fillId="0" borderId="0" xfId="40" applyFont="1" applyFill="1" applyAlignment="1">
      <alignment horizontal="right" indent="1"/>
    </xf>
    <xf numFmtId="181" fontId="71" fillId="0" borderId="0" xfId="40" applyNumberFormat="1" applyFont="1" applyFill="1" applyAlignment="1">
      <alignment horizontal="right" indent="2"/>
    </xf>
    <xf numFmtId="181" fontId="74" fillId="0" borderId="0" xfId="40" applyNumberFormat="1" applyFont="1" applyFill="1" applyAlignment="1">
      <alignment horizontal="right" indent="2"/>
    </xf>
    <xf numFmtId="166" fontId="74" fillId="0" borderId="0" xfId="40" applyNumberFormat="1" applyFont="1" applyAlignment="1">
      <alignment horizontal="right" indent="2"/>
    </xf>
    <xf numFmtId="2" fontId="71" fillId="0" borderId="0" xfId="40" applyNumberFormat="1" applyFont="1" applyAlignment="1">
      <alignment horizontal="right" indent="1"/>
    </xf>
    <xf numFmtId="2" fontId="74" fillId="0" borderId="0" xfId="40" applyNumberFormat="1" applyFont="1" applyAlignment="1">
      <alignment horizontal="right" indent="1"/>
    </xf>
    <xf numFmtId="166" fontId="71" fillId="0" borderId="0" xfId="40" applyNumberFormat="1" applyFont="1"/>
    <xf numFmtId="0" fontId="71" fillId="0" borderId="0" xfId="40" applyFont="1" applyAlignment="1">
      <alignment horizontal="right" indent="2"/>
    </xf>
    <xf numFmtId="169" fontId="71" fillId="0" borderId="16" xfId="40" applyNumberFormat="1" applyFont="1" applyBorder="1" applyAlignment="1">
      <alignment horizontal="left" indent="5"/>
    </xf>
    <xf numFmtId="0" fontId="76" fillId="0" borderId="0" xfId="40" applyFont="1" applyAlignment="1">
      <alignment horizontal="left" indent="1"/>
    </xf>
    <xf numFmtId="0" fontId="87" fillId="0" borderId="0" xfId="40" applyFont="1"/>
    <xf numFmtId="2" fontId="71" fillId="0" borderId="0" xfId="40" applyNumberFormat="1" applyFont="1"/>
    <xf numFmtId="1" fontId="74" fillId="0" borderId="0" xfId="40" applyNumberFormat="1" applyFont="1" applyAlignment="1">
      <alignment horizontal="right" indent="1"/>
    </xf>
    <xf numFmtId="166" fontId="74" fillId="0" borderId="0" xfId="40" applyNumberFormat="1" applyFont="1" applyAlignment="1">
      <alignment horizontal="right" indent="1"/>
    </xf>
    <xf numFmtId="0" fontId="71" fillId="0" borderId="8" xfId="40" applyFont="1" applyBorder="1" applyAlignment="1">
      <alignment horizontal="left" vertical="center" wrapText="1" indent="1"/>
    </xf>
    <xf numFmtId="0" fontId="74" fillId="0" borderId="0" xfId="40" applyFont="1" applyBorder="1"/>
    <xf numFmtId="0" fontId="74" fillId="0" borderId="3" xfId="40" applyFont="1" applyBorder="1" applyAlignment="1">
      <alignment horizontal="center"/>
    </xf>
    <xf numFmtId="169" fontId="71" fillId="0" borderId="0" xfId="40" applyNumberFormat="1" applyFont="1" applyBorder="1" applyAlignment="1">
      <alignment horizontal="left" indent="1"/>
    </xf>
    <xf numFmtId="0" fontId="75" fillId="0" borderId="0" xfId="40" applyFont="1" applyBorder="1"/>
    <xf numFmtId="169" fontId="71" fillId="0" borderId="0" xfId="40" applyNumberFormat="1" applyFont="1" applyBorder="1"/>
    <xf numFmtId="0" fontId="74" fillId="0" borderId="0" xfId="40" applyFont="1" applyAlignment="1">
      <alignment horizontal="left" indent="2"/>
    </xf>
    <xf numFmtId="0" fontId="74" fillId="0" borderId="0" xfId="40" applyFont="1" applyAlignment="1">
      <alignment horizontal="left" vertical="center" indent="2"/>
    </xf>
    <xf numFmtId="0" fontId="73" fillId="0" borderId="0" xfId="40" applyFont="1" applyBorder="1" applyAlignment="1">
      <alignment horizontal="center"/>
    </xf>
    <xf numFmtId="0" fontId="77" fillId="0" borderId="0" xfId="40" applyFont="1" applyBorder="1"/>
    <xf numFmtId="169" fontId="75" fillId="0" borderId="0" xfId="40" applyNumberFormat="1" applyFont="1" applyBorder="1" applyAlignment="1">
      <alignment horizontal="left" indent="1"/>
    </xf>
    <xf numFmtId="169" fontId="74" fillId="0" borderId="16" xfId="40" applyNumberFormat="1" applyFont="1" applyBorder="1" applyAlignment="1">
      <alignment horizontal="left" indent="2"/>
    </xf>
    <xf numFmtId="0" fontId="71" fillId="0" borderId="16" xfId="40" applyFont="1" applyBorder="1" applyAlignment="1">
      <alignment horizontal="left" indent="4"/>
    </xf>
    <xf numFmtId="169" fontId="71" fillId="0" borderId="16" xfId="40" applyNumberFormat="1" applyFont="1" applyBorder="1" applyAlignment="1">
      <alignment horizontal="left" indent="6"/>
    </xf>
    <xf numFmtId="0" fontId="71" fillId="0" borderId="0" xfId="40" applyFont="1" applyBorder="1" applyAlignment="1">
      <alignment horizontal="left" indent="2"/>
    </xf>
    <xf numFmtId="0" fontId="74" fillId="0" borderId="16" xfId="40" applyFont="1" applyBorder="1" applyAlignment="1">
      <alignment horizontal="left" indent="2"/>
    </xf>
    <xf numFmtId="0" fontId="54" fillId="0" borderId="10" xfId="31" applyFont="1" applyBorder="1" applyAlignment="1"/>
    <xf numFmtId="0" fontId="53" fillId="0" borderId="10" xfId="31" applyFont="1" applyBorder="1" applyAlignment="1"/>
    <xf numFmtId="0" fontId="52" fillId="0" borderId="0" xfId="31" applyFont="1" applyAlignment="1" applyProtection="1">
      <alignment vertical="center"/>
      <protection locked="0"/>
    </xf>
    <xf numFmtId="0" fontId="11" fillId="0" borderId="0" xfId="31" applyFont="1" applyAlignment="1" applyProtection="1">
      <alignment vertical="center"/>
      <protection locked="0"/>
    </xf>
    <xf numFmtId="0" fontId="11" fillId="0" borderId="0" xfId="31" applyFont="1" applyAlignment="1"/>
    <xf numFmtId="0" fontId="5" fillId="0" borderId="0" xfId="31" applyAlignment="1"/>
    <xf numFmtId="0" fontId="8" fillId="0" borderId="7" xfId="39" applyFont="1" applyFill="1" applyBorder="1" applyAlignment="1">
      <alignment horizontal="left" vertical="center" wrapText="1" indent="2"/>
    </xf>
    <xf numFmtId="0" fontId="8" fillId="0" borderId="6" xfId="39" applyFont="1" applyFill="1" applyBorder="1" applyAlignment="1">
      <alignment horizontal="left" vertical="center" wrapText="1" indent="2"/>
    </xf>
    <xf numFmtId="164" fontId="8" fillId="0" borderId="3" xfId="39" applyNumberFormat="1" applyFont="1" applyBorder="1" applyAlignment="1">
      <alignment horizontal="center"/>
    </xf>
    <xf numFmtId="164" fontId="8" fillId="0" borderId="5" xfId="39" applyNumberFormat="1" applyFont="1" applyBorder="1" applyAlignment="1">
      <alignment horizontal="center"/>
    </xf>
    <xf numFmtId="0" fontId="18" fillId="0" borderId="0" xfId="39" applyFont="1" applyFill="1" applyBorder="1" applyAlignment="1">
      <alignment horizontal="center" vertical="center"/>
    </xf>
    <xf numFmtId="0" fontId="18" fillId="0" borderId="5" xfId="39" applyFont="1" applyFill="1" applyBorder="1" applyAlignment="1">
      <alignment horizontal="center" vertical="center"/>
    </xf>
    <xf numFmtId="0" fontId="18" fillId="0" borderId="4" xfId="39" applyFont="1" applyBorder="1" applyAlignment="1">
      <alignment horizontal="center" vertical="center"/>
    </xf>
    <xf numFmtId="0" fontId="22" fillId="0" borderId="0" xfId="39" applyFont="1" applyBorder="1" applyAlignment="1">
      <alignment horizontal="center" vertical="center"/>
    </xf>
    <xf numFmtId="0" fontId="11" fillId="0" borderId="4" xfId="39" applyFont="1" applyBorder="1" applyAlignment="1">
      <alignment horizontal="center" vertical="center"/>
    </xf>
    <xf numFmtId="0" fontId="11" fillId="0" borderId="0" xfId="39" applyFont="1" applyBorder="1" applyAlignment="1">
      <alignment horizontal="center" vertical="center"/>
    </xf>
    <xf numFmtId="0" fontId="11" fillId="0" borderId="8" xfId="39" applyFont="1" applyFill="1" applyBorder="1" applyAlignment="1">
      <alignment horizontal="center" vertical="center" wrapText="1"/>
    </xf>
    <xf numFmtId="0" fontId="11" fillId="0" borderId="15" xfId="39" applyFont="1" applyFill="1" applyBorder="1" applyAlignment="1">
      <alignment horizontal="center" vertical="center" wrapText="1"/>
    </xf>
    <xf numFmtId="0" fontId="11" fillId="0" borderId="14" xfId="39" applyFont="1" applyFill="1" applyBorder="1" applyAlignment="1">
      <alignment horizontal="center" vertical="center" wrapText="1"/>
    </xf>
    <xf numFmtId="0" fontId="11" fillId="0" borderId="7" xfId="39" applyFont="1" applyFill="1" applyBorder="1" applyAlignment="1">
      <alignment horizontal="center" vertical="center" wrapText="1"/>
    </xf>
    <xf numFmtId="0" fontId="11" fillId="0" borderId="13" xfId="39" applyFont="1" applyFill="1" applyBorder="1" applyAlignment="1">
      <alignment horizontal="center" vertical="center" wrapText="1"/>
    </xf>
    <xf numFmtId="0" fontId="11" fillId="0" borderId="4" xfId="39" applyFont="1" applyFill="1" applyBorder="1" applyAlignment="1">
      <alignment horizontal="center" vertical="center" wrapText="1"/>
    </xf>
    <xf numFmtId="0" fontId="11" fillId="0" borderId="6" xfId="39" applyFont="1" applyFill="1" applyBorder="1" applyAlignment="1">
      <alignment horizontal="center" vertical="center" wrapText="1"/>
    </xf>
    <xf numFmtId="0" fontId="11" fillId="0" borderId="9" xfId="39" applyFont="1" applyFill="1" applyBorder="1" applyAlignment="1">
      <alignment horizontal="center" vertical="center" wrapText="1"/>
    </xf>
    <xf numFmtId="0" fontId="11" fillId="0" borderId="12" xfId="39" applyFont="1" applyFill="1" applyBorder="1" applyAlignment="1">
      <alignment horizontal="center" vertical="center" wrapText="1"/>
    </xf>
    <xf numFmtId="0" fontId="11" fillId="0" borderId="15" xfId="39" applyFont="1" applyFill="1" applyBorder="1" applyAlignment="1">
      <alignment horizontal="left" vertical="center" wrapText="1" indent="1"/>
    </xf>
    <xf numFmtId="0" fontId="11" fillId="0" borderId="14" xfId="39" applyFont="1" applyFill="1" applyBorder="1" applyAlignment="1">
      <alignment horizontal="left" vertical="center" wrapText="1" indent="1"/>
    </xf>
    <xf numFmtId="0" fontId="11" fillId="0" borderId="0" xfId="39" applyFont="1" applyFill="1" applyBorder="1" applyAlignment="1">
      <alignment horizontal="right" vertical="center" indent="2"/>
    </xf>
    <xf numFmtId="0" fontId="8" fillId="0" borderId="8" xfId="39" applyFont="1" applyFill="1" applyBorder="1" applyAlignment="1">
      <alignment horizontal="center" vertical="center" wrapText="1"/>
    </xf>
    <xf numFmtId="0" fontId="8" fillId="0" borderId="15" xfId="39" applyFont="1" applyFill="1" applyBorder="1" applyAlignment="1">
      <alignment horizontal="center" vertical="center" wrapText="1"/>
    </xf>
    <xf numFmtId="0" fontId="8" fillId="0" borderId="14" xfId="39" applyFont="1" applyFill="1" applyBorder="1" applyAlignment="1">
      <alignment horizontal="center" vertical="center" wrapText="1"/>
    </xf>
    <xf numFmtId="0" fontId="8" fillId="0" borderId="9" xfId="39" applyFont="1" applyFill="1" applyBorder="1" applyAlignment="1">
      <alignment horizontal="center" vertical="center" wrapText="1"/>
    </xf>
    <xf numFmtId="0" fontId="8" fillId="0" borderId="12" xfId="39" applyFont="1" applyFill="1" applyBorder="1" applyAlignment="1">
      <alignment horizontal="center" vertical="center" wrapText="1"/>
    </xf>
    <xf numFmtId="0" fontId="18" fillId="0" borderId="0" xfId="39" applyFont="1" applyBorder="1" applyAlignment="1">
      <alignment horizontal="center" vertical="center"/>
    </xf>
    <xf numFmtId="0" fontId="11" fillId="0" borderId="0" xfId="39" applyFont="1" applyFill="1" applyBorder="1" applyAlignment="1">
      <alignment horizontal="center" vertical="center"/>
    </xf>
    <xf numFmtId="0" fontId="8" fillId="0" borderId="7" xfId="39" applyFont="1" applyFill="1" applyBorder="1" applyAlignment="1">
      <alignment horizontal="center" vertical="center" wrapText="1"/>
    </xf>
    <xf numFmtId="0" fontId="8" fillId="0" borderId="13" xfId="39" applyFont="1" applyFill="1" applyBorder="1" applyAlignment="1">
      <alignment horizontal="center" vertical="center" wrapText="1"/>
    </xf>
    <xf numFmtId="0" fontId="8" fillId="0" borderId="4" xfId="39" applyFont="1" applyFill="1" applyBorder="1" applyAlignment="1">
      <alignment horizontal="center" vertical="center" wrapText="1"/>
    </xf>
    <xf numFmtId="0" fontId="8" fillId="0" borderId="10" xfId="39" applyFont="1" applyFill="1" applyBorder="1" applyAlignment="1">
      <alignment horizontal="center" vertical="center" wrapText="1"/>
    </xf>
    <xf numFmtId="0" fontId="11" fillId="0" borderId="10" xfId="39" applyFont="1" applyFill="1" applyBorder="1" applyAlignment="1">
      <alignment horizontal="center" vertical="center" wrapText="1"/>
    </xf>
    <xf numFmtId="14" fontId="18" fillId="0" borderId="0" xfId="39" applyNumberFormat="1" applyFont="1" applyFill="1" applyBorder="1" applyAlignment="1">
      <alignment horizontal="center" vertical="center"/>
    </xf>
    <xf numFmtId="14" fontId="22" fillId="0" borderId="0" xfId="39" applyNumberFormat="1" applyFont="1" applyFill="1" applyBorder="1" applyAlignment="1">
      <alignment horizontal="center" vertical="center"/>
    </xf>
    <xf numFmtId="14" fontId="22" fillId="0" borderId="4" xfId="39" applyNumberFormat="1" applyFont="1" applyFill="1" applyBorder="1" applyAlignment="1">
      <alignment horizontal="center" vertical="center"/>
    </xf>
    <xf numFmtId="176" fontId="23" fillId="0" borderId="0" xfId="39" applyNumberFormat="1" applyFont="1" applyBorder="1" applyAlignment="1">
      <alignment horizontal="center"/>
    </xf>
    <xf numFmtId="176" fontId="23" fillId="0" borderId="5" xfId="39" applyNumberFormat="1" applyFont="1" applyBorder="1" applyAlignment="1">
      <alignment horizontal="center"/>
    </xf>
    <xf numFmtId="0" fontId="22" fillId="0" borderId="0" xfId="39" applyFont="1" applyAlignment="1">
      <alignment horizontal="center" vertical="center"/>
    </xf>
    <xf numFmtId="0" fontId="22" fillId="0" borderId="0" xfId="39" applyFont="1" applyAlignment="1">
      <alignment horizontal="left" vertical="center" wrapText="1"/>
    </xf>
    <xf numFmtId="176" fontId="23" fillId="0" borderId="3" xfId="39" applyNumberFormat="1" applyFont="1" applyBorder="1" applyAlignment="1">
      <alignment horizontal="center"/>
    </xf>
    <xf numFmtId="0" fontId="18" fillId="0" borderId="0" xfId="39" applyFont="1" applyFill="1" applyBorder="1" applyAlignment="1">
      <alignment horizontal="center" vertical="center" wrapText="1"/>
    </xf>
    <xf numFmtId="0" fontId="8" fillId="0" borderId="9" xfId="29" applyFont="1" applyFill="1" applyBorder="1" applyAlignment="1">
      <alignment horizontal="center" vertical="center" wrapText="1"/>
    </xf>
    <xf numFmtId="0" fontId="69" fillId="0" borderId="12" xfId="39" applyFont="1" applyBorder="1" applyAlignment="1">
      <alignment vertical="center"/>
    </xf>
    <xf numFmtId="0" fontId="8" fillId="0" borderId="15" xfId="29" applyFont="1" applyFill="1" applyBorder="1" applyAlignment="1">
      <alignment horizontal="center" vertical="center" wrapText="1"/>
    </xf>
    <xf numFmtId="0" fontId="69" fillId="0" borderId="14" xfId="39" applyFont="1" applyBorder="1" applyAlignment="1">
      <alignment vertical="center"/>
    </xf>
    <xf numFmtId="0" fontId="8" fillId="0" borderId="4" xfId="29" applyFont="1" applyFill="1" applyBorder="1" applyAlignment="1">
      <alignment horizontal="center" vertical="center" wrapText="1"/>
    </xf>
    <xf numFmtId="0" fontId="69" fillId="0" borderId="10" xfId="39" applyFont="1" applyBorder="1" applyAlignment="1">
      <alignment vertical="center"/>
    </xf>
    <xf numFmtId="0" fontId="8" fillId="0" borderId="7" xfId="39" applyFont="1" applyBorder="1" applyAlignment="1">
      <alignment horizontal="center" vertical="center"/>
    </xf>
    <xf numFmtId="0" fontId="8" fillId="0" borderId="6" xfId="39" applyFont="1" applyBorder="1" applyAlignment="1">
      <alignment horizontal="center" vertical="center"/>
    </xf>
    <xf numFmtId="0" fontId="8" fillId="0" borderId="13" xfId="39" applyFont="1" applyBorder="1" applyAlignment="1">
      <alignment horizontal="center" vertical="center"/>
    </xf>
    <xf numFmtId="0" fontId="18" fillId="0" borderId="11" xfId="39" applyFont="1" applyFill="1" applyBorder="1" applyAlignment="1">
      <alignment horizontal="center" vertical="center" wrapText="1"/>
    </xf>
    <xf numFmtId="0" fontId="18" fillId="0" borderId="4" xfId="39" applyFont="1" applyFill="1" applyBorder="1" applyAlignment="1">
      <alignment horizontal="center" vertical="center" wrapText="1"/>
    </xf>
    <xf numFmtId="0" fontId="22" fillId="0" borderId="4" xfId="39" applyFont="1" applyBorder="1" applyAlignment="1">
      <alignment horizontal="center" vertical="center"/>
    </xf>
    <xf numFmtId="176" fontId="23" fillId="0" borderId="3" xfId="31" applyNumberFormat="1" applyFont="1" applyFill="1" applyBorder="1" applyAlignment="1">
      <alignment horizontal="center"/>
    </xf>
    <xf numFmtId="176" fontId="23" fillId="0" borderId="5" xfId="31" applyNumberFormat="1" applyFont="1" applyFill="1" applyBorder="1" applyAlignment="1">
      <alignment horizontal="center"/>
    </xf>
    <xf numFmtId="0" fontId="18" fillId="0" borderId="0" xfId="31" applyFont="1" applyFill="1" applyBorder="1" applyAlignment="1">
      <alignment horizontal="center" vertical="center" wrapText="1"/>
    </xf>
    <xf numFmtId="0" fontId="8" fillId="0" borderId="14" xfId="29" applyFont="1" applyFill="1" applyBorder="1" applyAlignment="1">
      <alignment horizontal="center" vertical="center" wrapText="1"/>
    </xf>
    <xf numFmtId="0" fontId="18" fillId="0" borderId="4" xfId="31" applyFont="1" applyFill="1" applyBorder="1" applyAlignment="1">
      <alignment horizontal="center" vertical="center" wrapText="1"/>
    </xf>
    <xf numFmtId="176" fontId="23" fillId="0" borderId="0" xfId="31" applyNumberFormat="1" applyFont="1" applyBorder="1" applyAlignment="1">
      <alignment horizontal="center"/>
    </xf>
    <xf numFmtId="176" fontId="23" fillId="0" borderId="5" xfId="31" applyNumberFormat="1" applyFont="1" applyBorder="1" applyAlignment="1">
      <alignment horizontal="center"/>
    </xf>
    <xf numFmtId="0" fontId="22" fillId="0" borderId="0" xfId="31" applyFont="1" applyAlignment="1">
      <alignment horizontal="center" vertical="center"/>
    </xf>
    <xf numFmtId="0" fontId="22" fillId="0" borderId="11" xfId="31" applyFont="1" applyBorder="1" applyAlignment="1">
      <alignment horizontal="center" vertical="center"/>
    </xf>
    <xf numFmtId="0" fontId="22" fillId="0" borderId="4" xfId="31" applyFont="1" applyBorder="1" applyAlignment="1">
      <alignment horizontal="center" vertical="center"/>
    </xf>
    <xf numFmtId="0" fontId="22" fillId="0" borderId="3" xfId="31" applyFont="1" applyBorder="1" applyAlignment="1">
      <alignment horizontal="center" vertical="center"/>
    </xf>
    <xf numFmtId="0" fontId="8" fillId="0" borderId="11" xfId="31" applyFont="1" applyBorder="1" applyAlignment="1">
      <alignment horizontal="center" vertical="center" wrapText="1"/>
    </xf>
    <xf numFmtId="0" fontId="8" fillId="0" borderId="17" xfId="31" applyFont="1" applyBorder="1" applyAlignment="1">
      <alignment horizontal="center" vertical="center" wrapText="1"/>
    </xf>
    <xf numFmtId="0" fontId="8" fillId="0" borderId="9" xfId="31" applyFont="1" applyBorder="1" applyAlignment="1">
      <alignment horizontal="center" vertical="center" wrapText="1"/>
    </xf>
    <xf numFmtId="0" fontId="8" fillId="0" borderId="12" xfId="31" applyFont="1" applyBorder="1" applyAlignment="1">
      <alignment horizontal="center" vertical="center" wrapText="1"/>
    </xf>
    <xf numFmtId="0" fontId="8" fillId="0" borderId="15" xfId="31" applyFont="1" applyBorder="1" applyAlignment="1">
      <alignment horizontal="left" vertical="center" indent="1"/>
    </xf>
    <xf numFmtId="0" fontId="8" fillId="0" borderId="14" xfId="31" applyFont="1" applyBorder="1" applyAlignment="1">
      <alignment horizontal="left" vertical="center" indent="1"/>
    </xf>
    <xf numFmtId="0" fontId="8" fillId="0" borderId="9" xfId="31" applyFont="1" applyBorder="1" applyAlignment="1">
      <alignment horizontal="center" vertical="center"/>
    </xf>
    <xf numFmtId="0" fontId="8" fillId="0" borderId="12" xfId="31" applyFont="1" applyBorder="1" applyAlignment="1">
      <alignment horizontal="center" vertical="center"/>
    </xf>
    <xf numFmtId="0" fontId="8" fillId="0" borderId="15" xfId="31" applyFont="1" applyBorder="1" applyAlignment="1">
      <alignment horizontal="center" vertical="center"/>
    </xf>
    <xf numFmtId="0" fontId="8" fillId="0" borderId="14" xfId="31" applyFont="1" applyBorder="1" applyAlignment="1">
      <alignment horizontal="center" vertical="center"/>
    </xf>
  </cellXfs>
  <cellStyles count="41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38" builtinId="8"/>
    <cellStyle name="Hyperlink 2" xfId="32"/>
    <cellStyle name="mitP" xfId="26"/>
    <cellStyle name="Ohne_Nachkomma" xfId="27"/>
    <cellStyle name="ohneP" xfId="28"/>
    <cellStyle name="Standard" xfId="0" builtinId="0"/>
    <cellStyle name="Standard 2" xfId="31"/>
    <cellStyle name="Standard 3" xfId="33"/>
    <cellStyle name="Standard 4" xfId="34"/>
    <cellStyle name="Standard 5" xfId="36"/>
    <cellStyle name="Standard 6" xfId="37"/>
    <cellStyle name="Standard 7" xfId="39"/>
    <cellStyle name="Standard 8" xfId="40"/>
    <cellStyle name="Standard_Begriffe" xfId="35"/>
    <cellStyle name="Standard_pres98t1" xfId="29"/>
    <cellStyle name="Standard_Tabelle1 (2)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819150" y="319087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60325</xdr:colOff>
      <xdr:row>19</xdr:row>
      <xdr:rowOff>123825</xdr:rowOff>
    </xdr:from>
    <xdr:ext cx="2887200" cy="2944561"/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79925"/>
          <a:ext cx="2887200" cy="29445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152400</xdr:rowOff>
        </xdr:from>
        <xdr:to>
          <xdr:col>4</xdr:col>
          <xdr:colOff>19050</xdr:colOff>
          <xdr:row>11</xdr:row>
          <xdr:rowOff>85725</xdr:rowOff>
        </xdr:to>
        <xdr:sp macro="" textlink="">
          <xdr:nvSpPr>
            <xdr:cNvPr id="84995" name="Object 3" hidden="1">
              <a:extLst>
                <a:ext uri="{63B3BB69-23CF-44E3-9099-C40C66FF867C}">
                  <a14:compatExt spid="_x0000_s849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style="30" customWidth="1"/>
    <col min="2" max="6" width="11.42578125" style="30"/>
    <col min="7" max="7" width="9.85546875" style="30" customWidth="1"/>
    <col min="8" max="8" width="38" style="30" customWidth="1"/>
    <col min="9" max="16384" width="11.42578125" style="30"/>
  </cols>
  <sheetData>
    <row r="1" spans="1:9" ht="45.75" customHeight="1">
      <c r="A1" s="98"/>
      <c r="B1" s="684" t="s">
        <v>311</v>
      </c>
      <c r="C1" s="685"/>
      <c r="D1" s="685"/>
      <c r="E1" s="685"/>
      <c r="F1" s="685"/>
      <c r="G1" s="685"/>
      <c r="H1" s="685"/>
    </row>
    <row r="2" spans="1:9" ht="14.25" customHeight="1">
      <c r="A2" s="81"/>
      <c r="B2" s="81"/>
      <c r="C2" s="81"/>
      <c r="D2" s="81"/>
      <c r="E2" s="81"/>
      <c r="F2" s="81"/>
      <c r="G2" s="81"/>
      <c r="H2" s="81"/>
    </row>
    <row r="3" spans="1:9" ht="11.25" customHeight="1">
      <c r="A3" s="81"/>
      <c r="B3" s="81"/>
      <c r="C3" s="81"/>
      <c r="D3" s="81"/>
      <c r="E3" s="81"/>
      <c r="F3" s="81"/>
      <c r="G3" s="81"/>
      <c r="H3" s="686" t="s">
        <v>310</v>
      </c>
      <c r="I3" s="97"/>
    </row>
    <row r="4" spans="1:9">
      <c r="A4" s="81"/>
      <c r="B4" s="81"/>
      <c r="C4" s="81"/>
      <c r="D4" s="81"/>
      <c r="E4" s="81"/>
      <c r="F4" s="81"/>
      <c r="G4" s="81"/>
      <c r="H4" s="687"/>
    </row>
    <row r="5" spans="1:9">
      <c r="A5" s="81"/>
      <c r="B5" s="81"/>
      <c r="C5" s="81"/>
      <c r="D5" s="81"/>
      <c r="E5" s="81"/>
      <c r="F5" s="81"/>
      <c r="G5" s="81"/>
      <c r="H5" s="81"/>
    </row>
    <row r="6" spans="1:9">
      <c r="A6" s="81"/>
      <c r="B6" s="81"/>
      <c r="C6" s="81"/>
      <c r="D6" s="81"/>
      <c r="E6" s="81"/>
      <c r="F6" s="81"/>
      <c r="G6" s="81"/>
      <c r="H6" s="81"/>
    </row>
    <row r="7" spans="1:9">
      <c r="A7" s="81"/>
      <c r="B7" s="81"/>
      <c r="C7" s="81"/>
      <c r="D7" s="81"/>
      <c r="E7" s="81"/>
      <c r="F7" s="81"/>
      <c r="G7" s="81"/>
      <c r="H7" s="81"/>
    </row>
    <row r="8" spans="1:9">
      <c r="A8" s="81"/>
      <c r="B8" s="81"/>
      <c r="C8" s="81"/>
      <c r="D8" s="81"/>
      <c r="E8" s="81"/>
      <c r="F8" s="81"/>
      <c r="G8" s="81"/>
      <c r="H8" s="81"/>
    </row>
    <row r="9" spans="1:9">
      <c r="A9" s="81"/>
      <c r="B9" s="81"/>
      <c r="C9" s="81"/>
      <c r="D9" s="81"/>
      <c r="E9" s="81"/>
      <c r="F9" s="81"/>
      <c r="G9" s="81"/>
      <c r="H9" s="81"/>
    </row>
    <row r="10" spans="1:9" s="85" customFormat="1" ht="34.5">
      <c r="A10" s="87"/>
      <c r="B10" s="96" t="s">
        <v>309</v>
      </c>
      <c r="C10" s="96"/>
      <c r="D10" s="87"/>
      <c r="E10" s="87"/>
      <c r="F10" s="87"/>
      <c r="G10" s="87"/>
      <c r="H10" s="87"/>
    </row>
    <row r="11" spans="1:9">
      <c r="A11" s="81"/>
      <c r="B11" s="81"/>
      <c r="C11" s="81"/>
      <c r="D11" s="81"/>
      <c r="E11" s="81"/>
      <c r="F11" s="81"/>
      <c r="G11" s="81"/>
      <c r="H11" s="81"/>
    </row>
    <row r="12" spans="1:9">
      <c r="A12" s="81"/>
      <c r="B12" s="81"/>
      <c r="C12" s="81"/>
      <c r="D12" s="81"/>
      <c r="E12" s="81"/>
      <c r="F12" s="81"/>
      <c r="G12" s="81"/>
      <c r="H12" s="81"/>
    </row>
    <row r="13" spans="1:9">
      <c r="A13" s="81"/>
      <c r="B13" s="81"/>
      <c r="C13" s="81"/>
      <c r="D13" s="81"/>
      <c r="E13" s="81"/>
      <c r="F13" s="81"/>
      <c r="G13" s="81"/>
      <c r="H13" s="81"/>
    </row>
    <row r="14" spans="1:9" s="85" customFormat="1" ht="27">
      <c r="A14" s="87"/>
      <c r="B14" s="95" t="s">
        <v>308</v>
      </c>
      <c r="C14" s="94"/>
      <c r="D14" s="94"/>
      <c r="E14" s="93"/>
      <c r="F14" s="87"/>
      <c r="G14" s="87"/>
      <c r="H14" s="87"/>
    </row>
    <row r="15" spans="1:9" s="85" customFormat="1" ht="27">
      <c r="A15" s="87"/>
      <c r="B15" s="95" t="s">
        <v>1308</v>
      </c>
      <c r="C15" s="94"/>
      <c r="D15" s="94"/>
      <c r="E15" s="93"/>
      <c r="F15" s="87"/>
      <c r="G15" s="87"/>
      <c r="H15" s="87"/>
    </row>
    <row r="16" spans="1:9" s="85" customFormat="1" ht="27">
      <c r="A16" s="87"/>
      <c r="C16" s="95" t="s">
        <v>29</v>
      </c>
      <c r="D16" s="94"/>
      <c r="E16" s="93"/>
      <c r="F16" s="87"/>
      <c r="G16" s="87"/>
      <c r="H16" s="87"/>
    </row>
    <row r="17" spans="1:8">
      <c r="A17" s="81"/>
      <c r="B17" s="81"/>
      <c r="C17" s="81"/>
      <c r="D17" s="81"/>
      <c r="E17" s="81"/>
      <c r="F17" s="81"/>
      <c r="G17" s="81"/>
      <c r="H17" s="81"/>
    </row>
    <row r="18" spans="1:8">
      <c r="A18" s="81"/>
      <c r="B18" s="92"/>
      <c r="C18" s="92"/>
      <c r="D18" s="92"/>
      <c r="E18" s="92"/>
      <c r="F18" s="81"/>
      <c r="G18" s="81"/>
      <c r="H18" s="81"/>
    </row>
    <row r="19" spans="1:8">
      <c r="A19" s="81"/>
      <c r="B19" s="92"/>
      <c r="C19" s="92"/>
      <c r="D19" s="92"/>
      <c r="E19" s="92"/>
      <c r="F19" s="81"/>
      <c r="G19" s="81"/>
      <c r="H19" s="81"/>
    </row>
    <row r="20" spans="1:8">
      <c r="A20" s="81"/>
      <c r="B20" s="688"/>
      <c r="C20" s="689"/>
      <c r="D20" s="689"/>
      <c r="E20" s="689"/>
      <c r="F20" s="91"/>
      <c r="G20" s="81"/>
      <c r="H20" s="81"/>
    </row>
    <row r="21" spans="1:8">
      <c r="A21" s="81"/>
      <c r="B21" s="689"/>
      <c r="C21" s="689"/>
      <c r="D21" s="689"/>
      <c r="E21" s="689"/>
      <c r="F21" s="91"/>
      <c r="G21" s="81"/>
      <c r="H21" s="81"/>
    </row>
    <row r="22" spans="1:8">
      <c r="A22" s="81"/>
      <c r="B22" s="689"/>
      <c r="C22" s="689"/>
      <c r="D22" s="689"/>
      <c r="E22" s="689"/>
      <c r="F22" s="91"/>
      <c r="G22" s="81"/>
      <c r="H22" s="81"/>
    </row>
    <row r="23" spans="1:8">
      <c r="A23" s="81"/>
      <c r="B23" s="689"/>
      <c r="C23" s="689"/>
      <c r="D23" s="689"/>
      <c r="E23" s="689"/>
      <c r="F23" s="91"/>
      <c r="G23" s="81"/>
      <c r="H23" s="81"/>
    </row>
    <row r="24" spans="1:8">
      <c r="A24" s="81"/>
      <c r="B24" s="689"/>
      <c r="C24" s="689"/>
      <c r="D24" s="689"/>
      <c r="E24" s="689"/>
      <c r="F24" s="91"/>
      <c r="G24" s="81"/>
      <c r="H24" s="81"/>
    </row>
    <row r="25" spans="1:8">
      <c r="A25" s="81"/>
      <c r="B25" s="689"/>
      <c r="C25" s="689"/>
      <c r="D25" s="689"/>
      <c r="E25" s="689"/>
      <c r="F25" s="91"/>
      <c r="G25" s="81"/>
      <c r="H25" s="81"/>
    </row>
    <row r="26" spans="1:8">
      <c r="A26" s="81"/>
      <c r="B26" s="689"/>
      <c r="C26" s="689"/>
      <c r="D26" s="689"/>
      <c r="E26" s="689"/>
      <c r="F26" s="91"/>
      <c r="G26" s="81"/>
      <c r="H26" s="81"/>
    </row>
    <row r="27" spans="1:8">
      <c r="A27" s="81"/>
      <c r="B27" s="689"/>
      <c r="C27" s="689"/>
      <c r="D27" s="689"/>
      <c r="E27" s="689"/>
      <c r="F27" s="91"/>
      <c r="G27" s="81"/>
      <c r="H27" s="81"/>
    </row>
    <row r="28" spans="1:8">
      <c r="A28" s="81"/>
      <c r="B28" s="689"/>
      <c r="C28" s="689"/>
      <c r="D28" s="689"/>
      <c r="E28" s="689"/>
      <c r="F28" s="91"/>
      <c r="G28" s="81"/>
      <c r="H28" s="81"/>
    </row>
    <row r="29" spans="1:8">
      <c r="A29" s="81"/>
      <c r="B29" s="689"/>
      <c r="C29" s="689"/>
      <c r="D29" s="689"/>
      <c r="E29" s="689"/>
      <c r="F29" s="91"/>
      <c r="G29" s="81"/>
      <c r="H29" s="81"/>
    </row>
    <row r="30" spans="1:8">
      <c r="A30" s="81"/>
      <c r="B30" s="689"/>
      <c r="C30" s="689"/>
      <c r="D30" s="689"/>
      <c r="E30" s="689"/>
      <c r="F30" s="91"/>
      <c r="G30" s="81"/>
      <c r="H30" s="81"/>
    </row>
    <row r="31" spans="1:8">
      <c r="A31" s="81"/>
      <c r="B31" s="689"/>
      <c r="C31" s="689"/>
      <c r="D31" s="689"/>
      <c r="E31" s="689"/>
      <c r="F31" s="91"/>
      <c r="G31" s="81"/>
      <c r="H31" s="81"/>
    </row>
    <row r="32" spans="1:8">
      <c r="A32" s="81"/>
      <c r="B32" s="689"/>
      <c r="C32" s="689"/>
      <c r="D32" s="689"/>
      <c r="E32" s="689"/>
      <c r="F32" s="91"/>
      <c r="G32" s="81"/>
      <c r="H32" s="81"/>
    </row>
    <row r="33" spans="1:8">
      <c r="A33" s="81"/>
      <c r="B33" s="689"/>
      <c r="C33" s="689"/>
      <c r="D33" s="689"/>
      <c r="E33" s="689"/>
      <c r="F33" s="91"/>
      <c r="G33" s="81"/>
      <c r="H33" s="81"/>
    </row>
    <row r="34" spans="1:8">
      <c r="A34" s="81"/>
      <c r="B34" s="689"/>
      <c r="C34" s="689"/>
      <c r="D34" s="689"/>
      <c r="E34" s="689"/>
      <c r="F34" s="91"/>
      <c r="G34" s="81"/>
      <c r="H34" s="81"/>
    </row>
    <row r="35" spans="1:8">
      <c r="A35" s="81"/>
      <c r="B35" s="689"/>
      <c r="C35" s="689"/>
      <c r="D35" s="689"/>
      <c r="E35" s="689"/>
      <c r="F35" s="91"/>
      <c r="G35" s="81"/>
      <c r="H35" s="81"/>
    </row>
    <row r="36" spans="1:8">
      <c r="A36" s="81"/>
      <c r="B36" s="689"/>
      <c r="C36" s="689"/>
      <c r="D36" s="689"/>
      <c r="E36" s="689"/>
      <c r="F36" s="91"/>
      <c r="G36" s="81"/>
      <c r="H36" s="81"/>
    </row>
    <row r="37" spans="1:8">
      <c r="A37" s="81"/>
      <c r="B37" s="689"/>
      <c r="C37" s="689"/>
      <c r="D37" s="689"/>
      <c r="E37" s="689"/>
      <c r="F37" s="91"/>
      <c r="G37" s="81"/>
      <c r="H37" s="81"/>
    </row>
    <row r="38" spans="1:8">
      <c r="A38" s="81"/>
      <c r="B38" s="689"/>
      <c r="C38" s="689"/>
      <c r="D38" s="689"/>
      <c r="E38" s="689"/>
      <c r="F38" s="91"/>
      <c r="G38" s="81"/>
      <c r="H38" s="81"/>
    </row>
    <row r="39" spans="1:8">
      <c r="A39" s="81"/>
      <c r="B39" s="91"/>
      <c r="C39" s="91"/>
      <c r="D39" s="91"/>
      <c r="E39" s="91"/>
      <c r="F39" s="91"/>
      <c r="G39" s="81"/>
      <c r="H39" s="81"/>
    </row>
    <row r="40" spans="1:8">
      <c r="A40" s="81"/>
      <c r="B40" s="91"/>
      <c r="C40" s="91"/>
      <c r="D40" s="91"/>
      <c r="E40" s="91"/>
      <c r="F40" s="91"/>
      <c r="G40" s="81"/>
      <c r="H40" s="81"/>
    </row>
    <row r="41" spans="1:8">
      <c r="A41" s="81"/>
      <c r="B41" s="81"/>
      <c r="C41" s="81"/>
      <c r="D41" s="81"/>
      <c r="E41" s="81"/>
      <c r="F41" s="81"/>
      <c r="G41" s="81"/>
      <c r="H41" s="81"/>
    </row>
    <row r="42" spans="1:8">
      <c r="A42" s="81"/>
      <c r="B42" s="81"/>
      <c r="C42" s="81"/>
      <c r="D42" s="81"/>
      <c r="E42" s="81"/>
      <c r="F42" s="81"/>
      <c r="G42" s="81"/>
      <c r="H42" s="81"/>
    </row>
    <row r="43" spans="1:8">
      <c r="A43" s="81"/>
      <c r="B43" s="81"/>
      <c r="C43" s="81"/>
      <c r="D43" s="81"/>
      <c r="E43" s="81"/>
      <c r="F43" s="81"/>
      <c r="G43" s="81"/>
      <c r="H43" s="81"/>
    </row>
    <row r="44" spans="1:8">
      <c r="A44" s="81"/>
      <c r="B44" s="81"/>
      <c r="C44" s="81"/>
      <c r="D44" s="81"/>
      <c r="E44" s="81"/>
      <c r="F44" s="81"/>
      <c r="G44" s="81"/>
      <c r="H44" s="81"/>
    </row>
    <row r="45" spans="1:8">
      <c r="A45" s="81"/>
      <c r="B45" s="81"/>
      <c r="C45" s="81"/>
      <c r="D45" s="81"/>
      <c r="E45" s="81"/>
      <c r="F45" s="81"/>
      <c r="G45" s="81"/>
      <c r="H45" s="81"/>
    </row>
    <row r="46" spans="1:8">
      <c r="A46" s="81"/>
      <c r="B46" s="81"/>
      <c r="C46" s="81"/>
      <c r="D46" s="81"/>
      <c r="E46" s="81"/>
      <c r="F46" s="81"/>
      <c r="G46" s="81"/>
      <c r="H46" s="81"/>
    </row>
    <row r="47" spans="1:8">
      <c r="A47" s="81"/>
      <c r="B47" s="81"/>
      <c r="C47" s="81"/>
      <c r="D47" s="81"/>
      <c r="E47" s="81"/>
      <c r="F47" s="81"/>
      <c r="G47" s="81"/>
      <c r="H47" s="81"/>
    </row>
    <row r="48" spans="1:8" s="85" customFormat="1" ht="33">
      <c r="A48" s="87"/>
      <c r="B48" s="90" t="s">
        <v>748</v>
      </c>
      <c r="C48" s="86"/>
      <c r="D48" s="86"/>
      <c r="E48" s="86"/>
      <c r="F48" s="86"/>
      <c r="G48" s="86"/>
      <c r="H48" s="86"/>
    </row>
    <row r="49" spans="1:8">
      <c r="A49" s="81"/>
      <c r="B49" s="82"/>
      <c r="C49" s="82"/>
      <c r="D49" s="82"/>
      <c r="E49" s="82"/>
      <c r="F49" s="82"/>
      <c r="G49" s="82"/>
      <c r="H49" s="82"/>
    </row>
    <row r="50" spans="1:8">
      <c r="A50" s="81"/>
      <c r="B50" s="82"/>
      <c r="C50" s="82"/>
      <c r="D50" s="82"/>
      <c r="E50" s="82"/>
      <c r="F50" s="82"/>
      <c r="G50" s="82"/>
      <c r="H50" s="82"/>
    </row>
    <row r="51" spans="1:8">
      <c r="A51" s="81"/>
      <c r="B51" s="82"/>
      <c r="C51" s="82"/>
      <c r="D51" s="82"/>
      <c r="E51" s="82"/>
      <c r="F51" s="82"/>
      <c r="G51" s="82"/>
      <c r="H51" s="82"/>
    </row>
    <row r="52" spans="1:8" s="85" customFormat="1">
      <c r="A52" s="87"/>
      <c r="B52" s="89" t="s">
        <v>307</v>
      </c>
      <c r="C52" s="86"/>
      <c r="D52" s="86"/>
      <c r="E52" s="86"/>
      <c r="F52" s="86"/>
      <c r="G52" s="86"/>
      <c r="H52" s="86"/>
    </row>
    <row r="53" spans="1:8" s="85" customFormat="1">
      <c r="A53" s="87"/>
      <c r="B53" s="89" t="s">
        <v>1311</v>
      </c>
      <c r="C53" s="86"/>
      <c r="D53" s="86"/>
      <c r="E53" s="86"/>
      <c r="F53" s="86"/>
      <c r="G53" s="86"/>
      <c r="H53" s="86"/>
    </row>
    <row r="54" spans="1:8" s="85" customFormat="1">
      <c r="A54" s="87"/>
      <c r="B54" s="89" t="s">
        <v>749</v>
      </c>
      <c r="C54" s="86"/>
      <c r="D54" s="86"/>
      <c r="E54" s="86"/>
      <c r="F54" s="86"/>
      <c r="G54" s="86"/>
      <c r="H54" s="86"/>
    </row>
    <row r="55" spans="1:8" ht="15" customHeight="1">
      <c r="A55" s="81"/>
      <c r="B55" s="82"/>
      <c r="C55" s="82"/>
      <c r="D55" s="82"/>
      <c r="E55" s="82"/>
      <c r="F55" s="82"/>
      <c r="G55" s="82"/>
      <c r="H55" s="82"/>
    </row>
    <row r="56" spans="1:8" s="85" customFormat="1">
      <c r="A56" s="87"/>
      <c r="B56" s="81" t="s">
        <v>306</v>
      </c>
      <c r="C56" s="86"/>
      <c r="D56" s="86"/>
      <c r="E56" s="86"/>
      <c r="F56" s="86"/>
      <c r="G56" s="86"/>
      <c r="H56" s="86"/>
    </row>
    <row r="57" spans="1:8" s="85" customFormat="1">
      <c r="A57" s="87"/>
      <c r="B57" s="88" t="s">
        <v>305</v>
      </c>
      <c r="C57" s="86"/>
      <c r="D57" s="86"/>
      <c r="E57" s="86"/>
      <c r="F57" s="86"/>
      <c r="G57" s="86"/>
      <c r="H57" s="86"/>
    </row>
    <row r="58" spans="1:8" s="85" customFormat="1">
      <c r="A58" s="87"/>
      <c r="B58" s="81" t="s">
        <v>312</v>
      </c>
      <c r="C58" s="86"/>
      <c r="D58" s="86"/>
      <c r="E58" s="86"/>
      <c r="F58" s="86"/>
      <c r="G58" s="86"/>
      <c r="H58" s="86"/>
    </row>
    <row r="59" spans="1:8" ht="15" customHeight="1">
      <c r="A59" s="81"/>
      <c r="B59" s="82"/>
      <c r="C59" s="82"/>
      <c r="D59" s="82"/>
      <c r="E59" s="82"/>
      <c r="F59" s="82"/>
      <c r="G59" s="82"/>
      <c r="H59" s="82"/>
    </row>
    <row r="60" spans="1:8" ht="18">
      <c r="A60" s="81"/>
      <c r="B60" s="84" t="s">
        <v>1312</v>
      </c>
      <c r="C60" s="82"/>
      <c r="D60" s="82"/>
      <c r="E60" s="82"/>
      <c r="F60" s="82"/>
      <c r="G60" s="82"/>
      <c r="H60" s="82"/>
    </row>
    <row r="61" spans="1:8">
      <c r="A61" s="81"/>
      <c r="B61" s="83" t="s">
        <v>304</v>
      </c>
      <c r="C61" s="82"/>
      <c r="D61" s="82"/>
      <c r="E61" s="82"/>
      <c r="F61" s="82"/>
      <c r="G61" s="82"/>
      <c r="H61" s="82"/>
    </row>
    <row r="62" spans="1:8">
      <c r="A62" s="81"/>
      <c r="B62" s="82"/>
      <c r="C62" s="82"/>
      <c r="D62" s="82"/>
      <c r="E62" s="82"/>
      <c r="F62" s="82"/>
      <c r="G62" s="82"/>
      <c r="H62" s="82"/>
    </row>
    <row r="63" spans="1:8">
      <c r="A63" s="81"/>
      <c r="B63" s="81"/>
      <c r="C63" s="81"/>
      <c r="D63" s="81"/>
      <c r="E63" s="81"/>
      <c r="F63" s="81"/>
      <c r="G63" s="81"/>
      <c r="H63" s="8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734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5734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3"/>
  <sheetViews>
    <sheetView zoomScaleNormal="100" workbookViewId="0"/>
  </sheetViews>
  <sheetFormatPr baseColWidth="10" defaultRowHeight="15"/>
  <cols>
    <col min="1" max="1" width="4.28515625" style="211" customWidth="1"/>
    <col min="2" max="2" width="5.7109375" style="211" customWidth="1"/>
    <col min="3" max="3" width="43.7109375" style="418" customWidth="1"/>
    <col min="4" max="4" width="11.140625" style="418" customWidth="1"/>
    <col min="5" max="5" width="11.140625" style="213" customWidth="1"/>
    <col min="6" max="6" width="9.28515625" style="213" customWidth="1"/>
    <col min="7" max="7" width="9.140625" style="213" customWidth="1"/>
    <col min="8" max="8" width="11.7109375" style="213" customWidth="1"/>
    <col min="9" max="9" width="10.5703125" style="213" customWidth="1"/>
    <col min="10" max="10" width="8.85546875" style="213" customWidth="1"/>
    <col min="11" max="11" width="9.140625" style="213" customWidth="1"/>
    <col min="12" max="16384" width="11.42578125" style="213"/>
  </cols>
  <sheetData>
    <row r="1" spans="1:11" s="390" customFormat="1" ht="21.75" customHeight="1">
      <c r="A1" s="425" t="s">
        <v>915</v>
      </c>
      <c r="C1" s="391"/>
      <c r="D1" s="391"/>
    </row>
    <row r="2" spans="1:11" s="393" customFormat="1" ht="16.5" customHeight="1">
      <c r="A2" s="392"/>
      <c r="C2" s="291"/>
      <c r="D2" s="394"/>
    </row>
    <row r="3" spans="1:11" s="393" customFormat="1" ht="12.75" customHeight="1">
      <c r="A3" s="395"/>
      <c r="B3" s="396"/>
      <c r="C3" s="397"/>
      <c r="D3" s="394"/>
      <c r="I3" s="396"/>
      <c r="J3" s="396"/>
      <c r="K3" s="396"/>
    </row>
    <row r="4" spans="1:11" s="398" customFormat="1" ht="36">
      <c r="A4" s="426" t="s">
        <v>30</v>
      </c>
      <c r="B4" s="427" t="s">
        <v>180</v>
      </c>
      <c r="C4" s="479" t="s">
        <v>181</v>
      </c>
      <c r="D4" s="428" t="s">
        <v>48</v>
      </c>
      <c r="E4" s="428" t="s">
        <v>46</v>
      </c>
      <c r="F4" s="428" t="s">
        <v>931</v>
      </c>
      <c r="G4" s="428" t="s">
        <v>276</v>
      </c>
      <c r="H4" s="428" t="s">
        <v>932</v>
      </c>
      <c r="I4" s="428" t="s">
        <v>93</v>
      </c>
      <c r="J4" s="428" t="s">
        <v>933</v>
      </c>
      <c r="K4" s="429" t="s">
        <v>934</v>
      </c>
    </row>
    <row r="5" spans="1:11" ht="21.75" hidden="1" customHeight="1">
      <c r="A5" s="399"/>
      <c r="B5" s="400"/>
      <c r="C5" s="401"/>
      <c r="D5" s="726">
        <v>37257</v>
      </c>
      <c r="E5" s="726"/>
      <c r="F5" s="726"/>
      <c r="G5" s="726"/>
      <c r="H5" s="726"/>
      <c r="I5" s="726"/>
      <c r="J5" s="726"/>
      <c r="K5" s="726"/>
    </row>
    <row r="6" spans="1:11" ht="15" hidden="1" customHeight="1">
      <c r="A6" s="224">
        <v>1</v>
      </c>
      <c r="B6" s="282">
        <v>1</v>
      </c>
      <c r="C6" s="402" t="s">
        <v>183</v>
      </c>
      <c r="D6" s="403">
        <f t="shared" ref="D6:D25" si="0">SUM(E6:K6)</f>
        <v>1012228.944</v>
      </c>
      <c r="E6" s="403">
        <v>34930</v>
      </c>
      <c r="F6" s="403">
        <v>16094</v>
      </c>
      <c r="G6" s="403">
        <v>1092</v>
      </c>
      <c r="H6" s="403">
        <v>934412.24800000002</v>
      </c>
      <c r="I6" s="403">
        <v>22251</v>
      </c>
      <c r="J6" s="403">
        <v>68</v>
      </c>
      <c r="K6" s="403">
        <v>3381.6959999999999</v>
      </c>
    </row>
    <row r="7" spans="1:11" ht="12.95" hidden="1" customHeight="1">
      <c r="A7" s="224">
        <v>2</v>
      </c>
      <c r="B7" s="282" t="s">
        <v>184</v>
      </c>
      <c r="C7" s="402" t="s">
        <v>185</v>
      </c>
      <c r="D7" s="403">
        <f t="shared" si="0"/>
        <v>93</v>
      </c>
      <c r="E7" s="403">
        <v>38</v>
      </c>
      <c r="F7" s="403">
        <v>24</v>
      </c>
      <c r="G7" s="403">
        <v>1</v>
      </c>
      <c r="H7" s="403">
        <v>0</v>
      </c>
      <c r="I7" s="403">
        <v>30</v>
      </c>
      <c r="J7" s="403">
        <v>0</v>
      </c>
      <c r="K7" s="403">
        <v>0</v>
      </c>
    </row>
    <row r="8" spans="1:11" ht="12.95" hidden="1" customHeight="1">
      <c r="A8" s="224">
        <v>3</v>
      </c>
      <c r="B8" s="282" t="s">
        <v>186</v>
      </c>
      <c r="C8" s="402" t="s">
        <v>187</v>
      </c>
      <c r="D8" s="403">
        <f t="shared" si="0"/>
        <v>26878.847999999998</v>
      </c>
      <c r="E8" s="403">
        <v>10002</v>
      </c>
      <c r="F8" s="403">
        <v>7468</v>
      </c>
      <c r="G8" s="403">
        <v>1439</v>
      </c>
      <c r="H8" s="403">
        <v>0</v>
      </c>
      <c r="I8" s="403">
        <v>6249</v>
      </c>
      <c r="J8" s="403">
        <v>30</v>
      </c>
      <c r="K8" s="403">
        <v>1690.848</v>
      </c>
    </row>
    <row r="9" spans="1:11" ht="12.95" hidden="1" customHeight="1">
      <c r="A9" s="224">
        <v>4</v>
      </c>
      <c r="B9" s="282" t="s">
        <v>188</v>
      </c>
      <c r="C9" s="402" t="s">
        <v>189</v>
      </c>
      <c r="D9" s="403">
        <f t="shared" si="0"/>
        <v>507550.23800000001</v>
      </c>
      <c r="E9" s="403">
        <v>298154</v>
      </c>
      <c r="F9" s="403">
        <v>60567</v>
      </c>
      <c r="G9" s="403">
        <v>7124</v>
      </c>
      <c r="H9" s="403">
        <v>8782.07</v>
      </c>
      <c r="I9" s="403">
        <v>119416</v>
      </c>
      <c r="J9" s="403">
        <v>544</v>
      </c>
      <c r="K9" s="403">
        <v>12963.167999999998</v>
      </c>
    </row>
    <row r="10" spans="1:11" ht="12.95" hidden="1" customHeight="1">
      <c r="A10" s="224">
        <v>5</v>
      </c>
      <c r="B10" s="282" t="s">
        <v>190</v>
      </c>
      <c r="C10" s="402" t="s">
        <v>191</v>
      </c>
      <c r="D10" s="403">
        <f t="shared" si="0"/>
        <v>33779.11</v>
      </c>
      <c r="E10" s="403">
        <v>10569</v>
      </c>
      <c r="F10" s="403">
        <v>3779</v>
      </c>
      <c r="G10" s="403">
        <v>113</v>
      </c>
      <c r="H10" s="403">
        <v>1756.414</v>
      </c>
      <c r="I10" s="403">
        <v>13135</v>
      </c>
      <c r="J10" s="403">
        <v>1045</v>
      </c>
      <c r="K10" s="403">
        <v>3381.6959999999999</v>
      </c>
    </row>
    <row r="11" spans="1:11" ht="12.95" hidden="1" customHeight="1">
      <c r="A11" s="224">
        <v>6</v>
      </c>
      <c r="B11" s="282" t="s">
        <v>192</v>
      </c>
      <c r="C11" s="402" t="s">
        <v>193</v>
      </c>
      <c r="D11" s="403">
        <f t="shared" si="0"/>
        <v>428776.56199999998</v>
      </c>
      <c r="E11" s="403">
        <v>141652</v>
      </c>
      <c r="F11" s="403">
        <v>84860</v>
      </c>
      <c r="G11" s="403">
        <v>5766</v>
      </c>
      <c r="H11" s="403">
        <v>5269.2419999999993</v>
      </c>
      <c r="I11" s="403">
        <v>179878</v>
      </c>
      <c r="J11" s="403">
        <v>79</v>
      </c>
      <c r="K11" s="403">
        <v>11272.32</v>
      </c>
    </row>
    <row r="12" spans="1:11" ht="12.95" hidden="1" customHeight="1">
      <c r="A12" s="224">
        <v>7</v>
      </c>
      <c r="B12" s="282" t="s">
        <v>194</v>
      </c>
      <c r="C12" s="402" t="s">
        <v>195</v>
      </c>
      <c r="D12" s="403">
        <f t="shared" si="0"/>
        <v>612194.50799999991</v>
      </c>
      <c r="E12" s="403">
        <v>338375</v>
      </c>
      <c r="F12" s="403">
        <v>98029</v>
      </c>
      <c r="G12" s="403">
        <v>19295</v>
      </c>
      <c r="H12" s="403">
        <v>10538.483999999999</v>
      </c>
      <c r="I12" s="403">
        <v>121267</v>
      </c>
      <c r="J12" s="403">
        <v>2709</v>
      </c>
      <c r="K12" s="403">
        <v>21981.023999999998</v>
      </c>
    </row>
    <row r="13" spans="1:11" ht="12.95" hidden="1" customHeight="1">
      <c r="A13" s="224">
        <v>8</v>
      </c>
      <c r="B13" s="282" t="s">
        <v>196</v>
      </c>
      <c r="C13" s="402" t="s">
        <v>197</v>
      </c>
      <c r="D13" s="403">
        <f t="shared" si="0"/>
        <v>22444.03</v>
      </c>
      <c r="E13" s="403">
        <v>13935</v>
      </c>
      <c r="F13" s="403">
        <v>1088</v>
      </c>
      <c r="G13" s="403">
        <v>68</v>
      </c>
      <c r="H13" s="403">
        <v>1756.414</v>
      </c>
      <c r="I13" s="403">
        <v>4983</v>
      </c>
      <c r="J13" s="403">
        <v>50</v>
      </c>
      <c r="K13" s="403">
        <v>563.61599999999999</v>
      </c>
    </row>
    <row r="14" spans="1:11" ht="12.95" hidden="1" customHeight="1">
      <c r="A14" s="224">
        <v>9</v>
      </c>
      <c r="B14" s="282" t="s">
        <v>198</v>
      </c>
      <c r="C14" s="402" t="s">
        <v>199</v>
      </c>
      <c r="D14" s="403">
        <f t="shared" si="0"/>
        <v>438923.99599999998</v>
      </c>
      <c r="E14" s="403">
        <v>97406</v>
      </c>
      <c r="F14" s="403">
        <v>120542</v>
      </c>
      <c r="G14" s="403">
        <v>80209</v>
      </c>
      <c r="H14" s="403">
        <v>3512.828</v>
      </c>
      <c r="I14" s="403">
        <v>74138</v>
      </c>
      <c r="J14" s="403">
        <v>50153</v>
      </c>
      <c r="K14" s="403">
        <v>12963.167999999998</v>
      </c>
    </row>
    <row r="15" spans="1:11" ht="12.95" hidden="1" customHeight="1">
      <c r="A15" s="224">
        <v>10</v>
      </c>
      <c r="B15" s="282" t="s">
        <v>200</v>
      </c>
      <c r="C15" s="402" t="s">
        <v>201</v>
      </c>
      <c r="D15" s="403">
        <f t="shared" si="0"/>
        <v>19705.03</v>
      </c>
      <c r="E15" s="403">
        <v>15750</v>
      </c>
      <c r="F15" s="403">
        <v>789</v>
      </c>
      <c r="G15" s="403">
        <v>56</v>
      </c>
      <c r="H15" s="403">
        <v>1756.414</v>
      </c>
      <c r="I15" s="403">
        <v>728</v>
      </c>
      <c r="J15" s="403">
        <v>62</v>
      </c>
      <c r="K15" s="403">
        <v>563.61599999999999</v>
      </c>
    </row>
    <row r="16" spans="1:11" ht="12.95" hidden="1" customHeight="1">
      <c r="A16" s="224">
        <v>11</v>
      </c>
      <c r="B16" s="282" t="s">
        <v>202</v>
      </c>
      <c r="C16" s="402" t="s">
        <v>203</v>
      </c>
      <c r="D16" s="403">
        <f t="shared" si="0"/>
        <v>64931.11</v>
      </c>
      <c r="E16" s="403">
        <v>44491</v>
      </c>
      <c r="F16" s="403">
        <v>3570</v>
      </c>
      <c r="G16" s="403">
        <v>508</v>
      </c>
      <c r="H16" s="403">
        <v>1756.414</v>
      </c>
      <c r="I16" s="403">
        <v>10972</v>
      </c>
      <c r="J16" s="403">
        <v>252</v>
      </c>
      <c r="K16" s="403">
        <v>3381.6959999999999</v>
      </c>
    </row>
    <row r="17" spans="1:11" ht="12.95" hidden="1" customHeight="1">
      <c r="A17" s="224">
        <v>12</v>
      </c>
      <c r="B17" s="282" t="s">
        <v>204</v>
      </c>
      <c r="C17" s="402" t="s">
        <v>205</v>
      </c>
      <c r="D17" s="403">
        <f t="shared" si="0"/>
        <v>174609.23199999999</v>
      </c>
      <c r="E17" s="403">
        <v>133639</v>
      </c>
      <c r="F17" s="403">
        <v>13772</v>
      </c>
      <c r="G17" s="403">
        <v>1799</v>
      </c>
      <c r="H17" s="403">
        <v>0</v>
      </c>
      <c r="I17" s="403">
        <v>24162</v>
      </c>
      <c r="J17" s="403">
        <v>110</v>
      </c>
      <c r="K17" s="403">
        <v>1127.232</v>
      </c>
    </row>
    <row r="18" spans="1:11" ht="12.95" hidden="1" customHeight="1">
      <c r="A18" s="224">
        <v>13</v>
      </c>
      <c r="B18" s="282" t="s">
        <v>206</v>
      </c>
      <c r="C18" s="402" t="s">
        <v>207</v>
      </c>
      <c r="D18" s="403">
        <f t="shared" si="0"/>
        <v>210433.43</v>
      </c>
      <c r="E18" s="403">
        <v>42979</v>
      </c>
      <c r="F18" s="403">
        <v>22327</v>
      </c>
      <c r="G18" s="403">
        <v>198</v>
      </c>
      <c r="H18" s="403">
        <v>29859.037999999997</v>
      </c>
      <c r="I18" s="403">
        <v>35358</v>
      </c>
      <c r="J18" s="403">
        <v>2497</v>
      </c>
      <c r="K18" s="403">
        <v>77215.391999999993</v>
      </c>
    </row>
    <row r="19" spans="1:11" ht="12.95" hidden="1" customHeight="1">
      <c r="A19" s="224">
        <v>14</v>
      </c>
      <c r="B19" s="282" t="s">
        <v>208</v>
      </c>
      <c r="C19" s="402" t="s">
        <v>209</v>
      </c>
      <c r="D19" s="403">
        <f t="shared" si="0"/>
        <v>641</v>
      </c>
      <c r="E19" s="403">
        <v>584</v>
      </c>
      <c r="F19" s="403">
        <v>15</v>
      </c>
      <c r="G19" s="403">
        <v>3</v>
      </c>
      <c r="H19" s="403">
        <v>0</v>
      </c>
      <c r="I19" s="403">
        <v>36</v>
      </c>
      <c r="J19" s="403">
        <v>3</v>
      </c>
      <c r="K19" s="403">
        <v>0</v>
      </c>
    </row>
    <row r="20" spans="1:11" ht="12.95" hidden="1" customHeight="1">
      <c r="A20" s="224">
        <v>15</v>
      </c>
      <c r="B20" s="282" t="s">
        <v>210</v>
      </c>
      <c r="C20" s="402" t="s">
        <v>211</v>
      </c>
      <c r="D20" s="403">
        <f t="shared" si="0"/>
        <v>33641.726000000002</v>
      </c>
      <c r="E20" s="403">
        <v>23954</v>
      </c>
      <c r="F20" s="403">
        <v>953</v>
      </c>
      <c r="G20" s="403">
        <v>20</v>
      </c>
      <c r="H20" s="403">
        <v>1756.414</v>
      </c>
      <c r="I20" s="403">
        <v>2900</v>
      </c>
      <c r="J20" s="403">
        <v>113</v>
      </c>
      <c r="K20" s="403">
        <v>3945.3119999999994</v>
      </c>
    </row>
    <row r="21" spans="1:11" ht="11.25" hidden="1" customHeight="1">
      <c r="A21" s="224">
        <v>16</v>
      </c>
      <c r="B21" s="282" t="s">
        <v>212</v>
      </c>
      <c r="C21" s="402" t="s">
        <v>213</v>
      </c>
      <c r="D21" s="403">
        <f t="shared" si="0"/>
        <v>1563693.1539999999</v>
      </c>
      <c r="E21" s="403">
        <v>776900</v>
      </c>
      <c r="F21" s="403">
        <v>212474</v>
      </c>
      <c r="G21" s="403">
        <v>38267</v>
      </c>
      <c r="H21" s="403">
        <v>40397.521999999997</v>
      </c>
      <c r="I21" s="403">
        <v>389173</v>
      </c>
      <c r="J21" s="403">
        <v>20812</v>
      </c>
      <c r="K21" s="403">
        <v>85669.631999999998</v>
      </c>
    </row>
    <row r="22" spans="1:11" ht="12.95" hidden="1" customHeight="1">
      <c r="A22" s="224">
        <v>17</v>
      </c>
      <c r="B22" s="282" t="s">
        <v>214</v>
      </c>
      <c r="C22" s="402" t="s">
        <v>215</v>
      </c>
      <c r="D22" s="403">
        <f t="shared" si="0"/>
        <v>371</v>
      </c>
      <c r="E22" s="403">
        <v>286</v>
      </c>
      <c r="F22" s="403">
        <v>26</v>
      </c>
      <c r="G22" s="403">
        <v>1</v>
      </c>
      <c r="H22" s="403">
        <v>0</v>
      </c>
      <c r="I22" s="403">
        <v>55</v>
      </c>
      <c r="J22" s="403">
        <v>3</v>
      </c>
      <c r="K22" s="403">
        <v>0</v>
      </c>
    </row>
    <row r="23" spans="1:11" ht="12.95" hidden="1" customHeight="1">
      <c r="A23" s="224">
        <v>18</v>
      </c>
      <c r="B23" s="282" t="s">
        <v>216</v>
      </c>
      <c r="C23" s="404" t="s">
        <v>217</v>
      </c>
      <c r="D23" s="405">
        <f t="shared" si="0"/>
        <v>6776124.8499999996</v>
      </c>
      <c r="E23" s="405">
        <v>4985311</v>
      </c>
      <c r="F23" s="405">
        <v>143100</v>
      </c>
      <c r="G23" s="405">
        <v>21837</v>
      </c>
      <c r="H23" s="405">
        <v>714860.49800000002</v>
      </c>
      <c r="I23" s="405">
        <v>581189</v>
      </c>
      <c r="J23" s="405">
        <v>7439</v>
      </c>
      <c r="K23" s="405">
        <v>322388.35200000001</v>
      </c>
    </row>
    <row r="24" spans="1:11" hidden="1">
      <c r="A24" s="224">
        <v>19</v>
      </c>
      <c r="B24" s="282">
        <v>18</v>
      </c>
      <c r="C24" s="402" t="s">
        <v>218</v>
      </c>
      <c r="D24" s="403">
        <f t="shared" si="0"/>
        <v>10141.232</v>
      </c>
      <c r="E24" s="403">
        <v>5826</v>
      </c>
      <c r="F24" s="403">
        <v>991</v>
      </c>
      <c r="G24" s="403">
        <v>88</v>
      </c>
      <c r="H24" s="403">
        <v>0</v>
      </c>
      <c r="I24" s="403">
        <v>1617</v>
      </c>
      <c r="J24" s="403">
        <v>492</v>
      </c>
      <c r="K24" s="403">
        <v>1127.232</v>
      </c>
    </row>
    <row r="25" spans="1:11" ht="17.25" hidden="1" customHeight="1">
      <c r="A25" s="224">
        <v>20</v>
      </c>
      <c r="B25" s="282"/>
      <c r="C25" s="406" t="s">
        <v>219</v>
      </c>
      <c r="D25" s="405">
        <f t="shared" si="0"/>
        <v>11937161</v>
      </c>
      <c r="E25" s="405">
        <v>6974781</v>
      </c>
      <c r="F25" s="405">
        <v>790468</v>
      </c>
      <c r="G25" s="405">
        <v>177884</v>
      </c>
      <c r="H25" s="405">
        <v>1756414</v>
      </c>
      <c r="I25" s="405">
        <v>1587537</v>
      </c>
      <c r="J25" s="405">
        <v>86461</v>
      </c>
      <c r="K25" s="405">
        <v>563616</v>
      </c>
    </row>
    <row r="26" spans="1:11" ht="21.75" hidden="1" customHeight="1">
      <c r="A26" s="223"/>
      <c r="B26" s="400"/>
      <c r="C26" s="407"/>
      <c r="D26" s="725">
        <v>38353</v>
      </c>
      <c r="E26" s="725"/>
      <c r="F26" s="725"/>
      <c r="G26" s="725"/>
      <c r="H26" s="725"/>
      <c r="I26" s="725"/>
      <c r="J26" s="725"/>
      <c r="K26" s="725"/>
    </row>
    <row r="27" spans="1:11" ht="12.75" hidden="1" customHeight="1">
      <c r="A27" s="223">
        <v>21</v>
      </c>
      <c r="B27" s="282">
        <v>1</v>
      </c>
      <c r="C27" s="402" t="s">
        <v>183</v>
      </c>
      <c r="D27" s="403">
        <f t="shared" ref="D27:D46" si="1">SUM(E27:J27)</f>
        <v>883156.84</v>
      </c>
      <c r="E27" s="403">
        <v>28520</v>
      </c>
      <c r="F27" s="403">
        <v>12799</v>
      </c>
      <c r="G27" s="403">
        <v>1135</v>
      </c>
      <c r="H27" s="403">
        <v>820113.84</v>
      </c>
      <c r="I27" s="403">
        <v>20490</v>
      </c>
      <c r="J27" s="403">
        <v>99</v>
      </c>
      <c r="K27" s="403">
        <v>4217.241</v>
      </c>
    </row>
    <row r="28" spans="1:11" ht="12.75" hidden="1" customHeight="1">
      <c r="A28" s="223">
        <v>22</v>
      </c>
      <c r="B28" s="282" t="s">
        <v>184</v>
      </c>
      <c r="C28" s="402" t="s">
        <v>185</v>
      </c>
      <c r="D28" s="403">
        <f t="shared" si="1"/>
        <v>466</v>
      </c>
      <c r="E28" s="403">
        <v>188</v>
      </c>
      <c r="F28" s="403">
        <v>122</v>
      </c>
      <c r="G28" s="403">
        <v>5</v>
      </c>
      <c r="H28" s="403">
        <v>0</v>
      </c>
      <c r="I28" s="403">
        <v>149</v>
      </c>
      <c r="J28" s="403">
        <v>2</v>
      </c>
      <c r="K28" s="403">
        <v>0</v>
      </c>
    </row>
    <row r="29" spans="1:11" ht="12.75" hidden="1" customHeight="1">
      <c r="A29" s="223">
        <v>23</v>
      </c>
      <c r="B29" s="282" t="s">
        <v>186</v>
      </c>
      <c r="C29" s="402" t="s">
        <v>187</v>
      </c>
      <c r="D29" s="403">
        <f t="shared" si="1"/>
        <v>19925</v>
      </c>
      <c r="E29" s="403">
        <v>8644</v>
      </c>
      <c r="F29" s="403">
        <v>5334</v>
      </c>
      <c r="G29" s="403">
        <v>1092</v>
      </c>
      <c r="H29" s="403">
        <v>0</v>
      </c>
      <c r="I29" s="403">
        <v>4837</v>
      </c>
      <c r="J29" s="403">
        <v>18</v>
      </c>
      <c r="K29" s="403">
        <v>1204.9260000000002</v>
      </c>
    </row>
    <row r="30" spans="1:11" ht="12.75" hidden="1" customHeight="1">
      <c r="A30" s="223">
        <v>24</v>
      </c>
      <c r="B30" s="282" t="s">
        <v>188</v>
      </c>
      <c r="C30" s="402" t="s">
        <v>189</v>
      </c>
      <c r="D30" s="403">
        <f t="shared" si="1"/>
        <v>564832.52</v>
      </c>
      <c r="E30" s="403">
        <v>383986</v>
      </c>
      <c r="F30" s="403">
        <v>52080</v>
      </c>
      <c r="G30" s="403">
        <v>6923</v>
      </c>
      <c r="H30" s="403">
        <v>7009.52</v>
      </c>
      <c r="I30" s="403">
        <v>114276</v>
      </c>
      <c r="J30" s="403">
        <v>558</v>
      </c>
      <c r="K30" s="403">
        <v>12049.26</v>
      </c>
    </row>
    <row r="31" spans="1:11" ht="12.75" hidden="1" customHeight="1">
      <c r="A31" s="223">
        <v>25</v>
      </c>
      <c r="B31" s="282" t="s">
        <v>190</v>
      </c>
      <c r="C31" s="402" t="s">
        <v>191</v>
      </c>
      <c r="D31" s="403">
        <f t="shared" si="1"/>
        <v>41723.380000000005</v>
      </c>
      <c r="E31" s="403">
        <v>16508</v>
      </c>
      <c r="F31" s="403">
        <v>4097</v>
      </c>
      <c r="G31" s="403">
        <v>126</v>
      </c>
      <c r="H31" s="403">
        <v>1752.38</v>
      </c>
      <c r="I31" s="403">
        <v>18193</v>
      </c>
      <c r="J31" s="403">
        <v>1047</v>
      </c>
      <c r="K31" s="403">
        <v>3614.7779999999998</v>
      </c>
    </row>
    <row r="32" spans="1:11" ht="12.75" hidden="1" customHeight="1">
      <c r="A32" s="223">
        <v>26</v>
      </c>
      <c r="B32" s="282" t="s">
        <v>192</v>
      </c>
      <c r="C32" s="402" t="s">
        <v>193</v>
      </c>
      <c r="D32" s="403">
        <f t="shared" si="1"/>
        <v>392152.76</v>
      </c>
      <c r="E32" s="403">
        <v>145018</v>
      </c>
      <c r="F32" s="403">
        <v>71001</v>
      </c>
      <c r="G32" s="403">
        <v>5687</v>
      </c>
      <c r="H32" s="403">
        <v>3504.76</v>
      </c>
      <c r="I32" s="403">
        <v>166876</v>
      </c>
      <c r="J32" s="403">
        <v>66</v>
      </c>
      <c r="K32" s="403">
        <v>10844.334000000001</v>
      </c>
    </row>
    <row r="33" spans="1:11" ht="12.75" hidden="1" customHeight="1">
      <c r="A33" s="223">
        <v>27</v>
      </c>
      <c r="B33" s="282" t="s">
        <v>194</v>
      </c>
      <c r="C33" s="402" t="s">
        <v>220</v>
      </c>
      <c r="D33" s="403">
        <f t="shared" si="1"/>
        <v>673983.28</v>
      </c>
      <c r="E33" s="403">
        <v>440443</v>
      </c>
      <c r="F33" s="403">
        <v>80624</v>
      </c>
      <c r="G33" s="403">
        <v>18033</v>
      </c>
      <c r="H33" s="403">
        <v>10514.279999999999</v>
      </c>
      <c r="I33" s="403">
        <v>121402</v>
      </c>
      <c r="J33" s="403">
        <v>2967</v>
      </c>
      <c r="K33" s="403">
        <v>22893.594000000001</v>
      </c>
    </row>
    <row r="34" spans="1:11" ht="12.75" hidden="1" customHeight="1">
      <c r="A34" s="223">
        <v>28</v>
      </c>
      <c r="B34" s="282" t="s">
        <v>196</v>
      </c>
      <c r="C34" s="402" t="s">
        <v>197</v>
      </c>
      <c r="D34" s="403">
        <f t="shared" si="1"/>
        <v>24568.38</v>
      </c>
      <c r="E34" s="403">
        <v>16600</v>
      </c>
      <c r="F34" s="403">
        <v>992</v>
      </c>
      <c r="G34" s="403">
        <v>73</v>
      </c>
      <c r="H34" s="403">
        <v>1752.38</v>
      </c>
      <c r="I34" s="403">
        <v>5106</v>
      </c>
      <c r="J34" s="403">
        <v>45</v>
      </c>
      <c r="K34" s="403">
        <v>602.46300000000008</v>
      </c>
    </row>
    <row r="35" spans="1:11" ht="12.75" hidden="1" customHeight="1">
      <c r="A35" s="223">
        <v>29</v>
      </c>
      <c r="B35" s="282" t="s">
        <v>198</v>
      </c>
      <c r="C35" s="402" t="s">
        <v>199</v>
      </c>
      <c r="D35" s="403">
        <f t="shared" si="1"/>
        <v>467173.76</v>
      </c>
      <c r="E35" s="403">
        <v>141758</v>
      </c>
      <c r="F35" s="403">
        <v>103642</v>
      </c>
      <c r="G35" s="403">
        <v>86032</v>
      </c>
      <c r="H35" s="403">
        <v>3504.76</v>
      </c>
      <c r="I35" s="403">
        <v>81303</v>
      </c>
      <c r="J35" s="403">
        <v>50934</v>
      </c>
      <c r="K35" s="403">
        <v>11446.797</v>
      </c>
    </row>
    <row r="36" spans="1:11" ht="12.75" hidden="1" customHeight="1">
      <c r="A36" s="223">
        <v>30</v>
      </c>
      <c r="B36" s="282" t="s">
        <v>200</v>
      </c>
      <c r="C36" s="402" t="s">
        <v>201</v>
      </c>
      <c r="D36" s="403">
        <f t="shared" si="1"/>
        <v>31374.38</v>
      </c>
      <c r="E36" s="403">
        <v>28228</v>
      </c>
      <c r="F36" s="403">
        <v>507</v>
      </c>
      <c r="G36" s="403">
        <v>61</v>
      </c>
      <c r="H36" s="403">
        <v>1752.38</v>
      </c>
      <c r="I36" s="403">
        <v>763</v>
      </c>
      <c r="J36" s="403">
        <v>63</v>
      </c>
      <c r="K36" s="403">
        <v>0</v>
      </c>
    </row>
    <row r="37" spans="1:11" ht="12.75" hidden="1" customHeight="1">
      <c r="A37" s="223">
        <v>31</v>
      </c>
      <c r="B37" s="282" t="s">
        <v>202</v>
      </c>
      <c r="C37" s="402" t="s">
        <v>203</v>
      </c>
      <c r="D37" s="403">
        <f t="shared" si="1"/>
        <v>130401.76</v>
      </c>
      <c r="E37" s="403">
        <v>93838</v>
      </c>
      <c r="F37" s="403">
        <v>7167</v>
      </c>
      <c r="G37" s="403">
        <v>1783</v>
      </c>
      <c r="H37" s="403">
        <v>3504.76</v>
      </c>
      <c r="I37" s="403">
        <v>23282</v>
      </c>
      <c r="J37" s="403">
        <v>827</v>
      </c>
      <c r="K37" s="403">
        <v>6024.63</v>
      </c>
    </row>
    <row r="38" spans="1:11" ht="12.75" hidden="1" customHeight="1">
      <c r="A38" s="223">
        <v>32</v>
      </c>
      <c r="B38" s="282" t="s">
        <v>204</v>
      </c>
      <c r="C38" s="402" t="s">
        <v>205</v>
      </c>
      <c r="D38" s="403">
        <f t="shared" si="1"/>
        <v>257951</v>
      </c>
      <c r="E38" s="403">
        <v>208632</v>
      </c>
      <c r="F38" s="403">
        <v>14320</v>
      </c>
      <c r="G38" s="403">
        <v>4768</v>
      </c>
      <c r="H38" s="403">
        <v>0</v>
      </c>
      <c r="I38" s="403">
        <v>30063</v>
      </c>
      <c r="J38" s="403">
        <v>168</v>
      </c>
      <c r="K38" s="403">
        <v>2409.8520000000003</v>
      </c>
    </row>
    <row r="39" spans="1:11" ht="12.75" hidden="1" customHeight="1">
      <c r="A39" s="223">
        <v>33</v>
      </c>
      <c r="B39" s="282" t="s">
        <v>206</v>
      </c>
      <c r="C39" s="402" t="s">
        <v>207</v>
      </c>
      <c r="D39" s="403">
        <f t="shared" si="1"/>
        <v>155058.46</v>
      </c>
      <c r="E39" s="403">
        <v>64732</v>
      </c>
      <c r="F39" s="403">
        <v>21398</v>
      </c>
      <c r="G39" s="403">
        <v>160</v>
      </c>
      <c r="H39" s="403">
        <v>29790.46</v>
      </c>
      <c r="I39" s="403">
        <v>37057</v>
      </c>
      <c r="J39" s="403">
        <v>1921</v>
      </c>
      <c r="K39" s="403">
        <v>81332.505000000005</v>
      </c>
    </row>
    <row r="40" spans="1:11" ht="12.75" hidden="1" customHeight="1">
      <c r="A40" s="223">
        <v>34</v>
      </c>
      <c r="B40" s="282" t="s">
        <v>208</v>
      </c>
      <c r="C40" s="402" t="s">
        <v>209</v>
      </c>
      <c r="D40" s="403">
        <f t="shared" si="1"/>
        <v>3351</v>
      </c>
      <c r="E40" s="403">
        <v>3033</v>
      </c>
      <c r="F40" s="403">
        <v>90</v>
      </c>
      <c r="G40" s="403">
        <v>12</v>
      </c>
      <c r="H40" s="403">
        <v>0</v>
      </c>
      <c r="I40" s="403">
        <v>193</v>
      </c>
      <c r="J40" s="403">
        <v>23</v>
      </c>
      <c r="K40" s="403">
        <v>0</v>
      </c>
    </row>
    <row r="41" spans="1:11" ht="12.75" hidden="1" customHeight="1">
      <c r="A41" s="223">
        <v>35</v>
      </c>
      <c r="B41" s="282" t="s">
        <v>210</v>
      </c>
      <c r="C41" s="402" t="s">
        <v>211</v>
      </c>
      <c r="D41" s="403">
        <f t="shared" si="1"/>
        <v>48948.38</v>
      </c>
      <c r="E41" s="403">
        <v>40994</v>
      </c>
      <c r="F41" s="403">
        <v>1353</v>
      </c>
      <c r="G41" s="403">
        <v>28</v>
      </c>
      <c r="H41" s="403">
        <v>1752.38</v>
      </c>
      <c r="I41" s="403">
        <v>4618</v>
      </c>
      <c r="J41" s="403">
        <v>203</v>
      </c>
      <c r="K41" s="403">
        <v>6627.0930000000008</v>
      </c>
    </row>
    <row r="42" spans="1:11" ht="12.75" hidden="1" customHeight="1">
      <c r="A42" s="223">
        <v>36</v>
      </c>
      <c r="B42" s="282" t="s">
        <v>212</v>
      </c>
      <c r="C42" s="402" t="s">
        <v>213</v>
      </c>
      <c r="D42" s="403">
        <f t="shared" si="1"/>
        <v>1564196.74</v>
      </c>
      <c r="E42" s="403">
        <v>909970</v>
      </c>
      <c r="F42" s="403">
        <v>179225</v>
      </c>
      <c r="G42" s="403">
        <v>36712</v>
      </c>
      <c r="H42" s="403">
        <v>40304.74</v>
      </c>
      <c r="I42" s="403">
        <v>379046</v>
      </c>
      <c r="J42" s="403">
        <v>18939</v>
      </c>
      <c r="K42" s="403">
        <v>80730.042000000001</v>
      </c>
    </row>
    <row r="43" spans="1:11" ht="12.75" hidden="1" customHeight="1">
      <c r="A43" s="223">
        <v>37</v>
      </c>
      <c r="B43" s="282" t="s">
        <v>214</v>
      </c>
      <c r="C43" s="402" t="s">
        <v>215</v>
      </c>
      <c r="D43" s="403">
        <f t="shared" si="1"/>
        <v>3608</v>
      </c>
      <c r="E43" s="403">
        <v>3189</v>
      </c>
      <c r="F43" s="403">
        <v>125</v>
      </c>
      <c r="G43" s="403">
        <v>11</v>
      </c>
      <c r="H43" s="403">
        <v>0</v>
      </c>
      <c r="I43" s="403">
        <v>266</v>
      </c>
      <c r="J43" s="403">
        <v>17</v>
      </c>
      <c r="K43" s="403">
        <v>0</v>
      </c>
    </row>
    <row r="44" spans="1:11" ht="12.75" hidden="1" customHeight="1">
      <c r="A44" s="223">
        <v>38</v>
      </c>
      <c r="B44" s="282" t="s">
        <v>216</v>
      </c>
      <c r="C44" s="404" t="s">
        <v>217</v>
      </c>
      <c r="D44" s="405">
        <f t="shared" si="1"/>
        <v>8181884.3600000003</v>
      </c>
      <c r="E44" s="405">
        <v>6531720</v>
      </c>
      <c r="F44" s="405">
        <v>130336</v>
      </c>
      <c r="G44" s="405">
        <v>22673</v>
      </c>
      <c r="H44" s="405">
        <v>827123.36</v>
      </c>
      <c r="I44" s="405">
        <v>662647</v>
      </c>
      <c r="J44" s="405">
        <v>7385</v>
      </c>
      <c r="K44" s="405">
        <v>357863.022</v>
      </c>
    </row>
    <row r="45" spans="1:11" ht="12.75" hidden="1" customHeight="1">
      <c r="A45" s="223">
        <v>39</v>
      </c>
      <c r="B45" s="282">
        <v>18</v>
      </c>
      <c r="C45" s="402" t="s">
        <v>218</v>
      </c>
      <c r="D45" s="403">
        <f t="shared" si="1"/>
        <v>7491</v>
      </c>
      <c r="E45" s="403">
        <v>5635</v>
      </c>
      <c r="F45" s="403">
        <v>599</v>
      </c>
      <c r="G45" s="403">
        <v>50</v>
      </c>
      <c r="H45" s="403">
        <v>0</v>
      </c>
      <c r="I45" s="403">
        <v>981</v>
      </c>
      <c r="J45" s="403">
        <v>226</v>
      </c>
      <c r="K45" s="403">
        <v>602.46300000000008</v>
      </c>
    </row>
    <row r="46" spans="1:11" ht="17.25" hidden="1" customHeight="1">
      <c r="A46" s="223">
        <v>40</v>
      </c>
      <c r="B46" s="282"/>
      <c r="C46" s="406" t="s">
        <v>219</v>
      </c>
      <c r="D46" s="405">
        <f t="shared" si="1"/>
        <v>13452247</v>
      </c>
      <c r="E46" s="405">
        <v>9071636</v>
      </c>
      <c r="F46" s="405">
        <v>685811</v>
      </c>
      <c r="G46" s="405">
        <v>185364</v>
      </c>
      <c r="H46" s="405">
        <v>1752380</v>
      </c>
      <c r="I46" s="405">
        <v>1671548</v>
      </c>
      <c r="J46" s="405">
        <v>85508</v>
      </c>
      <c r="K46" s="405">
        <v>602463</v>
      </c>
    </row>
    <row r="47" spans="1:11" ht="21.75" customHeight="1">
      <c r="A47" s="367"/>
      <c r="B47" s="400"/>
      <c r="C47" s="407"/>
      <c r="D47" s="724">
        <v>39814</v>
      </c>
      <c r="E47" s="724"/>
      <c r="F47" s="724"/>
      <c r="G47" s="724"/>
      <c r="H47" s="724"/>
      <c r="I47" s="724"/>
      <c r="J47" s="724"/>
      <c r="K47" s="724"/>
    </row>
    <row r="48" spans="1:11">
      <c r="A48" s="224">
        <v>1</v>
      </c>
      <c r="B48" s="282">
        <v>1</v>
      </c>
      <c r="C48" s="480" t="s">
        <v>221</v>
      </c>
      <c r="D48" s="412">
        <f t="shared" ref="D48:D70" si="2">SUM(E48:K48)</f>
        <v>307550.860468289</v>
      </c>
      <c r="E48" s="413">
        <v>22542</v>
      </c>
      <c r="F48" s="413">
        <v>3802</v>
      </c>
      <c r="G48" s="413">
        <v>1236</v>
      </c>
      <c r="H48" s="413">
        <v>252995.62732419476</v>
      </c>
      <c r="I48" s="413">
        <v>22720</v>
      </c>
      <c r="J48" s="413">
        <v>63</v>
      </c>
      <c r="K48" s="413">
        <v>4192.2331440942435</v>
      </c>
    </row>
    <row r="49" spans="1:11">
      <c r="A49" s="224">
        <v>2</v>
      </c>
      <c r="B49" s="282">
        <v>2</v>
      </c>
      <c r="C49" s="480" t="s">
        <v>187</v>
      </c>
      <c r="D49" s="412">
        <f t="shared" si="2"/>
        <v>14923.083041005846</v>
      </c>
      <c r="E49" s="413">
        <v>6583</v>
      </c>
      <c r="F49" s="413">
        <v>1754</v>
      </c>
      <c r="G49" s="413">
        <v>530</v>
      </c>
      <c r="H49" s="413">
        <v>284.18684229328488</v>
      </c>
      <c r="I49" s="413">
        <v>4829</v>
      </c>
      <c r="J49" s="413">
        <v>29</v>
      </c>
      <c r="K49" s="413">
        <v>913.89619871256025</v>
      </c>
    </row>
    <row r="50" spans="1:11">
      <c r="A50" s="224">
        <v>3</v>
      </c>
      <c r="B50" s="282">
        <v>3</v>
      </c>
      <c r="C50" s="480" t="s">
        <v>222</v>
      </c>
      <c r="D50" s="412">
        <f t="shared" si="2"/>
        <v>541271.53401548346</v>
      </c>
      <c r="E50" s="413">
        <v>377298</v>
      </c>
      <c r="F50" s="413">
        <v>19892</v>
      </c>
      <c r="G50" s="413">
        <v>6580</v>
      </c>
      <c r="H50" s="413">
        <v>2782.2966106308204</v>
      </c>
      <c r="I50" s="413">
        <v>125920</v>
      </c>
      <c r="J50" s="413">
        <v>413</v>
      </c>
      <c r="K50" s="413">
        <v>8386.2374048526599</v>
      </c>
    </row>
    <row r="51" spans="1:11">
      <c r="A51" s="224">
        <v>4</v>
      </c>
      <c r="B51" s="282">
        <v>4</v>
      </c>
      <c r="C51" s="480" t="s">
        <v>223</v>
      </c>
      <c r="D51" s="412">
        <f t="shared" si="2"/>
        <v>36025.329146237942</v>
      </c>
      <c r="E51" s="413">
        <v>16095</v>
      </c>
      <c r="F51" s="413">
        <v>674</v>
      </c>
      <c r="G51" s="413">
        <v>68</v>
      </c>
      <c r="H51" s="413">
        <v>337.89913207380272</v>
      </c>
      <c r="I51" s="413">
        <v>16637</v>
      </c>
      <c r="J51" s="413">
        <v>437</v>
      </c>
      <c r="K51" s="413">
        <v>1776.4300141641429</v>
      </c>
    </row>
    <row r="52" spans="1:11">
      <c r="A52" s="224">
        <v>5</v>
      </c>
      <c r="B52" s="282">
        <v>5</v>
      </c>
      <c r="C52" s="480" t="s">
        <v>224</v>
      </c>
      <c r="D52" s="412">
        <f t="shared" si="2"/>
        <v>57392.412914969471</v>
      </c>
      <c r="E52" s="413">
        <v>15497</v>
      </c>
      <c r="F52" s="413">
        <v>8820</v>
      </c>
      <c r="G52" s="413">
        <v>1361</v>
      </c>
      <c r="H52" s="413">
        <v>931.66408092025358</v>
      </c>
      <c r="I52" s="413">
        <v>18761</v>
      </c>
      <c r="J52" s="413">
        <v>699</v>
      </c>
      <c r="K52" s="413">
        <v>11322.748834049218</v>
      </c>
    </row>
    <row r="53" spans="1:11">
      <c r="A53" s="224">
        <v>6</v>
      </c>
      <c r="B53" s="282">
        <v>6</v>
      </c>
      <c r="C53" s="480" t="s">
        <v>225</v>
      </c>
      <c r="D53" s="412">
        <f t="shared" si="2"/>
        <v>356471.26364024088</v>
      </c>
      <c r="E53" s="413">
        <v>139583</v>
      </c>
      <c r="F53" s="413">
        <v>24098</v>
      </c>
      <c r="G53" s="413">
        <v>4598</v>
      </c>
      <c r="H53" s="413">
        <v>1787.1543690608642</v>
      </c>
      <c r="I53" s="413">
        <v>177717</v>
      </c>
      <c r="J53" s="413">
        <v>61</v>
      </c>
      <c r="K53" s="413">
        <v>8627.1092711800011</v>
      </c>
    </row>
    <row r="54" spans="1:11">
      <c r="A54" s="224">
        <v>7</v>
      </c>
      <c r="B54" s="282">
        <v>7</v>
      </c>
      <c r="C54" s="480" t="s">
        <v>226</v>
      </c>
      <c r="D54" s="412">
        <f t="shared" si="2"/>
        <v>569870.02298750798</v>
      </c>
      <c r="E54" s="413">
        <v>360226</v>
      </c>
      <c r="F54" s="413">
        <v>35005</v>
      </c>
      <c r="G54" s="413">
        <v>15850</v>
      </c>
      <c r="H54" s="413">
        <v>2821.3600941075606</v>
      </c>
      <c r="I54" s="413">
        <v>137342</v>
      </c>
      <c r="J54" s="413">
        <v>2110</v>
      </c>
      <c r="K54" s="413">
        <v>16515.662893400429</v>
      </c>
    </row>
    <row r="55" spans="1:11">
      <c r="A55" s="224">
        <v>8</v>
      </c>
      <c r="B55" s="282">
        <v>8</v>
      </c>
      <c r="C55" s="480" t="s">
        <v>227</v>
      </c>
      <c r="D55" s="412">
        <f t="shared" si="2"/>
        <v>402896.06642225594</v>
      </c>
      <c r="E55" s="413">
        <v>114836</v>
      </c>
      <c r="F55" s="413">
        <v>58400</v>
      </c>
      <c r="G55" s="413">
        <v>84970</v>
      </c>
      <c r="H55" s="413">
        <v>1629.9238480669844</v>
      </c>
      <c r="I55" s="413">
        <v>90369</v>
      </c>
      <c r="J55" s="413">
        <v>46200</v>
      </c>
      <c r="K55" s="413">
        <v>6491.1425741890171</v>
      </c>
    </row>
    <row r="56" spans="1:11">
      <c r="A56" s="224">
        <v>9</v>
      </c>
      <c r="B56" s="282">
        <v>9</v>
      </c>
      <c r="C56" s="480" t="s">
        <v>228</v>
      </c>
      <c r="D56" s="412">
        <f t="shared" si="2"/>
        <v>24737.975483584447</v>
      </c>
      <c r="E56" s="413">
        <v>17832</v>
      </c>
      <c r="F56" s="413">
        <v>291</v>
      </c>
      <c r="G56" s="413">
        <v>46</v>
      </c>
      <c r="H56" s="413">
        <v>500.989175589193</v>
      </c>
      <c r="I56" s="413">
        <v>5784</v>
      </c>
      <c r="J56" s="413">
        <v>44</v>
      </c>
      <c r="K56" s="413">
        <v>239.98630799525563</v>
      </c>
    </row>
    <row r="57" spans="1:11">
      <c r="A57" s="224">
        <v>10</v>
      </c>
      <c r="B57" s="282">
        <v>10</v>
      </c>
      <c r="C57" s="480" t="s">
        <v>229</v>
      </c>
      <c r="D57" s="412">
        <f t="shared" si="2"/>
        <v>43872.664794312572</v>
      </c>
      <c r="E57" s="413">
        <v>31832</v>
      </c>
      <c r="F57" s="413">
        <v>464</v>
      </c>
      <c r="G57" s="413">
        <v>239</v>
      </c>
      <c r="H57" s="413">
        <v>31.250786781392158</v>
      </c>
      <c r="I57" s="413">
        <v>10637</v>
      </c>
      <c r="J57" s="413">
        <v>100</v>
      </c>
      <c r="K57" s="413">
        <v>569.41400753117841</v>
      </c>
    </row>
    <row r="58" spans="1:11">
      <c r="A58" s="224">
        <v>11</v>
      </c>
      <c r="B58" s="282">
        <v>11</v>
      </c>
      <c r="C58" s="480" t="s">
        <v>230</v>
      </c>
      <c r="D58" s="412">
        <f t="shared" si="2"/>
        <v>37827.315958436113</v>
      </c>
      <c r="E58" s="413">
        <v>36259</v>
      </c>
      <c r="F58" s="413">
        <v>182</v>
      </c>
      <c r="G58" s="413">
        <v>22</v>
      </c>
      <c r="H58" s="413">
        <v>206.05987533980453</v>
      </c>
      <c r="I58" s="413">
        <v>962</v>
      </c>
      <c r="J58" s="413">
        <v>28</v>
      </c>
      <c r="K58" s="413">
        <v>168.25608309630468</v>
      </c>
    </row>
    <row r="59" spans="1:11">
      <c r="A59" s="224">
        <v>12</v>
      </c>
      <c r="B59" s="282">
        <v>12</v>
      </c>
      <c r="C59" s="480" t="s">
        <v>231</v>
      </c>
      <c r="D59" s="412">
        <f t="shared" si="2"/>
        <v>0</v>
      </c>
      <c r="E59" s="413">
        <v>0</v>
      </c>
      <c r="F59" s="419" t="s">
        <v>39</v>
      </c>
      <c r="G59" s="419">
        <v>0</v>
      </c>
      <c r="H59" s="413">
        <v>0</v>
      </c>
      <c r="I59" s="413">
        <v>0</v>
      </c>
      <c r="J59" s="413">
        <v>0</v>
      </c>
      <c r="K59" s="413">
        <v>0</v>
      </c>
    </row>
    <row r="60" spans="1:11">
      <c r="A60" s="224">
        <v>13</v>
      </c>
      <c r="B60" s="282">
        <v>13</v>
      </c>
      <c r="C60" s="480" t="s">
        <v>232</v>
      </c>
      <c r="D60" s="412">
        <f t="shared" si="2"/>
        <v>700.26652416635193</v>
      </c>
      <c r="E60" s="413">
        <v>607</v>
      </c>
      <c r="F60" s="413">
        <v>4</v>
      </c>
      <c r="G60" s="413">
        <v>0</v>
      </c>
      <c r="H60" s="413">
        <v>1.9531741738370099</v>
      </c>
      <c r="I60" s="413">
        <v>82</v>
      </c>
      <c r="J60" s="413">
        <v>0</v>
      </c>
      <c r="K60" s="413">
        <v>5.3133499925148842</v>
      </c>
    </row>
    <row r="61" spans="1:11">
      <c r="A61" s="224">
        <v>14</v>
      </c>
      <c r="B61" s="282">
        <v>14</v>
      </c>
      <c r="C61" s="480" t="s">
        <v>233</v>
      </c>
      <c r="D61" s="412">
        <f t="shared" si="2"/>
        <v>135878.88757760648</v>
      </c>
      <c r="E61" s="413">
        <v>93158</v>
      </c>
      <c r="F61" s="413">
        <v>3752</v>
      </c>
      <c r="G61" s="413">
        <v>2108</v>
      </c>
      <c r="H61" s="413">
        <v>949.24264848478663</v>
      </c>
      <c r="I61" s="413">
        <v>32059</v>
      </c>
      <c r="J61" s="413">
        <v>863</v>
      </c>
      <c r="K61" s="413">
        <v>2989.6449291217082</v>
      </c>
    </row>
    <row r="62" spans="1:11">
      <c r="A62" s="224">
        <v>15</v>
      </c>
      <c r="B62" s="282">
        <v>15</v>
      </c>
      <c r="C62" s="480" t="s">
        <v>234</v>
      </c>
      <c r="D62" s="412">
        <f t="shared" si="2"/>
        <v>178615.02813865026</v>
      </c>
      <c r="E62" s="413">
        <v>132565</v>
      </c>
      <c r="F62" s="413">
        <v>3767</v>
      </c>
      <c r="G62" s="413">
        <v>5754</v>
      </c>
      <c r="H62" s="413">
        <v>53.712289780517764</v>
      </c>
      <c r="I62" s="413">
        <v>35502</v>
      </c>
      <c r="J62" s="413">
        <v>171</v>
      </c>
      <c r="K62" s="413">
        <v>802.31584886974747</v>
      </c>
    </row>
    <row r="63" spans="1:11">
      <c r="A63" s="224">
        <v>16</v>
      </c>
      <c r="B63" s="282">
        <v>16</v>
      </c>
      <c r="C63" s="480" t="s">
        <v>207</v>
      </c>
      <c r="D63" s="412">
        <f t="shared" si="2"/>
        <v>220150.85550943215</v>
      </c>
      <c r="E63" s="413">
        <v>77930</v>
      </c>
      <c r="F63" s="413">
        <v>8123</v>
      </c>
      <c r="G63" s="413">
        <v>153</v>
      </c>
      <c r="H63" s="413">
        <v>10253.187825557381</v>
      </c>
      <c r="I63" s="413">
        <v>45923</v>
      </c>
      <c r="J63" s="413">
        <v>1252</v>
      </c>
      <c r="K63" s="413">
        <v>76516.667683874766</v>
      </c>
    </row>
    <row r="64" spans="1:11">
      <c r="A64" s="224">
        <v>17</v>
      </c>
      <c r="B64" s="282">
        <v>17</v>
      </c>
      <c r="C64" s="480" t="s">
        <v>209</v>
      </c>
      <c r="D64" s="412">
        <f t="shared" si="2"/>
        <v>4715.7133837928413</v>
      </c>
      <c r="E64" s="413">
        <v>4102</v>
      </c>
      <c r="F64" s="413">
        <v>66</v>
      </c>
      <c r="G64" s="413">
        <v>16</v>
      </c>
      <c r="H64" s="413">
        <v>28.321025520636638</v>
      </c>
      <c r="I64" s="413">
        <v>424</v>
      </c>
      <c r="J64" s="413">
        <v>36</v>
      </c>
      <c r="K64" s="413">
        <v>43.392358272204881</v>
      </c>
    </row>
    <row r="65" spans="1:11">
      <c r="A65" s="224">
        <v>18</v>
      </c>
      <c r="B65" s="282">
        <v>18</v>
      </c>
      <c r="C65" s="480" t="s">
        <v>235</v>
      </c>
      <c r="D65" s="412">
        <f t="shared" si="2"/>
        <v>76503.499784377665</v>
      </c>
      <c r="E65" s="413">
        <v>65058</v>
      </c>
      <c r="F65" s="413">
        <v>396</v>
      </c>
      <c r="G65" s="413">
        <v>34</v>
      </c>
      <c r="H65" s="413">
        <v>610.3669293240655</v>
      </c>
      <c r="I65" s="413">
        <v>7824</v>
      </c>
      <c r="J65" s="413">
        <v>253</v>
      </c>
      <c r="K65" s="413">
        <v>2328.1328550536055</v>
      </c>
    </row>
    <row r="66" spans="1:11">
      <c r="A66" s="224">
        <v>19</v>
      </c>
      <c r="B66" s="282">
        <v>19</v>
      </c>
      <c r="C66" s="480" t="s">
        <v>236</v>
      </c>
      <c r="D66" s="412">
        <f t="shared" si="2"/>
        <v>14953.023350133732</v>
      </c>
      <c r="E66" s="413">
        <v>10947</v>
      </c>
      <c r="F66" s="413">
        <v>252</v>
      </c>
      <c r="G66" s="413">
        <v>229</v>
      </c>
      <c r="H66" s="413">
        <v>579.11614254267329</v>
      </c>
      <c r="I66" s="413">
        <v>2299</v>
      </c>
      <c r="J66" s="413">
        <v>120</v>
      </c>
      <c r="K66" s="413">
        <v>526.90720759105932</v>
      </c>
    </row>
    <row r="67" spans="1:11">
      <c r="A67" s="224">
        <v>20</v>
      </c>
      <c r="B67" s="282">
        <v>20</v>
      </c>
      <c r="C67" s="480" t="s">
        <v>237</v>
      </c>
      <c r="D67" s="412">
        <f t="shared" si="2"/>
        <v>1717243.2573663355</v>
      </c>
      <c r="E67" s="413">
        <v>1060192</v>
      </c>
      <c r="F67" s="413">
        <v>68309</v>
      </c>
      <c r="G67" s="413">
        <v>33982</v>
      </c>
      <c r="H67" s="413">
        <v>12201.4790639598</v>
      </c>
      <c r="I67" s="413">
        <v>474476</v>
      </c>
      <c r="J67" s="413">
        <v>16530</v>
      </c>
      <c r="K67" s="413">
        <v>51552.778302375664</v>
      </c>
    </row>
    <row r="68" spans="1:11">
      <c r="A68" s="224">
        <v>21</v>
      </c>
      <c r="B68" s="282">
        <v>21</v>
      </c>
      <c r="C68" s="480" t="s">
        <v>238</v>
      </c>
      <c r="D68" s="412">
        <f t="shared" si="2"/>
        <v>2198.1644457219199</v>
      </c>
      <c r="E68" s="413">
        <v>1405</v>
      </c>
      <c r="F68" s="413">
        <v>60</v>
      </c>
      <c r="G68" s="413">
        <v>10</v>
      </c>
      <c r="H68" s="413">
        <v>48.829354345925246</v>
      </c>
      <c r="I68" s="413">
        <v>450</v>
      </c>
      <c r="J68" s="413">
        <v>18</v>
      </c>
      <c r="K68" s="413">
        <v>206.33509137599466</v>
      </c>
    </row>
    <row r="69" spans="1:11">
      <c r="A69" s="224">
        <v>22</v>
      </c>
      <c r="B69" s="282">
        <v>22</v>
      </c>
      <c r="C69" s="481" t="s">
        <v>239</v>
      </c>
      <c r="D69" s="415">
        <f t="shared" si="2"/>
        <v>8774544.346165916</v>
      </c>
      <c r="E69" s="416">
        <v>7698558</v>
      </c>
      <c r="F69" s="416">
        <v>35466</v>
      </c>
      <c r="G69" s="416">
        <v>19069</v>
      </c>
      <c r="H69" s="416">
        <v>279303.90685869235</v>
      </c>
      <c r="I69" s="416">
        <v>700065</v>
      </c>
      <c r="J69" s="416">
        <v>5802</v>
      </c>
      <c r="K69" s="416">
        <v>36280.439307223714</v>
      </c>
    </row>
    <row r="70" spans="1:11">
      <c r="A70" s="223">
        <v>23</v>
      </c>
      <c r="B70" s="282">
        <v>23</v>
      </c>
      <c r="C70" s="480" t="s">
        <v>218</v>
      </c>
      <c r="D70" s="412">
        <f t="shared" si="2"/>
        <v>8323.3574996319821</v>
      </c>
      <c r="E70" s="413">
        <v>7268</v>
      </c>
      <c r="F70" s="413">
        <v>94</v>
      </c>
      <c r="G70" s="413">
        <v>28</v>
      </c>
      <c r="H70" s="413">
        <v>108.40116664795404</v>
      </c>
      <c r="I70" s="413">
        <v>536</v>
      </c>
      <c r="J70" s="413">
        <v>41</v>
      </c>
      <c r="K70" s="413">
        <v>247.95633298402791</v>
      </c>
    </row>
    <row r="71" spans="1:11" ht="15" customHeight="1">
      <c r="A71" s="223">
        <v>24</v>
      </c>
      <c r="B71" s="420"/>
      <c r="C71" s="444" t="s">
        <v>219</v>
      </c>
      <c r="D71" s="415">
        <f t="shared" ref="D71:K71" si="3">SUM(D48:D70)</f>
        <v>13526664.928618087</v>
      </c>
      <c r="E71" s="405">
        <f t="shared" si="3"/>
        <v>10290373</v>
      </c>
      <c r="F71" s="405">
        <f t="shared" si="3"/>
        <v>273671</v>
      </c>
      <c r="G71" s="405">
        <f t="shared" si="3"/>
        <v>176883</v>
      </c>
      <c r="H71" s="405">
        <f t="shared" si="3"/>
        <v>568446.92861808836</v>
      </c>
      <c r="I71" s="405">
        <f t="shared" si="3"/>
        <v>1911318</v>
      </c>
      <c r="J71" s="405">
        <f t="shared" si="3"/>
        <v>75270</v>
      </c>
      <c r="K71" s="405">
        <f t="shared" si="3"/>
        <v>230703.00000000003</v>
      </c>
    </row>
    <row r="72" spans="1:11" ht="21.75" customHeight="1">
      <c r="A72" s="367"/>
      <c r="B72" s="400"/>
      <c r="C72" s="407"/>
      <c r="D72" s="724">
        <v>40179</v>
      </c>
      <c r="E72" s="724"/>
      <c r="F72" s="724"/>
      <c r="G72" s="724"/>
      <c r="H72" s="724"/>
      <c r="I72" s="724"/>
      <c r="J72" s="724"/>
      <c r="K72" s="724"/>
    </row>
    <row r="73" spans="1:11" ht="15" customHeight="1">
      <c r="A73" s="224">
        <v>25</v>
      </c>
      <c r="B73" s="282">
        <v>1</v>
      </c>
      <c r="C73" s="480" t="s">
        <v>221</v>
      </c>
      <c r="D73" s="412">
        <f t="shared" ref="D73:D95" si="4">SUM(E73:K73)</f>
        <v>295984.25884042913</v>
      </c>
      <c r="E73" s="413">
        <v>22403</v>
      </c>
      <c r="F73" s="413">
        <v>3851</v>
      </c>
      <c r="G73" s="413">
        <v>1361</v>
      </c>
      <c r="H73" s="413">
        <v>240895.84565436016</v>
      </c>
      <c r="I73" s="413">
        <v>22884</v>
      </c>
      <c r="J73" s="413">
        <v>55</v>
      </c>
      <c r="K73" s="413">
        <v>4534.4131860689859</v>
      </c>
    </row>
    <row r="74" spans="1:11" ht="15" customHeight="1">
      <c r="A74" s="224">
        <v>26</v>
      </c>
      <c r="B74" s="282">
        <v>2</v>
      </c>
      <c r="C74" s="480" t="s">
        <v>187</v>
      </c>
      <c r="D74" s="412">
        <f t="shared" si="4"/>
        <v>14384.225125743365</v>
      </c>
      <c r="E74" s="413">
        <v>6298</v>
      </c>
      <c r="F74" s="413">
        <v>1675</v>
      </c>
      <c r="G74" s="413">
        <v>537</v>
      </c>
      <c r="H74" s="413">
        <v>263.33810407983015</v>
      </c>
      <c r="I74" s="413">
        <v>4681</v>
      </c>
      <c r="J74" s="413">
        <v>28</v>
      </c>
      <c r="K74" s="413">
        <v>901.88702166353426</v>
      </c>
    </row>
    <row r="75" spans="1:11" ht="15" customHeight="1">
      <c r="A75" s="224">
        <v>27</v>
      </c>
      <c r="B75" s="282">
        <v>3</v>
      </c>
      <c r="C75" s="480" t="s">
        <v>222</v>
      </c>
      <c r="D75" s="412">
        <f t="shared" si="4"/>
        <v>559878.50412462733</v>
      </c>
      <c r="E75" s="413">
        <v>393697</v>
      </c>
      <c r="F75" s="413">
        <v>20213</v>
      </c>
      <c r="G75" s="413">
        <v>6426</v>
      </c>
      <c r="H75" s="413">
        <v>2696.7772510397417</v>
      </c>
      <c r="I75" s="413">
        <v>127968</v>
      </c>
      <c r="J75" s="413">
        <v>428</v>
      </c>
      <c r="K75" s="413">
        <v>8449.7268735875332</v>
      </c>
    </row>
    <row r="76" spans="1:11" ht="15" customHeight="1">
      <c r="A76" s="224">
        <v>28</v>
      </c>
      <c r="B76" s="282">
        <v>4</v>
      </c>
      <c r="C76" s="480" t="s">
        <v>223</v>
      </c>
      <c r="D76" s="412">
        <f t="shared" si="4"/>
        <v>40349.635547507351</v>
      </c>
      <c r="E76" s="413">
        <v>18023</v>
      </c>
      <c r="F76" s="413">
        <v>801</v>
      </c>
      <c r="G76" s="413">
        <v>84</v>
      </c>
      <c r="H76" s="413">
        <v>356.96942997488088</v>
      </c>
      <c r="I76" s="413">
        <v>18838</v>
      </c>
      <c r="J76" s="413">
        <v>442</v>
      </c>
      <c r="K76" s="413">
        <v>1804.6661175324728</v>
      </c>
    </row>
    <row r="77" spans="1:11" ht="15" customHeight="1">
      <c r="A77" s="224">
        <v>29</v>
      </c>
      <c r="B77" s="282">
        <v>5</v>
      </c>
      <c r="C77" s="480" t="s">
        <v>224</v>
      </c>
      <c r="D77" s="412">
        <f t="shared" si="4"/>
        <v>58000.35469391966</v>
      </c>
      <c r="E77" s="413">
        <v>15681</v>
      </c>
      <c r="F77" s="413">
        <v>9175</v>
      </c>
      <c r="G77" s="413">
        <v>1378</v>
      </c>
      <c r="H77" s="413">
        <v>895.34955387142247</v>
      </c>
      <c r="I77" s="413">
        <v>18971</v>
      </c>
      <c r="J77" s="413">
        <v>634</v>
      </c>
      <c r="K77" s="413">
        <v>11266.005140048243</v>
      </c>
    </row>
    <row r="78" spans="1:11" ht="15" customHeight="1">
      <c r="A78" s="224">
        <v>30</v>
      </c>
      <c r="B78" s="282">
        <v>6</v>
      </c>
      <c r="C78" s="480" t="s">
        <v>225</v>
      </c>
      <c r="D78" s="412">
        <f t="shared" si="4"/>
        <v>367915.13699594489</v>
      </c>
      <c r="E78" s="413">
        <v>143861</v>
      </c>
      <c r="F78" s="413">
        <v>24930</v>
      </c>
      <c r="G78" s="413">
        <v>4851</v>
      </c>
      <c r="H78" s="413">
        <v>1771.1925815147094</v>
      </c>
      <c r="I78" s="413">
        <v>183578</v>
      </c>
      <c r="J78" s="413">
        <v>71</v>
      </c>
      <c r="K78" s="413">
        <v>8852.9444144301815</v>
      </c>
    </row>
    <row r="79" spans="1:11" ht="15" customHeight="1">
      <c r="A79" s="224">
        <v>31</v>
      </c>
      <c r="B79" s="282">
        <v>7</v>
      </c>
      <c r="C79" s="480" t="s">
        <v>226</v>
      </c>
      <c r="D79" s="412">
        <f t="shared" si="4"/>
        <v>555391.16240851057</v>
      </c>
      <c r="E79" s="413">
        <v>346601</v>
      </c>
      <c r="F79" s="413">
        <v>34313</v>
      </c>
      <c r="G79" s="413">
        <v>15172</v>
      </c>
      <c r="H79" s="413">
        <v>2835.2735872595044</v>
      </c>
      <c r="I79" s="413">
        <v>137792</v>
      </c>
      <c r="J79" s="413">
        <v>2030</v>
      </c>
      <c r="K79" s="413">
        <v>16647.888821251112</v>
      </c>
    </row>
    <row r="80" spans="1:11" ht="15" customHeight="1">
      <c r="A80" s="224">
        <v>32</v>
      </c>
      <c r="B80" s="282">
        <v>8</v>
      </c>
      <c r="C80" s="480" t="s">
        <v>227</v>
      </c>
      <c r="D80" s="412">
        <f t="shared" si="4"/>
        <v>401761.29911576328</v>
      </c>
      <c r="E80" s="413">
        <v>112643</v>
      </c>
      <c r="F80" s="413">
        <v>58002</v>
      </c>
      <c r="G80" s="413">
        <v>83333</v>
      </c>
      <c r="H80" s="413">
        <v>1636.597550540574</v>
      </c>
      <c r="I80" s="413">
        <v>91944</v>
      </c>
      <c r="J80" s="413">
        <v>47596</v>
      </c>
      <c r="K80" s="413">
        <v>6606.7015652226846</v>
      </c>
    </row>
    <row r="81" spans="1:11" ht="15" customHeight="1">
      <c r="A81" s="224">
        <v>33</v>
      </c>
      <c r="B81" s="282">
        <v>9</v>
      </c>
      <c r="C81" s="480" t="s">
        <v>228</v>
      </c>
      <c r="D81" s="412">
        <f t="shared" si="4"/>
        <v>26114.197369074598</v>
      </c>
      <c r="E81" s="413">
        <v>18750</v>
      </c>
      <c r="F81" s="413">
        <v>295</v>
      </c>
      <c r="G81" s="413">
        <v>54</v>
      </c>
      <c r="H81" s="413">
        <v>463.27999791821969</v>
      </c>
      <c r="I81" s="413">
        <v>6249</v>
      </c>
      <c r="J81" s="413">
        <v>46</v>
      </c>
      <c r="K81" s="413">
        <v>256.91737115637767</v>
      </c>
    </row>
    <row r="82" spans="1:11" ht="15" customHeight="1">
      <c r="A82" s="224">
        <v>34</v>
      </c>
      <c r="B82" s="282">
        <v>10</v>
      </c>
      <c r="C82" s="480" t="s">
        <v>229</v>
      </c>
      <c r="D82" s="412">
        <f t="shared" si="4"/>
        <v>46603.334790933106</v>
      </c>
      <c r="E82" s="413">
        <v>35310</v>
      </c>
      <c r="F82" s="413">
        <v>406</v>
      </c>
      <c r="G82" s="413">
        <v>193</v>
      </c>
      <c r="H82" s="413">
        <v>33.161094587830462</v>
      </c>
      <c r="I82" s="413">
        <v>10117</v>
      </c>
      <c r="J82" s="413">
        <v>91</v>
      </c>
      <c r="K82" s="413">
        <v>453.17369634527734</v>
      </c>
    </row>
    <row r="83" spans="1:11" ht="15" customHeight="1">
      <c r="A83" s="224">
        <v>35</v>
      </c>
      <c r="B83" s="282">
        <v>11</v>
      </c>
      <c r="C83" s="480" t="s">
        <v>230</v>
      </c>
      <c r="D83" s="412">
        <f t="shared" si="4"/>
        <v>40422.314841870306</v>
      </c>
      <c r="E83" s="413">
        <v>38839</v>
      </c>
      <c r="F83" s="413">
        <v>168</v>
      </c>
      <c r="G83" s="413">
        <v>27</v>
      </c>
      <c r="H83" s="413">
        <v>195.06526228135567</v>
      </c>
      <c r="I83" s="413">
        <v>1018</v>
      </c>
      <c r="J83" s="413">
        <v>12</v>
      </c>
      <c r="K83" s="413">
        <v>163.24957958894831</v>
      </c>
    </row>
    <row r="84" spans="1:11" ht="15" customHeight="1">
      <c r="A84" s="224">
        <v>36</v>
      </c>
      <c r="B84" s="282">
        <v>12</v>
      </c>
      <c r="C84" s="480" t="s">
        <v>231</v>
      </c>
      <c r="D84" s="412">
        <f t="shared" si="4"/>
        <v>1346.9718661431673</v>
      </c>
      <c r="E84" s="413">
        <v>986</v>
      </c>
      <c r="F84" s="413">
        <v>8</v>
      </c>
      <c r="G84" s="413">
        <v>7</v>
      </c>
      <c r="H84" s="413">
        <v>8.7779368026610047</v>
      </c>
      <c r="I84" s="413">
        <v>314</v>
      </c>
      <c r="J84" s="413">
        <v>0</v>
      </c>
      <c r="K84" s="413">
        <v>23.193929340506319</v>
      </c>
    </row>
    <row r="85" spans="1:11" ht="15" customHeight="1">
      <c r="A85" s="224">
        <v>37</v>
      </c>
      <c r="B85" s="282">
        <v>13</v>
      </c>
      <c r="C85" s="480" t="s">
        <v>232</v>
      </c>
      <c r="D85" s="412">
        <f t="shared" si="4"/>
        <v>3410.2083972609089</v>
      </c>
      <c r="E85" s="413">
        <v>3012</v>
      </c>
      <c r="F85" s="413">
        <v>6</v>
      </c>
      <c r="G85" s="413">
        <v>8</v>
      </c>
      <c r="H85" s="413">
        <v>6.8272841798474477</v>
      </c>
      <c r="I85" s="413">
        <v>362</v>
      </c>
      <c r="J85" s="413">
        <v>2</v>
      </c>
      <c r="K85" s="413">
        <v>13.38111308106134</v>
      </c>
    </row>
    <row r="86" spans="1:11" ht="15" customHeight="1">
      <c r="A86" s="224">
        <v>38</v>
      </c>
      <c r="B86" s="282">
        <v>14</v>
      </c>
      <c r="C86" s="480" t="s">
        <v>233</v>
      </c>
      <c r="D86" s="412">
        <f t="shared" si="4"/>
        <v>141631.76514426069</v>
      </c>
      <c r="E86" s="413">
        <v>96360</v>
      </c>
      <c r="F86" s="413">
        <v>4050</v>
      </c>
      <c r="G86" s="413">
        <v>2056</v>
      </c>
      <c r="H86" s="413">
        <v>1018.2406691086765</v>
      </c>
      <c r="I86" s="413">
        <v>34029</v>
      </c>
      <c r="J86" s="413">
        <v>891</v>
      </c>
      <c r="K86" s="413">
        <v>3227.5244751519945</v>
      </c>
    </row>
    <row r="87" spans="1:11" ht="15" customHeight="1">
      <c r="A87" s="224">
        <v>39</v>
      </c>
      <c r="B87" s="282">
        <v>15</v>
      </c>
      <c r="C87" s="480" t="s">
        <v>234</v>
      </c>
      <c r="D87" s="412">
        <f t="shared" si="4"/>
        <v>138839.73357190035</v>
      </c>
      <c r="E87" s="413">
        <v>98024</v>
      </c>
      <c r="F87" s="413">
        <v>3459</v>
      </c>
      <c r="G87" s="413">
        <v>4971</v>
      </c>
      <c r="H87" s="413">
        <v>55.593599750186357</v>
      </c>
      <c r="I87" s="413">
        <v>31321</v>
      </c>
      <c r="J87" s="413">
        <v>192</v>
      </c>
      <c r="K87" s="413">
        <v>817.13997215014581</v>
      </c>
    </row>
    <row r="88" spans="1:11" ht="15" customHeight="1">
      <c r="A88" s="224">
        <v>40</v>
      </c>
      <c r="B88" s="282">
        <v>16</v>
      </c>
      <c r="C88" s="480" t="s">
        <v>207</v>
      </c>
      <c r="D88" s="412">
        <f t="shared" si="4"/>
        <v>227110.92181668818</v>
      </c>
      <c r="E88" s="413">
        <v>82055</v>
      </c>
      <c r="F88" s="413">
        <v>8463</v>
      </c>
      <c r="G88" s="413">
        <v>161</v>
      </c>
      <c r="H88" s="413">
        <v>9918.0932606955284</v>
      </c>
      <c r="I88" s="413">
        <v>47081</v>
      </c>
      <c r="J88" s="413">
        <v>1189</v>
      </c>
      <c r="K88" s="413">
        <v>78243.828555992659</v>
      </c>
    </row>
    <row r="89" spans="1:11" ht="15" customHeight="1">
      <c r="A89" s="224">
        <v>41</v>
      </c>
      <c r="B89" s="282">
        <v>17</v>
      </c>
      <c r="C89" s="480" t="s">
        <v>209</v>
      </c>
      <c r="D89" s="412">
        <f t="shared" si="4"/>
        <v>5500.706226440625</v>
      </c>
      <c r="E89" s="413">
        <v>4771</v>
      </c>
      <c r="F89" s="413">
        <v>89</v>
      </c>
      <c r="G89" s="413">
        <v>21</v>
      </c>
      <c r="H89" s="413">
        <v>31.210441965016908</v>
      </c>
      <c r="I89" s="413">
        <v>502</v>
      </c>
      <c r="J89" s="413">
        <v>41</v>
      </c>
      <c r="K89" s="413">
        <v>45.495784475608552</v>
      </c>
    </row>
    <row r="90" spans="1:11" ht="15" customHeight="1">
      <c r="A90" s="224">
        <v>42</v>
      </c>
      <c r="B90" s="282">
        <v>18</v>
      </c>
      <c r="C90" s="480" t="s">
        <v>235</v>
      </c>
      <c r="D90" s="412">
        <f t="shared" si="4"/>
        <v>83698.849133499287</v>
      </c>
      <c r="E90" s="413">
        <v>71076</v>
      </c>
      <c r="F90" s="413">
        <v>449</v>
      </c>
      <c r="G90" s="413">
        <v>35</v>
      </c>
      <c r="H90" s="413">
        <v>615.43090249767715</v>
      </c>
      <c r="I90" s="413">
        <v>8680</v>
      </c>
      <c r="J90" s="413">
        <v>268</v>
      </c>
      <c r="K90" s="413">
        <v>2575.4182310016058</v>
      </c>
    </row>
    <row r="91" spans="1:11" ht="15" customHeight="1">
      <c r="A91" s="224">
        <v>43</v>
      </c>
      <c r="B91" s="282">
        <v>19</v>
      </c>
      <c r="C91" s="480" t="s">
        <v>236</v>
      </c>
      <c r="D91" s="412">
        <f t="shared" si="4"/>
        <v>15490.732132197429</v>
      </c>
      <c r="E91" s="413">
        <v>11362</v>
      </c>
      <c r="F91" s="413">
        <v>263</v>
      </c>
      <c r="G91" s="413">
        <v>253</v>
      </c>
      <c r="H91" s="413">
        <v>558.86197643608398</v>
      </c>
      <c r="I91" s="413">
        <v>2377</v>
      </c>
      <c r="J91" s="413">
        <v>122</v>
      </c>
      <c r="K91" s="413">
        <v>554.87015576134343</v>
      </c>
    </row>
    <row r="92" spans="1:11" ht="15" customHeight="1">
      <c r="A92" s="224">
        <v>44</v>
      </c>
      <c r="B92" s="282">
        <v>20</v>
      </c>
      <c r="C92" s="480" t="s">
        <v>237</v>
      </c>
      <c r="D92" s="412">
        <f t="shared" si="4"/>
        <v>1702934.833766816</v>
      </c>
      <c r="E92" s="413">
        <v>1047734</v>
      </c>
      <c r="F92" s="413">
        <v>67109</v>
      </c>
      <c r="G92" s="413">
        <v>31667</v>
      </c>
      <c r="H92" s="413">
        <v>11884.351104491594</v>
      </c>
      <c r="I92" s="413">
        <v>476854</v>
      </c>
      <c r="J92" s="413">
        <v>16394</v>
      </c>
      <c r="K92" s="413">
        <v>51292.482662324321</v>
      </c>
    </row>
    <row r="93" spans="1:11" ht="15" customHeight="1">
      <c r="A93" s="224">
        <v>45</v>
      </c>
      <c r="B93" s="282">
        <v>21</v>
      </c>
      <c r="C93" s="480" t="s">
        <v>238</v>
      </c>
      <c r="D93" s="412">
        <f t="shared" si="4"/>
        <v>2818.5225126505311</v>
      </c>
      <c r="E93" s="413">
        <v>1740</v>
      </c>
      <c r="F93" s="413">
        <v>84</v>
      </c>
      <c r="G93" s="413">
        <v>13</v>
      </c>
      <c r="H93" s="413">
        <v>79.001431223949041</v>
      </c>
      <c r="I93" s="413">
        <v>579</v>
      </c>
      <c r="J93" s="413">
        <v>22</v>
      </c>
      <c r="K93" s="413">
        <v>301.52108142658216</v>
      </c>
    </row>
    <row r="94" spans="1:11" ht="15" customHeight="1">
      <c r="A94" s="224">
        <v>46</v>
      </c>
      <c r="B94" s="282">
        <v>22</v>
      </c>
      <c r="C94" s="481" t="s">
        <v>239</v>
      </c>
      <c r="D94" s="415">
        <f t="shared" si="4"/>
        <v>9347270.6051215082</v>
      </c>
      <c r="E94" s="416">
        <v>8239129</v>
      </c>
      <c r="F94" s="416">
        <v>36270</v>
      </c>
      <c r="G94" s="416">
        <v>18263</v>
      </c>
      <c r="H94" s="416">
        <v>287380.87298231863</v>
      </c>
      <c r="I94" s="416">
        <v>723225</v>
      </c>
      <c r="J94" s="416">
        <v>5830</v>
      </c>
      <c r="K94" s="416">
        <v>37172.732139188403</v>
      </c>
    </row>
    <row r="95" spans="1:11" ht="15" customHeight="1">
      <c r="A95" s="224">
        <v>47</v>
      </c>
      <c r="B95" s="282">
        <v>23</v>
      </c>
      <c r="C95" s="480" t="s">
        <v>218</v>
      </c>
      <c r="D95" s="412">
        <f t="shared" si="4"/>
        <v>10954.138491145384</v>
      </c>
      <c r="E95" s="413">
        <v>9518</v>
      </c>
      <c r="F95" s="413">
        <v>122</v>
      </c>
      <c r="G95" s="413">
        <v>40</v>
      </c>
      <c r="H95" s="413">
        <v>225.30037793496578</v>
      </c>
      <c r="I95" s="413">
        <v>734</v>
      </c>
      <c r="J95" s="413">
        <v>49</v>
      </c>
      <c r="K95" s="413">
        <v>265.83811321041861</v>
      </c>
    </row>
    <row r="96" spans="1:11" ht="15" customHeight="1">
      <c r="A96" s="223">
        <v>48</v>
      </c>
      <c r="B96" s="420"/>
      <c r="C96" s="444" t="s">
        <v>219</v>
      </c>
      <c r="D96" s="415">
        <f t="shared" ref="D96:K96" si="5">SUM(D73:D95)</f>
        <v>14087812.412034834</v>
      </c>
      <c r="E96" s="405">
        <f t="shared" si="5"/>
        <v>10817873</v>
      </c>
      <c r="F96" s="405">
        <f t="shared" si="5"/>
        <v>274201</v>
      </c>
      <c r="G96" s="405">
        <f t="shared" si="5"/>
        <v>170911</v>
      </c>
      <c r="H96" s="405">
        <f t="shared" si="5"/>
        <v>563825.41203483311</v>
      </c>
      <c r="I96" s="405">
        <f t="shared" si="5"/>
        <v>1950098</v>
      </c>
      <c r="J96" s="405">
        <f t="shared" si="5"/>
        <v>76433</v>
      </c>
      <c r="K96" s="405">
        <f t="shared" si="5"/>
        <v>234471.00000000003</v>
      </c>
    </row>
    <row r="97" spans="1:11" ht="21.75" customHeight="1">
      <c r="A97" s="367"/>
      <c r="B97" s="400"/>
      <c r="C97" s="407"/>
      <c r="D97" s="724">
        <v>40544</v>
      </c>
      <c r="E97" s="724"/>
      <c r="F97" s="724"/>
      <c r="G97" s="724"/>
      <c r="H97" s="724"/>
      <c r="I97" s="724"/>
      <c r="J97" s="724"/>
      <c r="K97" s="724"/>
    </row>
    <row r="98" spans="1:11" ht="15" customHeight="1">
      <c r="A98" s="224">
        <v>49</v>
      </c>
      <c r="B98" s="282">
        <v>1</v>
      </c>
      <c r="C98" s="480" t="s">
        <v>221</v>
      </c>
      <c r="D98" s="412">
        <f t="shared" ref="D98:D120" si="6">SUM(E98:K98)</f>
        <v>283452.81219906965</v>
      </c>
      <c r="E98" s="413">
        <v>22803</v>
      </c>
      <c r="F98" s="413">
        <v>3725</v>
      </c>
      <c r="G98" s="413">
        <v>1483</v>
      </c>
      <c r="H98" s="413">
        <v>227804.62875527539</v>
      </c>
      <c r="I98" s="413">
        <v>23010</v>
      </c>
      <c r="J98" s="413">
        <v>41</v>
      </c>
      <c r="K98" s="413">
        <v>4586.1834437942762</v>
      </c>
    </row>
    <row r="99" spans="1:11" ht="15" customHeight="1">
      <c r="A99" s="224">
        <v>50</v>
      </c>
      <c r="B99" s="282">
        <v>2</v>
      </c>
      <c r="C99" s="480" t="s">
        <v>187</v>
      </c>
      <c r="D99" s="412">
        <f t="shared" si="6"/>
        <v>13666.194304509909</v>
      </c>
      <c r="E99" s="413">
        <v>5929</v>
      </c>
      <c r="F99" s="413">
        <v>1567</v>
      </c>
      <c r="G99" s="413">
        <v>549</v>
      </c>
      <c r="H99" s="413">
        <v>243.01026719414759</v>
      </c>
      <c r="I99" s="413">
        <v>4434</v>
      </c>
      <c r="J99" s="413">
        <v>32</v>
      </c>
      <c r="K99" s="413">
        <v>912.1840373157612</v>
      </c>
    </row>
    <row r="100" spans="1:11" ht="15" customHeight="1">
      <c r="A100" s="224">
        <v>51</v>
      </c>
      <c r="B100" s="282">
        <v>3</v>
      </c>
      <c r="C100" s="480" t="s">
        <v>222</v>
      </c>
      <c r="D100" s="412">
        <f t="shared" si="6"/>
        <v>580756.0817584811</v>
      </c>
      <c r="E100" s="413">
        <v>405653</v>
      </c>
      <c r="F100" s="413">
        <v>20817</v>
      </c>
      <c r="G100" s="413">
        <v>7070</v>
      </c>
      <c r="H100" s="413">
        <v>2715.882746161793</v>
      </c>
      <c r="I100" s="413">
        <v>135403</v>
      </c>
      <c r="J100" s="413">
        <v>551</v>
      </c>
      <c r="K100" s="413">
        <v>8546.1990123193755</v>
      </c>
    </row>
    <row r="101" spans="1:11" ht="15" customHeight="1">
      <c r="A101" s="224">
        <v>52</v>
      </c>
      <c r="B101" s="282">
        <v>4</v>
      </c>
      <c r="C101" s="480" t="s">
        <v>223</v>
      </c>
      <c r="D101" s="412">
        <f t="shared" si="6"/>
        <v>47248.757775677783</v>
      </c>
      <c r="E101" s="413">
        <v>20898</v>
      </c>
      <c r="F101" s="413">
        <v>835</v>
      </c>
      <c r="G101" s="413">
        <v>104</v>
      </c>
      <c r="H101" s="413">
        <v>365.48744185999794</v>
      </c>
      <c r="I101" s="413">
        <v>22746</v>
      </c>
      <c r="J101" s="413">
        <v>475</v>
      </c>
      <c r="K101" s="413">
        <v>1825.2703338177892</v>
      </c>
    </row>
    <row r="102" spans="1:11" ht="15" customHeight="1">
      <c r="A102" s="224">
        <v>53</v>
      </c>
      <c r="B102" s="282">
        <v>5</v>
      </c>
      <c r="C102" s="480" t="s">
        <v>224</v>
      </c>
      <c r="D102" s="412">
        <f t="shared" si="6"/>
        <v>58583.915568162251</v>
      </c>
      <c r="E102" s="413">
        <v>15757</v>
      </c>
      <c r="F102" s="413">
        <v>9553</v>
      </c>
      <c r="G102" s="413">
        <v>1332</v>
      </c>
      <c r="H102" s="413">
        <v>859.28430479850579</v>
      </c>
      <c r="I102" s="413">
        <v>19149</v>
      </c>
      <c r="J102" s="413">
        <v>539</v>
      </c>
      <c r="K102" s="413">
        <v>11394.631263363744</v>
      </c>
    </row>
    <row r="103" spans="1:11" ht="15" customHeight="1">
      <c r="A103" s="224">
        <v>54</v>
      </c>
      <c r="B103" s="282">
        <v>6</v>
      </c>
      <c r="C103" s="480" t="s">
        <v>225</v>
      </c>
      <c r="D103" s="412">
        <f t="shared" si="6"/>
        <v>385031.68756678584</v>
      </c>
      <c r="E103" s="413">
        <v>151174</v>
      </c>
      <c r="F103" s="413">
        <v>24243</v>
      </c>
      <c r="G103" s="413">
        <v>4927</v>
      </c>
      <c r="H103" s="413">
        <v>1784.66740227382</v>
      </c>
      <c r="I103" s="413">
        <v>193875</v>
      </c>
      <c r="J103" s="413">
        <v>74</v>
      </c>
      <c r="K103" s="413">
        <v>8954.0201645119814</v>
      </c>
    </row>
    <row r="104" spans="1:11" ht="15" customHeight="1">
      <c r="A104" s="224">
        <v>55</v>
      </c>
      <c r="B104" s="282">
        <v>7</v>
      </c>
      <c r="C104" s="480" t="s">
        <v>226</v>
      </c>
      <c r="D104" s="412">
        <f t="shared" si="6"/>
        <v>573903.81107265304</v>
      </c>
      <c r="E104" s="413">
        <v>355738</v>
      </c>
      <c r="F104" s="413">
        <v>34917</v>
      </c>
      <c r="G104" s="413">
        <v>16991</v>
      </c>
      <c r="H104" s="413">
        <v>2890.8501385415798</v>
      </c>
      <c r="I104" s="413">
        <v>144625</v>
      </c>
      <c r="J104" s="413">
        <v>1904</v>
      </c>
      <c r="K104" s="413">
        <v>16837.960934111507</v>
      </c>
    </row>
    <row r="105" spans="1:11" ht="15" customHeight="1">
      <c r="A105" s="224">
        <v>56</v>
      </c>
      <c r="B105" s="282">
        <v>8</v>
      </c>
      <c r="C105" s="480" t="s">
        <v>227</v>
      </c>
      <c r="D105" s="412">
        <f t="shared" si="6"/>
        <v>413538.38420048659</v>
      </c>
      <c r="E105" s="413">
        <v>113271</v>
      </c>
      <c r="F105" s="413">
        <v>59357</v>
      </c>
      <c r="G105" s="413">
        <v>88097</v>
      </c>
      <c r="H105" s="413">
        <v>1625.2526669944591</v>
      </c>
      <c r="I105" s="413">
        <v>95903</v>
      </c>
      <c r="J105" s="413">
        <v>48603</v>
      </c>
      <c r="K105" s="413">
        <v>6682.1315334921128</v>
      </c>
    </row>
    <row r="106" spans="1:11" ht="15" customHeight="1">
      <c r="A106" s="224">
        <v>57</v>
      </c>
      <c r="B106" s="282">
        <v>9</v>
      </c>
      <c r="C106" s="480" t="s">
        <v>228</v>
      </c>
      <c r="D106" s="412">
        <f t="shared" si="6"/>
        <v>27917.933619419629</v>
      </c>
      <c r="E106" s="413">
        <v>20006</v>
      </c>
      <c r="F106" s="413">
        <v>287</v>
      </c>
      <c r="G106" s="413">
        <v>54</v>
      </c>
      <c r="H106" s="413">
        <v>449.0829737747847</v>
      </c>
      <c r="I106" s="413">
        <v>6819</v>
      </c>
      <c r="J106" s="413">
        <v>43</v>
      </c>
      <c r="K106" s="413">
        <v>259.85064564484588</v>
      </c>
    </row>
    <row r="107" spans="1:11" ht="15" customHeight="1">
      <c r="A107" s="224">
        <v>58</v>
      </c>
      <c r="B107" s="282">
        <v>10</v>
      </c>
      <c r="C107" s="480" t="s">
        <v>229</v>
      </c>
      <c r="D107" s="412">
        <f t="shared" si="6"/>
        <v>55799.0895147185</v>
      </c>
      <c r="E107" s="413">
        <v>44348</v>
      </c>
      <c r="F107" s="413">
        <v>381</v>
      </c>
      <c r="G107" s="413">
        <v>188</v>
      </c>
      <c r="H107" s="413">
        <v>43.741848094946562</v>
      </c>
      <c r="I107" s="413">
        <v>10302</v>
      </c>
      <c r="J107" s="413">
        <v>78</v>
      </c>
      <c r="K107" s="413">
        <v>458.34766662354758</v>
      </c>
    </row>
    <row r="108" spans="1:11" ht="15" customHeight="1">
      <c r="A108" s="224">
        <v>59</v>
      </c>
      <c r="B108" s="282">
        <v>11</v>
      </c>
      <c r="C108" s="480" t="s">
        <v>230</v>
      </c>
      <c r="D108" s="412">
        <f t="shared" si="6"/>
        <v>43786.080823466618</v>
      </c>
      <c r="E108" s="413">
        <v>41971</v>
      </c>
      <c r="F108" s="413">
        <v>160</v>
      </c>
      <c r="G108" s="413">
        <v>33</v>
      </c>
      <c r="H108" s="413">
        <v>174.96739237978625</v>
      </c>
      <c r="I108" s="413">
        <v>1278</v>
      </c>
      <c r="J108" s="413">
        <v>4</v>
      </c>
      <c r="K108" s="413">
        <v>165.11343108682914</v>
      </c>
    </row>
    <row r="109" spans="1:11" ht="15" customHeight="1">
      <c r="A109" s="224">
        <v>60</v>
      </c>
      <c r="B109" s="282">
        <v>12</v>
      </c>
      <c r="C109" s="480" t="s">
        <v>231</v>
      </c>
      <c r="D109" s="412">
        <f t="shared" si="6"/>
        <v>5632.4736547260754</v>
      </c>
      <c r="E109" s="413">
        <v>4022</v>
      </c>
      <c r="F109" s="413">
        <v>39</v>
      </c>
      <c r="G109" s="413">
        <v>17</v>
      </c>
      <c r="H109" s="413">
        <v>69.014915883137917</v>
      </c>
      <c r="I109" s="413">
        <v>1462</v>
      </c>
      <c r="J109" s="413">
        <v>0</v>
      </c>
      <c r="K109" s="413">
        <v>23.458738842937475</v>
      </c>
    </row>
    <row r="110" spans="1:11" ht="15" customHeight="1">
      <c r="A110" s="224">
        <v>61</v>
      </c>
      <c r="B110" s="282">
        <v>13</v>
      </c>
      <c r="C110" s="480" t="s">
        <v>232</v>
      </c>
      <c r="D110" s="412">
        <f t="shared" si="6"/>
        <v>13325.142462756876</v>
      </c>
      <c r="E110" s="413">
        <v>11945</v>
      </c>
      <c r="F110" s="413">
        <v>33</v>
      </c>
      <c r="G110" s="413">
        <v>15</v>
      </c>
      <c r="H110" s="413">
        <v>13.608574962872265</v>
      </c>
      <c r="I110" s="413">
        <v>1303</v>
      </c>
      <c r="J110" s="413">
        <v>2</v>
      </c>
      <c r="K110" s="413">
        <v>13.533887794002391</v>
      </c>
    </row>
    <row r="111" spans="1:11" ht="15" customHeight="1">
      <c r="A111" s="224">
        <v>62</v>
      </c>
      <c r="B111" s="282">
        <v>14</v>
      </c>
      <c r="C111" s="480" t="s">
        <v>233</v>
      </c>
      <c r="D111" s="412">
        <f t="shared" si="6"/>
        <v>172141.50894867777</v>
      </c>
      <c r="E111" s="413">
        <v>116332</v>
      </c>
      <c r="F111" s="413">
        <v>5057</v>
      </c>
      <c r="G111" s="413">
        <v>2743</v>
      </c>
      <c r="H111" s="413">
        <v>1212.1352127644082</v>
      </c>
      <c r="I111" s="413">
        <v>42387</v>
      </c>
      <c r="J111" s="413">
        <v>1146</v>
      </c>
      <c r="K111" s="413">
        <v>3264.3737359133761</v>
      </c>
    </row>
    <row r="112" spans="1:11" ht="15" customHeight="1">
      <c r="A112" s="224">
        <v>63</v>
      </c>
      <c r="B112" s="282">
        <v>15</v>
      </c>
      <c r="C112" s="480" t="s">
        <v>234</v>
      </c>
      <c r="D112" s="412">
        <f t="shared" si="6"/>
        <v>145535.42841264108</v>
      </c>
      <c r="E112" s="413">
        <v>101242</v>
      </c>
      <c r="F112" s="413">
        <v>3452</v>
      </c>
      <c r="G112" s="413">
        <v>5511</v>
      </c>
      <c r="H112" s="413">
        <v>70.958998020691098</v>
      </c>
      <c r="I112" s="413">
        <v>34238</v>
      </c>
      <c r="J112" s="413">
        <v>195</v>
      </c>
      <c r="K112" s="413">
        <v>826.46941462041264</v>
      </c>
    </row>
    <row r="113" spans="1:11" ht="15" customHeight="1">
      <c r="A113" s="224">
        <v>64</v>
      </c>
      <c r="B113" s="282">
        <v>16</v>
      </c>
      <c r="C113" s="480" t="s">
        <v>207</v>
      </c>
      <c r="D113" s="412">
        <f t="shared" si="6"/>
        <v>233316.06530315615</v>
      </c>
      <c r="E113" s="413">
        <v>86432</v>
      </c>
      <c r="F113" s="413">
        <v>8559</v>
      </c>
      <c r="G113" s="413">
        <v>175</v>
      </c>
      <c r="H113" s="413">
        <v>9563.9120756928714</v>
      </c>
      <c r="I113" s="413">
        <v>48311</v>
      </c>
      <c r="J113" s="413">
        <v>1138</v>
      </c>
      <c r="K113" s="413">
        <v>79137.153227463292</v>
      </c>
    </row>
    <row r="114" spans="1:11" ht="15" customHeight="1">
      <c r="A114" s="224">
        <v>65</v>
      </c>
      <c r="B114" s="282">
        <v>17</v>
      </c>
      <c r="C114" s="480" t="s">
        <v>209</v>
      </c>
      <c r="D114" s="412">
        <f t="shared" si="6"/>
        <v>6683.8968612506715</v>
      </c>
      <c r="E114" s="413">
        <v>5814</v>
      </c>
      <c r="F114" s="413">
        <v>96</v>
      </c>
      <c r="G114" s="413">
        <v>22</v>
      </c>
      <c r="H114" s="413">
        <v>38.881642751063609</v>
      </c>
      <c r="I114" s="413">
        <v>613</v>
      </c>
      <c r="J114" s="413">
        <v>54</v>
      </c>
      <c r="K114" s="413">
        <v>46.015218499608125</v>
      </c>
    </row>
    <row r="115" spans="1:11" ht="15" customHeight="1">
      <c r="A115" s="224">
        <v>66</v>
      </c>
      <c r="B115" s="282">
        <v>18</v>
      </c>
      <c r="C115" s="480" t="s">
        <v>235</v>
      </c>
      <c r="D115" s="412">
        <f t="shared" si="6"/>
        <v>92349.676924388332</v>
      </c>
      <c r="E115" s="413">
        <v>78728</v>
      </c>
      <c r="F115" s="413">
        <v>465</v>
      </c>
      <c r="G115" s="413">
        <v>44</v>
      </c>
      <c r="H115" s="413">
        <v>630.85465363600713</v>
      </c>
      <c r="I115" s="413">
        <v>9613</v>
      </c>
      <c r="J115" s="413">
        <v>264</v>
      </c>
      <c r="K115" s="413">
        <v>2604.8222707523264</v>
      </c>
    </row>
    <row r="116" spans="1:11" ht="15" customHeight="1">
      <c r="A116" s="224">
        <v>67</v>
      </c>
      <c r="B116" s="282">
        <v>19</v>
      </c>
      <c r="C116" s="480" t="s">
        <v>236</v>
      </c>
      <c r="D116" s="412">
        <f t="shared" si="6"/>
        <v>16127.855760616314</v>
      </c>
      <c r="E116" s="413">
        <v>11849</v>
      </c>
      <c r="F116" s="413">
        <v>230</v>
      </c>
      <c r="G116" s="413">
        <v>273</v>
      </c>
      <c r="H116" s="413">
        <v>533.65054675834801</v>
      </c>
      <c r="I116" s="413">
        <v>2550</v>
      </c>
      <c r="J116" s="413">
        <v>131</v>
      </c>
      <c r="K116" s="413">
        <v>561.20521385796565</v>
      </c>
    </row>
    <row r="117" spans="1:11" ht="15" customHeight="1">
      <c r="A117" s="224">
        <v>68</v>
      </c>
      <c r="B117" s="282">
        <v>20</v>
      </c>
      <c r="C117" s="480" t="s">
        <v>237</v>
      </c>
      <c r="D117" s="412">
        <f t="shared" si="6"/>
        <v>1628371.6996073436</v>
      </c>
      <c r="E117" s="413">
        <v>989654</v>
      </c>
      <c r="F117" s="413">
        <v>63456</v>
      </c>
      <c r="G117" s="413">
        <v>30304</v>
      </c>
      <c r="H117" s="413">
        <v>11382.600915373871</v>
      </c>
      <c r="I117" s="413">
        <v>466320</v>
      </c>
      <c r="J117" s="413">
        <v>15377</v>
      </c>
      <c r="K117" s="413">
        <v>51878.098691969957</v>
      </c>
    </row>
    <row r="118" spans="1:11" ht="15" customHeight="1">
      <c r="A118" s="224">
        <v>69</v>
      </c>
      <c r="B118" s="282">
        <v>21</v>
      </c>
      <c r="C118" s="480" t="s">
        <v>238</v>
      </c>
      <c r="D118" s="412">
        <f t="shared" si="6"/>
        <v>3932.9375188620161</v>
      </c>
      <c r="E118" s="413">
        <v>2454</v>
      </c>
      <c r="F118" s="413">
        <v>113</v>
      </c>
      <c r="G118" s="413">
        <v>22</v>
      </c>
      <c r="H118" s="413">
        <v>139.97391390382899</v>
      </c>
      <c r="I118" s="413">
        <v>874</v>
      </c>
      <c r="J118" s="413">
        <v>25</v>
      </c>
      <c r="K118" s="413">
        <v>304.96360495818715</v>
      </c>
    </row>
    <row r="119" spans="1:11" ht="15" customHeight="1">
      <c r="A119" s="224">
        <v>70</v>
      </c>
      <c r="B119" s="282">
        <v>22</v>
      </c>
      <c r="C119" s="481" t="s">
        <v>239</v>
      </c>
      <c r="D119" s="415">
        <f t="shared" si="6"/>
        <v>9784717.7630548459</v>
      </c>
      <c r="E119" s="416">
        <v>8650503</v>
      </c>
      <c r="F119" s="416">
        <v>34990</v>
      </c>
      <c r="G119" s="416">
        <v>18050</v>
      </c>
      <c r="H119" s="416">
        <v>294313.62276310724</v>
      </c>
      <c r="I119" s="416">
        <v>743527</v>
      </c>
      <c r="J119" s="416">
        <v>5737</v>
      </c>
      <c r="K119" s="416">
        <v>37597.140291738637</v>
      </c>
    </row>
    <row r="120" spans="1:11" ht="15" customHeight="1">
      <c r="A120" s="224">
        <v>71</v>
      </c>
      <c r="B120" s="282">
        <v>23</v>
      </c>
      <c r="C120" s="480" t="s">
        <v>218</v>
      </c>
      <c r="D120" s="412">
        <f t="shared" si="6"/>
        <v>11903.219011876343</v>
      </c>
      <c r="E120" s="413">
        <v>10257</v>
      </c>
      <c r="F120" s="413">
        <v>151</v>
      </c>
      <c r="G120" s="413">
        <v>46</v>
      </c>
      <c r="H120" s="413">
        <v>231.34577436882847</v>
      </c>
      <c r="I120" s="413">
        <v>899</v>
      </c>
      <c r="J120" s="413">
        <v>50</v>
      </c>
      <c r="K120" s="413">
        <v>268.87323750751415</v>
      </c>
    </row>
    <row r="121" spans="1:11" ht="15" customHeight="1">
      <c r="A121" s="223">
        <v>72</v>
      </c>
      <c r="B121" s="420"/>
      <c r="C121" s="444" t="s">
        <v>219</v>
      </c>
      <c r="D121" s="415">
        <f t="shared" ref="D121:K121" si="7">SUM(D98:D120)</f>
        <v>14597722.415924571</v>
      </c>
      <c r="E121" s="405">
        <f t="shared" si="7"/>
        <v>11266780</v>
      </c>
      <c r="F121" s="405">
        <f t="shared" si="7"/>
        <v>272483</v>
      </c>
      <c r="G121" s="405">
        <f t="shared" si="7"/>
        <v>178050</v>
      </c>
      <c r="H121" s="405">
        <f t="shared" si="7"/>
        <v>557157.41592457239</v>
      </c>
      <c r="I121" s="405">
        <f t="shared" si="7"/>
        <v>2009641</v>
      </c>
      <c r="J121" s="405">
        <f t="shared" si="7"/>
        <v>76463</v>
      </c>
      <c r="K121" s="405">
        <f t="shared" si="7"/>
        <v>237148</v>
      </c>
    </row>
    <row r="122" spans="1:11" ht="21.75" customHeight="1">
      <c r="A122" s="367"/>
      <c r="B122" s="400"/>
      <c r="C122" s="407"/>
      <c r="D122" s="724">
        <v>40909</v>
      </c>
      <c r="E122" s="724"/>
      <c r="F122" s="724"/>
      <c r="G122" s="724"/>
      <c r="H122" s="724"/>
      <c r="I122" s="724"/>
      <c r="J122" s="724"/>
      <c r="K122" s="724"/>
    </row>
    <row r="123" spans="1:11" ht="15" customHeight="1">
      <c r="A123" s="224">
        <v>73</v>
      </c>
      <c r="B123" s="282">
        <v>1</v>
      </c>
      <c r="C123" s="480" t="s">
        <v>221</v>
      </c>
      <c r="D123" s="412">
        <f t="shared" ref="D123:D145" si="8">SUM(E123:K123)</f>
        <v>267554.53450026485</v>
      </c>
      <c r="E123" s="413">
        <v>23317</v>
      </c>
      <c r="F123" s="414">
        <v>3708</v>
      </c>
      <c r="G123" s="413">
        <v>1640</v>
      </c>
      <c r="H123" s="413">
        <v>214476.11271593216</v>
      </c>
      <c r="I123" s="413">
        <v>19369</v>
      </c>
      <c r="J123" s="413">
        <v>46</v>
      </c>
      <c r="K123" s="413">
        <v>4998.4217843326878</v>
      </c>
    </row>
    <row r="124" spans="1:11" ht="15" customHeight="1">
      <c r="A124" s="224">
        <v>74</v>
      </c>
      <c r="B124" s="282">
        <v>2</v>
      </c>
      <c r="C124" s="480" t="s">
        <v>187</v>
      </c>
      <c r="D124" s="412">
        <f t="shared" si="8"/>
        <v>12599.642822514506</v>
      </c>
      <c r="E124" s="413">
        <v>5845</v>
      </c>
      <c r="F124" s="414">
        <v>1598</v>
      </c>
      <c r="G124" s="413">
        <v>592</v>
      </c>
      <c r="H124" s="413">
        <v>227.72671999999997</v>
      </c>
      <c r="I124" s="413">
        <v>3428</v>
      </c>
      <c r="J124" s="413">
        <v>32</v>
      </c>
      <c r="K124" s="413">
        <v>876.91610251450663</v>
      </c>
    </row>
    <row r="125" spans="1:11" ht="15" customHeight="1">
      <c r="A125" s="224">
        <v>75</v>
      </c>
      <c r="B125" s="282">
        <v>3</v>
      </c>
      <c r="C125" s="480" t="s">
        <v>222</v>
      </c>
      <c r="D125" s="412">
        <f t="shared" si="8"/>
        <v>599629.45899866824</v>
      </c>
      <c r="E125" s="413">
        <v>437210</v>
      </c>
      <c r="F125" s="414">
        <v>21706</v>
      </c>
      <c r="G125" s="413">
        <v>7810</v>
      </c>
      <c r="H125" s="413">
        <v>2719.2114277966093</v>
      </c>
      <c r="I125" s="413">
        <v>120828</v>
      </c>
      <c r="J125" s="413">
        <v>588</v>
      </c>
      <c r="K125" s="413">
        <v>8768.2475708716156</v>
      </c>
    </row>
    <row r="126" spans="1:11" ht="15" customHeight="1">
      <c r="A126" s="224">
        <v>76</v>
      </c>
      <c r="B126" s="282">
        <v>4</v>
      </c>
      <c r="C126" s="480" t="s">
        <v>223</v>
      </c>
      <c r="D126" s="412">
        <f t="shared" si="8"/>
        <v>52328.310007452033</v>
      </c>
      <c r="E126" s="413">
        <v>23697</v>
      </c>
      <c r="F126" s="414">
        <v>947</v>
      </c>
      <c r="G126" s="413">
        <v>119</v>
      </c>
      <c r="H126" s="413">
        <v>405.27636610169486</v>
      </c>
      <c r="I126" s="413">
        <v>24791</v>
      </c>
      <c r="J126" s="413">
        <v>554</v>
      </c>
      <c r="K126" s="413">
        <v>1815.0336413503383</v>
      </c>
    </row>
    <row r="127" spans="1:11" ht="15" customHeight="1">
      <c r="A127" s="224">
        <v>77</v>
      </c>
      <c r="B127" s="282">
        <v>5</v>
      </c>
      <c r="C127" s="480" t="s">
        <v>224</v>
      </c>
      <c r="D127" s="412">
        <f t="shared" si="8"/>
        <v>55638.668986851662</v>
      </c>
      <c r="E127" s="413">
        <v>16316</v>
      </c>
      <c r="F127" s="414">
        <v>10026</v>
      </c>
      <c r="G127" s="413">
        <v>1379</v>
      </c>
      <c r="H127" s="413">
        <v>808.62284474576245</v>
      </c>
      <c r="I127" s="413">
        <v>15481</v>
      </c>
      <c r="J127" s="413">
        <v>504</v>
      </c>
      <c r="K127" s="413">
        <v>11124.046142105899</v>
      </c>
    </row>
    <row r="128" spans="1:11" ht="15" customHeight="1">
      <c r="A128" s="224">
        <v>78</v>
      </c>
      <c r="B128" s="282">
        <v>6</v>
      </c>
      <c r="C128" s="480" t="s">
        <v>225</v>
      </c>
      <c r="D128" s="412">
        <f t="shared" si="8"/>
        <v>389159.84207214456</v>
      </c>
      <c r="E128" s="413">
        <v>161615</v>
      </c>
      <c r="F128" s="414">
        <v>25894</v>
      </c>
      <c r="G128" s="413">
        <v>5312</v>
      </c>
      <c r="H128" s="413">
        <v>1785.1458983050845</v>
      </c>
      <c r="I128" s="413">
        <v>185301</v>
      </c>
      <c r="J128" s="413">
        <v>67</v>
      </c>
      <c r="K128" s="413">
        <v>9185.6961738394584</v>
      </c>
    </row>
    <row r="129" spans="1:11" ht="15" customHeight="1">
      <c r="A129" s="224">
        <v>79</v>
      </c>
      <c r="B129" s="282">
        <v>7</v>
      </c>
      <c r="C129" s="480" t="s">
        <v>226</v>
      </c>
      <c r="D129" s="412">
        <f t="shared" si="8"/>
        <v>594647.97731224552</v>
      </c>
      <c r="E129" s="413">
        <v>389816</v>
      </c>
      <c r="F129" s="414">
        <v>36522</v>
      </c>
      <c r="G129" s="413">
        <v>18175</v>
      </c>
      <c r="H129" s="413">
        <v>3056.9417328813556</v>
      </c>
      <c r="I129" s="413">
        <v>127929</v>
      </c>
      <c r="J129" s="413">
        <v>1861</v>
      </c>
      <c r="K129" s="413">
        <v>17288.035579364117</v>
      </c>
    </row>
    <row r="130" spans="1:11" ht="15" customHeight="1">
      <c r="A130" s="224">
        <v>80</v>
      </c>
      <c r="B130" s="282">
        <v>8</v>
      </c>
      <c r="C130" s="480" t="s">
        <v>227</v>
      </c>
      <c r="D130" s="412">
        <f t="shared" si="8"/>
        <v>411268.14768179943</v>
      </c>
      <c r="E130" s="413">
        <v>117990</v>
      </c>
      <c r="F130" s="414">
        <v>61159</v>
      </c>
      <c r="G130" s="413">
        <v>92114</v>
      </c>
      <c r="H130" s="413">
        <v>1631.7198454237287</v>
      </c>
      <c r="I130" s="413">
        <v>82974</v>
      </c>
      <c r="J130" s="413">
        <v>48744</v>
      </c>
      <c r="K130" s="413">
        <v>6655.4278363757248</v>
      </c>
    </row>
    <row r="131" spans="1:11" ht="15" customHeight="1">
      <c r="A131" s="224">
        <v>81</v>
      </c>
      <c r="B131" s="282">
        <v>9</v>
      </c>
      <c r="C131" s="480" t="s">
        <v>228</v>
      </c>
      <c r="D131" s="412">
        <f t="shared" si="8"/>
        <v>29775.132788295639</v>
      </c>
      <c r="E131" s="413">
        <v>21814</v>
      </c>
      <c r="F131" s="414">
        <v>294</v>
      </c>
      <c r="G131" s="413">
        <v>52</v>
      </c>
      <c r="H131" s="413">
        <v>449.66377762711852</v>
      </c>
      <c r="I131" s="413">
        <v>6848</v>
      </c>
      <c r="J131" s="413">
        <v>48</v>
      </c>
      <c r="K131" s="413">
        <v>269.4690106685203</v>
      </c>
    </row>
    <row r="132" spans="1:11" ht="15" customHeight="1">
      <c r="A132" s="224">
        <v>82</v>
      </c>
      <c r="B132" s="282">
        <v>10</v>
      </c>
      <c r="C132" s="480" t="s">
        <v>229</v>
      </c>
      <c r="D132" s="412">
        <f t="shared" si="8"/>
        <v>62820.65724068995</v>
      </c>
      <c r="E132" s="413">
        <v>52066</v>
      </c>
      <c r="F132" s="414">
        <v>335</v>
      </c>
      <c r="G132" s="413">
        <v>163</v>
      </c>
      <c r="H132" s="413">
        <v>48.247186440677957</v>
      </c>
      <c r="I132" s="413">
        <v>9710</v>
      </c>
      <c r="J132" s="413">
        <v>70</v>
      </c>
      <c r="K132" s="413">
        <v>428.41005424927465</v>
      </c>
    </row>
    <row r="133" spans="1:11" ht="15" customHeight="1">
      <c r="A133" s="224">
        <v>83</v>
      </c>
      <c r="B133" s="282">
        <v>11</v>
      </c>
      <c r="C133" s="480" t="s">
        <v>230</v>
      </c>
      <c r="D133" s="412">
        <f t="shared" si="8"/>
        <v>48861.268298676834</v>
      </c>
      <c r="E133" s="413">
        <v>46353</v>
      </c>
      <c r="F133" s="414">
        <v>153</v>
      </c>
      <c r="G133" s="413">
        <v>37</v>
      </c>
      <c r="H133" s="413">
        <v>171.75998372881355</v>
      </c>
      <c r="I133" s="413">
        <v>1979</v>
      </c>
      <c r="J133" s="413">
        <v>4</v>
      </c>
      <c r="K133" s="413">
        <v>163.50831494801741</v>
      </c>
    </row>
    <row r="134" spans="1:11" ht="15" customHeight="1">
      <c r="A134" s="224">
        <v>84</v>
      </c>
      <c r="B134" s="282">
        <v>12</v>
      </c>
      <c r="C134" s="480" t="s">
        <v>231</v>
      </c>
      <c r="D134" s="412">
        <f t="shared" si="8"/>
        <v>9521.169955237805</v>
      </c>
      <c r="E134" s="413">
        <v>6858</v>
      </c>
      <c r="F134" s="414">
        <v>76</v>
      </c>
      <c r="G134" s="413">
        <v>22</v>
      </c>
      <c r="H134" s="413">
        <v>86.844935593220328</v>
      </c>
      <c r="I134" s="413">
        <v>2238</v>
      </c>
      <c r="J134" s="413">
        <v>1</v>
      </c>
      <c r="K134" s="413">
        <v>239.32501964458413</v>
      </c>
    </row>
    <row r="135" spans="1:11" ht="15" customHeight="1">
      <c r="A135" s="224">
        <v>85</v>
      </c>
      <c r="B135" s="282">
        <v>13</v>
      </c>
      <c r="C135" s="480" t="s">
        <v>232</v>
      </c>
      <c r="D135" s="412">
        <f t="shared" si="8"/>
        <v>24656.400824434255</v>
      </c>
      <c r="E135" s="413">
        <v>22366</v>
      </c>
      <c r="F135" s="414">
        <v>77</v>
      </c>
      <c r="G135" s="413">
        <v>28</v>
      </c>
      <c r="H135" s="413">
        <v>18.333930847457623</v>
      </c>
      <c r="I135" s="413">
        <v>2113</v>
      </c>
      <c r="J135" s="413">
        <v>2</v>
      </c>
      <c r="K135" s="413">
        <v>52.066893586798841</v>
      </c>
    </row>
    <row r="136" spans="1:11" ht="15" customHeight="1">
      <c r="A136" s="224">
        <v>86</v>
      </c>
      <c r="B136" s="282">
        <v>14</v>
      </c>
      <c r="C136" s="480" t="s">
        <v>233</v>
      </c>
      <c r="D136" s="412">
        <f t="shared" si="8"/>
        <v>201427.45085535425</v>
      </c>
      <c r="E136" s="413">
        <v>135534</v>
      </c>
      <c r="F136" s="414">
        <v>5941</v>
      </c>
      <c r="G136" s="413">
        <v>8275</v>
      </c>
      <c r="H136" s="413">
        <v>1364.4304325423727</v>
      </c>
      <c r="I136" s="413">
        <v>44277</v>
      </c>
      <c r="J136" s="413">
        <v>1350</v>
      </c>
      <c r="K136" s="413">
        <v>4686.0204228118946</v>
      </c>
    </row>
    <row r="137" spans="1:11" ht="15" customHeight="1">
      <c r="A137" s="224">
        <v>87</v>
      </c>
      <c r="B137" s="282">
        <v>15</v>
      </c>
      <c r="C137" s="480" t="s">
        <v>234</v>
      </c>
      <c r="D137" s="412">
        <f t="shared" si="8"/>
        <v>161857.40280182302</v>
      </c>
      <c r="E137" s="413">
        <v>122246</v>
      </c>
      <c r="F137" s="414">
        <v>3831</v>
      </c>
      <c r="G137" s="413">
        <v>5186</v>
      </c>
      <c r="H137" s="413">
        <v>75.265610847457609</v>
      </c>
      <c r="I137" s="413">
        <v>29436</v>
      </c>
      <c r="J137" s="413">
        <v>198</v>
      </c>
      <c r="K137" s="413">
        <v>885.13719097558021</v>
      </c>
    </row>
    <row r="138" spans="1:11" ht="15" customHeight="1">
      <c r="A138" s="224">
        <v>88</v>
      </c>
      <c r="B138" s="282">
        <v>16</v>
      </c>
      <c r="C138" s="480" t="s">
        <v>207</v>
      </c>
      <c r="D138" s="412">
        <f t="shared" si="8"/>
        <v>227350.35818632797</v>
      </c>
      <c r="E138" s="413">
        <v>88692</v>
      </c>
      <c r="F138" s="414">
        <v>8797</v>
      </c>
      <c r="G138" s="413">
        <v>185</v>
      </c>
      <c r="H138" s="413">
        <v>9185.2993545762693</v>
      </c>
      <c r="I138" s="413">
        <v>38511</v>
      </c>
      <c r="J138" s="413">
        <v>1122</v>
      </c>
      <c r="K138" s="413">
        <v>80858.058831751696</v>
      </c>
    </row>
    <row r="139" spans="1:11" ht="15" customHeight="1">
      <c r="A139" s="224">
        <v>89</v>
      </c>
      <c r="B139" s="282">
        <v>17</v>
      </c>
      <c r="C139" s="480" t="s">
        <v>209</v>
      </c>
      <c r="D139" s="412">
        <f t="shared" si="8"/>
        <v>7589.0916890218587</v>
      </c>
      <c r="E139" s="413">
        <v>6722</v>
      </c>
      <c r="F139" s="414">
        <v>105</v>
      </c>
      <c r="G139" s="413">
        <v>22</v>
      </c>
      <c r="H139" s="413">
        <v>42.457524067796605</v>
      </c>
      <c r="I139" s="413">
        <v>585</v>
      </c>
      <c r="J139" s="413">
        <v>56</v>
      </c>
      <c r="K139" s="413">
        <v>56.634164954061895</v>
      </c>
    </row>
    <row r="140" spans="1:11" ht="15" customHeight="1">
      <c r="A140" s="224">
        <v>90</v>
      </c>
      <c r="B140" s="282">
        <v>18</v>
      </c>
      <c r="C140" s="480" t="s">
        <v>235</v>
      </c>
      <c r="D140" s="412">
        <f t="shared" si="8"/>
        <v>99051.926936627497</v>
      </c>
      <c r="E140" s="413">
        <v>85435</v>
      </c>
      <c r="F140" s="414">
        <v>487</v>
      </c>
      <c r="G140" s="413">
        <v>58</v>
      </c>
      <c r="H140" s="413">
        <v>634.93297355932191</v>
      </c>
      <c r="I140" s="413">
        <v>8996</v>
      </c>
      <c r="J140" s="413">
        <v>264</v>
      </c>
      <c r="K140" s="413">
        <v>3176.9939630681815</v>
      </c>
    </row>
    <row r="141" spans="1:11" ht="15" customHeight="1">
      <c r="A141" s="224">
        <v>91</v>
      </c>
      <c r="B141" s="282">
        <v>19</v>
      </c>
      <c r="C141" s="480" t="s">
        <v>236</v>
      </c>
      <c r="D141" s="412">
        <f t="shared" si="8"/>
        <v>16238.846596821768</v>
      </c>
      <c r="E141" s="413">
        <v>12357</v>
      </c>
      <c r="F141" s="414">
        <v>213</v>
      </c>
      <c r="G141" s="413">
        <v>264</v>
      </c>
      <c r="H141" s="413">
        <v>532.6489383050847</v>
      </c>
      <c r="I141" s="413">
        <v>2197</v>
      </c>
      <c r="J141" s="413">
        <v>139</v>
      </c>
      <c r="K141" s="413">
        <v>536.19765851668274</v>
      </c>
    </row>
    <row r="142" spans="1:11" ht="15" customHeight="1">
      <c r="A142" s="224">
        <v>92</v>
      </c>
      <c r="B142" s="282">
        <v>20</v>
      </c>
      <c r="C142" s="480" t="s">
        <v>237</v>
      </c>
      <c r="D142" s="412">
        <f t="shared" si="8"/>
        <v>1542443.8383423963</v>
      </c>
      <c r="E142" s="413">
        <v>970445</v>
      </c>
      <c r="F142" s="414">
        <v>62719</v>
      </c>
      <c r="G142" s="413">
        <v>30224</v>
      </c>
      <c r="H142" s="413">
        <v>11193.347254237287</v>
      </c>
      <c r="I142" s="413">
        <v>402490</v>
      </c>
      <c r="J142" s="413">
        <v>14684</v>
      </c>
      <c r="K142" s="413">
        <v>50688.491088158851</v>
      </c>
    </row>
    <row r="143" spans="1:11" ht="15" customHeight="1">
      <c r="A143" s="224">
        <v>93</v>
      </c>
      <c r="B143" s="282">
        <v>21</v>
      </c>
      <c r="C143" s="480" t="s">
        <v>238</v>
      </c>
      <c r="D143" s="412">
        <f t="shared" si="8"/>
        <v>4948.9066997737518</v>
      </c>
      <c r="E143" s="413">
        <v>3074</v>
      </c>
      <c r="F143" s="414">
        <v>138</v>
      </c>
      <c r="G143" s="413">
        <v>28</v>
      </c>
      <c r="H143" s="413">
        <v>176.58470237288131</v>
      </c>
      <c r="I143" s="413">
        <v>886</v>
      </c>
      <c r="J143" s="413">
        <v>27</v>
      </c>
      <c r="K143" s="413">
        <v>619.32199740087037</v>
      </c>
    </row>
    <row r="144" spans="1:11" ht="15" customHeight="1">
      <c r="A144" s="224">
        <v>94</v>
      </c>
      <c r="B144" s="282">
        <v>22</v>
      </c>
      <c r="C144" s="481" t="s">
        <v>239</v>
      </c>
      <c r="D144" s="415">
        <f t="shared" si="8"/>
        <v>10231573.265305808</v>
      </c>
      <c r="E144" s="416">
        <v>9130459</v>
      </c>
      <c r="F144" s="414">
        <v>35539</v>
      </c>
      <c r="G144" s="416">
        <v>17786</v>
      </c>
      <c r="H144" s="416">
        <v>299871.70282847452</v>
      </c>
      <c r="I144" s="416">
        <v>704291</v>
      </c>
      <c r="J144" s="416">
        <v>5541</v>
      </c>
      <c r="K144" s="416">
        <v>38085.562477333166</v>
      </c>
    </row>
    <row r="145" spans="1:11" ht="15" customHeight="1">
      <c r="A145" s="224">
        <v>95</v>
      </c>
      <c r="B145" s="282">
        <v>23</v>
      </c>
      <c r="C145" s="480" t="s">
        <v>218</v>
      </c>
      <c r="D145" s="412">
        <f t="shared" si="8"/>
        <v>12871.369077787635</v>
      </c>
      <c r="E145" s="413">
        <v>11472</v>
      </c>
      <c r="F145" s="414">
        <v>129</v>
      </c>
      <c r="G145" s="413">
        <v>36</v>
      </c>
      <c r="H145" s="413">
        <v>154.39099661016945</v>
      </c>
      <c r="I145" s="413">
        <v>665</v>
      </c>
      <c r="J145" s="413">
        <v>77</v>
      </c>
      <c r="K145" s="413">
        <v>337.97808117746615</v>
      </c>
    </row>
    <row r="146" spans="1:11" ht="15" customHeight="1">
      <c r="A146" s="223">
        <v>96</v>
      </c>
      <c r="B146" s="420"/>
      <c r="C146" s="444" t="s">
        <v>219</v>
      </c>
      <c r="D146" s="415">
        <f t="shared" ref="D146:K146" si="9">SUM(D123:D145)</f>
        <v>15063813.667981016</v>
      </c>
      <c r="E146" s="405">
        <f t="shared" si="9"/>
        <v>11891699</v>
      </c>
      <c r="F146" s="405">
        <f t="shared" si="9"/>
        <v>280394</v>
      </c>
      <c r="G146" s="405">
        <f t="shared" si="9"/>
        <v>189507</v>
      </c>
      <c r="H146" s="405">
        <f t="shared" si="9"/>
        <v>549116.6679810168</v>
      </c>
      <c r="I146" s="405">
        <f t="shared" si="9"/>
        <v>1835323</v>
      </c>
      <c r="J146" s="405">
        <f t="shared" si="9"/>
        <v>75979</v>
      </c>
      <c r="K146" s="405">
        <f t="shared" si="9"/>
        <v>241795</v>
      </c>
    </row>
    <row r="147" spans="1:11" ht="21.75" customHeight="1">
      <c r="A147" s="367"/>
      <c r="B147" s="430"/>
      <c r="C147" s="376"/>
      <c r="D147" s="724">
        <v>41275</v>
      </c>
      <c r="E147" s="724"/>
      <c r="F147" s="724"/>
      <c r="G147" s="724"/>
      <c r="H147" s="724"/>
      <c r="I147" s="724"/>
      <c r="J147" s="724"/>
      <c r="K147" s="724"/>
    </row>
    <row r="148" spans="1:11">
      <c r="A148" s="224">
        <v>97</v>
      </c>
      <c r="B148" s="282">
        <v>1</v>
      </c>
      <c r="C148" s="480" t="s">
        <v>221</v>
      </c>
      <c r="D148" s="412">
        <f t="shared" ref="D148:D170" si="10">SUM(E148:K148)</f>
        <v>261971.9093339587</v>
      </c>
      <c r="E148" s="413">
        <v>24060</v>
      </c>
      <c r="F148" s="414">
        <v>4984.5200000000041</v>
      </c>
      <c r="G148" s="413">
        <v>1697</v>
      </c>
      <c r="H148" s="413">
        <v>205656.0106478644</v>
      </c>
      <c r="I148" s="413">
        <v>19962</v>
      </c>
      <c r="J148" s="413">
        <v>51</v>
      </c>
      <c r="K148" s="413">
        <v>5561.3786860943192</v>
      </c>
    </row>
    <row r="149" spans="1:11">
      <c r="A149" s="224">
        <v>98</v>
      </c>
      <c r="B149" s="282">
        <v>2</v>
      </c>
      <c r="C149" s="480" t="s">
        <v>187</v>
      </c>
      <c r="D149" s="412">
        <f t="shared" si="10"/>
        <v>12835.455384336594</v>
      </c>
      <c r="E149" s="413">
        <v>6057</v>
      </c>
      <c r="F149" s="414">
        <v>1592.7099999999969</v>
      </c>
      <c r="G149" s="413">
        <v>600</v>
      </c>
      <c r="H149" s="413">
        <v>229.01994305084747</v>
      </c>
      <c r="I149" s="413">
        <v>3440</v>
      </c>
      <c r="J149" s="413">
        <v>39</v>
      </c>
      <c r="K149" s="413">
        <v>877.72544128574998</v>
      </c>
    </row>
    <row r="150" spans="1:11">
      <c r="A150" s="224">
        <v>99</v>
      </c>
      <c r="B150" s="282">
        <v>3</v>
      </c>
      <c r="C150" s="480" t="s">
        <v>222</v>
      </c>
      <c r="D150" s="412">
        <f t="shared" si="10"/>
        <v>655524.4078839774</v>
      </c>
      <c r="E150" s="413">
        <v>480630</v>
      </c>
      <c r="F150" s="414">
        <v>27406.109999999993</v>
      </c>
      <c r="G150" s="413">
        <v>8196</v>
      </c>
      <c r="H150" s="413">
        <v>2726.7991517288133</v>
      </c>
      <c r="I150" s="413">
        <v>126992</v>
      </c>
      <c r="J150" s="413">
        <v>640</v>
      </c>
      <c r="K150" s="413">
        <v>8933.4987322486813</v>
      </c>
    </row>
    <row r="151" spans="1:11">
      <c r="A151" s="224">
        <v>100</v>
      </c>
      <c r="B151" s="282">
        <v>4</v>
      </c>
      <c r="C151" s="480" t="s">
        <v>223</v>
      </c>
      <c r="D151" s="412">
        <f t="shared" si="10"/>
        <v>59528.337609713795</v>
      </c>
      <c r="E151" s="413">
        <v>26937</v>
      </c>
      <c r="F151" s="414">
        <v>1970.4899999999973</v>
      </c>
      <c r="G151" s="413">
        <v>133</v>
      </c>
      <c r="H151" s="413">
        <v>427.82874467796603</v>
      </c>
      <c r="I151" s="413">
        <v>27631</v>
      </c>
      <c r="J151" s="413">
        <v>521</v>
      </c>
      <c r="K151" s="413">
        <v>1908.0188650358298</v>
      </c>
    </row>
    <row r="152" spans="1:11">
      <c r="A152" s="224">
        <v>101</v>
      </c>
      <c r="B152" s="282">
        <v>5</v>
      </c>
      <c r="C152" s="480" t="s">
        <v>224</v>
      </c>
      <c r="D152" s="412">
        <f t="shared" si="10"/>
        <v>52810.490172755759</v>
      </c>
      <c r="E152" s="413">
        <v>16267</v>
      </c>
      <c r="F152" s="414">
        <v>7078.7199999999993</v>
      </c>
      <c r="G152" s="413">
        <v>1391</v>
      </c>
      <c r="H152" s="413">
        <v>796.209759457627</v>
      </c>
      <c r="I152" s="413">
        <v>15687</v>
      </c>
      <c r="J152" s="413">
        <v>511</v>
      </c>
      <c r="K152" s="413">
        <v>11079.560413298133</v>
      </c>
    </row>
    <row r="153" spans="1:11">
      <c r="A153" s="224">
        <v>102</v>
      </c>
      <c r="B153" s="282">
        <v>6</v>
      </c>
      <c r="C153" s="480" t="s">
        <v>225</v>
      </c>
      <c r="D153" s="412">
        <f t="shared" si="10"/>
        <v>427931.18833057745</v>
      </c>
      <c r="E153" s="413">
        <v>177541</v>
      </c>
      <c r="F153" s="414">
        <v>35097.37000000001</v>
      </c>
      <c r="G153" s="413">
        <v>5409</v>
      </c>
      <c r="H153" s="413">
        <v>1801.9484029830505</v>
      </c>
      <c r="I153" s="413">
        <v>198369</v>
      </c>
      <c r="J153" s="413">
        <v>68</v>
      </c>
      <c r="K153" s="413">
        <v>9644.8699275944091</v>
      </c>
    </row>
    <row r="154" spans="1:11">
      <c r="A154" s="224">
        <v>103</v>
      </c>
      <c r="B154" s="282">
        <v>7</v>
      </c>
      <c r="C154" s="480" t="s">
        <v>226</v>
      </c>
      <c r="D154" s="412">
        <f t="shared" si="10"/>
        <v>633420.16762515507</v>
      </c>
      <c r="E154" s="413">
        <v>422846</v>
      </c>
      <c r="F154" s="414">
        <v>37021.650000000016</v>
      </c>
      <c r="G154" s="413">
        <v>17149</v>
      </c>
      <c r="H154" s="413">
        <v>3041.5797543050849</v>
      </c>
      <c r="I154" s="413">
        <v>134097</v>
      </c>
      <c r="J154" s="413">
        <v>1579</v>
      </c>
      <c r="K154" s="413">
        <v>17685.937870849935</v>
      </c>
    </row>
    <row r="155" spans="1:11">
      <c r="A155" s="224">
        <v>104</v>
      </c>
      <c r="B155" s="282">
        <v>8</v>
      </c>
      <c r="C155" s="480" t="s">
        <v>227</v>
      </c>
      <c r="D155" s="412">
        <f t="shared" si="10"/>
        <v>427336.2056332177</v>
      </c>
      <c r="E155" s="413">
        <v>147738</v>
      </c>
      <c r="F155" s="414">
        <v>42405.430000000008</v>
      </c>
      <c r="G155" s="413">
        <v>93155</v>
      </c>
      <c r="H155" s="413">
        <v>1607.0378131525424</v>
      </c>
      <c r="I155" s="413">
        <v>85824</v>
      </c>
      <c r="J155" s="413">
        <v>49800</v>
      </c>
      <c r="K155" s="413">
        <v>6806.7378200651992</v>
      </c>
    </row>
    <row r="156" spans="1:11">
      <c r="A156" s="224">
        <v>105</v>
      </c>
      <c r="B156" s="282">
        <v>9</v>
      </c>
      <c r="C156" s="480" t="s">
        <v>228</v>
      </c>
      <c r="D156" s="412">
        <f t="shared" si="10"/>
        <v>33631.003089972146</v>
      </c>
      <c r="E156" s="413">
        <v>24827</v>
      </c>
      <c r="F156" s="414">
        <v>562.32999999999936</v>
      </c>
      <c r="G156" s="413">
        <v>49</v>
      </c>
      <c r="H156" s="413">
        <v>433.67606237288129</v>
      </c>
      <c r="I156" s="413">
        <v>7430</v>
      </c>
      <c r="J156" s="413">
        <v>45</v>
      </c>
      <c r="K156" s="413">
        <v>283.99702759926367</v>
      </c>
    </row>
    <row r="157" spans="1:11">
      <c r="A157" s="224">
        <v>106</v>
      </c>
      <c r="B157" s="282">
        <v>10</v>
      </c>
      <c r="C157" s="480" t="s">
        <v>229</v>
      </c>
      <c r="D157" s="412">
        <f t="shared" si="10"/>
        <v>65297.979141350392</v>
      </c>
      <c r="E157" s="413">
        <v>54080</v>
      </c>
      <c r="F157" s="414">
        <v>483.2300000000003</v>
      </c>
      <c r="G157" s="413">
        <v>188</v>
      </c>
      <c r="H157" s="413">
        <v>48.727647457627114</v>
      </c>
      <c r="I157" s="413">
        <v>10018</v>
      </c>
      <c r="J157" s="413">
        <v>60</v>
      </c>
      <c r="K157" s="413">
        <v>420.02149389276212</v>
      </c>
    </row>
    <row r="158" spans="1:11">
      <c r="A158" s="224">
        <v>107</v>
      </c>
      <c r="B158" s="282">
        <v>11</v>
      </c>
      <c r="C158" s="480" t="s">
        <v>230</v>
      </c>
      <c r="D158" s="412">
        <f t="shared" si="10"/>
        <v>54041.749158838553</v>
      </c>
      <c r="E158" s="413">
        <v>51120</v>
      </c>
      <c r="F158" s="414">
        <v>157.04000000000016</v>
      </c>
      <c r="G158" s="413">
        <v>37</v>
      </c>
      <c r="H158" s="413">
        <v>168.59766020338981</v>
      </c>
      <c r="I158" s="413">
        <v>2387</v>
      </c>
      <c r="J158" s="413">
        <v>3</v>
      </c>
      <c r="K158" s="413">
        <v>169.11149863516022</v>
      </c>
    </row>
    <row r="159" spans="1:11">
      <c r="A159" s="224">
        <v>108</v>
      </c>
      <c r="B159" s="282">
        <v>12</v>
      </c>
      <c r="C159" s="480" t="s">
        <v>231</v>
      </c>
      <c r="D159" s="412">
        <f t="shared" si="10"/>
        <v>15176.51319971345</v>
      </c>
      <c r="E159" s="413">
        <v>11295</v>
      </c>
      <c r="F159" s="414">
        <v>350.60999999999984</v>
      </c>
      <c r="G159" s="413">
        <v>29</v>
      </c>
      <c r="H159" s="413">
        <v>107.20082440677966</v>
      </c>
      <c r="I159" s="413">
        <v>3094</v>
      </c>
      <c r="J159" s="413">
        <v>2</v>
      </c>
      <c r="K159" s="413">
        <v>298.70237530666884</v>
      </c>
    </row>
    <row r="160" spans="1:11">
      <c r="A160" s="224">
        <v>109</v>
      </c>
      <c r="B160" s="282">
        <v>13</v>
      </c>
      <c r="C160" s="480" t="s">
        <v>232</v>
      </c>
      <c r="D160" s="412">
        <f t="shared" si="10"/>
        <v>43734.437784843009</v>
      </c>
      <c r="E160" s="413">
        <v>40420</v>
      </c>
      <c r="F160" s="414">
        <v>228.62000000000015</v>
      </c>
      <c r="G160" s="413">
        <v>38</v>
      </c>
      <c r="H160" s="413">
        <v>28.262035525423727</v>
      </c>
      <c r="I160" s="413">
        <v>2930</v>
      </c>
      <c r="J160" s="413">
        <v>5</v>
      </c>
      <c r="K160" s="413">
        <v>84.555749317580108</v>
      </c>
    </row>
    <row r="161" spans="1:11">
      <c r="A161" s="224">
        <v>110</v>
      </c>
      <c r="B161" s="282">
        <v>14</v>
      </c>
      <c r="C161" s="480" t="s">
        <v>233</v>
      </c>
      <c r="D161" s="412">
        <f t="shared" si="10"/>
        <v>239431.23062567972</v>
      </c>
      <c r="E161" s="413">
        <v>164641</v>
      </c>
      <c r="F161" s="414">
        <v>8190.0700000000152</v>
      </c>
      <c r="G161" s="413">
        <v>7874</v>
      </c>
      <c r="H161" s="413">
        <v>1499.8369887457627</v>
      </c>
      <c r="I161" s="413">
        <v>50270</v>
      </c>
      <c r="J161" s="413">
        <v>1701</v>
      </c>
      <c r="K161" s="413">
        <v>5255.3236369339465</v>
      </c>
    </row>
    <row r="162" spans="1:11">
      <c r="A162" s="224">
        <v>111</v>
      </c>
      <c r="B162" s="282">
        <v>15</v>
      </c>
      <c r="C162" s="480" t="s">
        <v>234</v>
      </c>
      <c r="D162" s="412">
        <f t="shared" si="10"/>
        <v>171670.1208868016</v>
      </c>
      <c r="E162" s="413">
        <v>129850</v>
      </c>
      <c r="F162" s="414">
        <v>7265.620000000009</v>
      </c>
      <c r="G162" s="413">
        <v>4627</v>
      </c>
      <c r="H162" s="413">
        <v>84.786106576271195</v>
      </c>
      <c r="I162" s="413">
        <v>28688</v>
      </c>
      <c r="J162" s="413">
        <v>186</v>
      </c>
      <c r="K162" s="413">
        <v>968.71478022531994</v>
      </c>
    </row>
    <row r="163" spans="1:11">
      <c r="A163" s="224">
        <v>112</v>
      </c>
      <c r="B163" s="282">
        <v>16</v>
      </c>
      <c r="C163" s="480" t="s">
        <v>207</v>
      </c>
      <c r="D163" s="412">
        <f t="shared" si="10"/>
        <v>241401.62794988748</v>
      </c>
      <c r="E163" s="413">
        <v>96016</v>
      </c>
      <c r="F163" s="414">
        <v>13257.52000000001</v>
      </c>
      <c r="G163" s="413">
        <v>169</v>
      </c>
      <c r="H163" s="413">
        <v>9007.7929090169491</v>
      </c>
      <c r="I163" s="413">
        <v>39688</v>
      </c>
      <c r="J163" s="413">
        <v>1122</v>
      </c>
      <c r="K163" s="413">
        <v>82141.315040870511</v>
      </c>
    </row>
    <row r="164" spans="1:11">
      <c r="A164" s="224">
        <v>113</v>
      </c>
      <c r="B164" s="282">
        <v>17</v>
      </c>
      <c r="C164" s="480" t="s">
        <v>209</v>
      </c>
      <c r="D164" s="412">
        <f t="shared" si="10"/>
        <v>9180.3044594458115</v>
      </c>
      <c r="E164" s="413">
        <v>8173</v>
      </c>
      <c r="F164" s="414">
        <v>152.1600000000002</v>
      </c>
      <c r="G164" s="413">
        <v>21</v>
      </c>
      <c r="H164" s="413">
        <v>48.727647457627114</v>
      </c>
      <c r="I164" s="413">
        <v>662</v>
      </c>
      <c r="J164" s="413">
        <v>60</v>
      </c>
      <c r="K164" s="413">
        <v>63.416811988185088</v>
      </c>
    </row>
    <row r="165" spans="1:11">
      <c r="A165" s="224">
        <v>114</v>
      </c>
      <c r="B165" s="282">
        <v>18</v>
      </c>
      <c r="C165" s="480" t="s">
        <v>235</v>
      </c>
      <c r="D165" s="412">
        <f t="shared" si="10"/>
        <v>112241.74018018492</v>
      </c>
      <c r="E165" s="413">
        <v>96633</v>
      </c>
      <c r="F165" s="414">
        <v>1574.7199999999989</v>
      </c>
      <c r="G165" s="413">
        <v>52</v>
      </c>
      <c r="H165" s="413">
        <v>635.40852284745768</v>
      </c>
      <c r="I165" s="413">
        <v>9687</v>
      </c>
      <c r="J165" s="413">
        <v>259</v>
      </c>
      <c r="K165" s="413">
        <v>3400.6116573374611</v>
      </c>
    </row>
    <row r="166" spans="1:11">
      <c r="A166" s="224">
        <v>115</v>
      </c>
      <c r="B166" s="282">
        <v>19</v>
      </c>
      <c r="C166" s="480" t="s">
        <v>236</v>
      </c>
      <c r="D166" s="412">
        <f t="shared" si="10"/>
        <v>17107.217464376714</v>
      </c>
      <c r="E166" s="413">
        <v>12874</v>
      </c>
      <c r="F166" s="414">
        <v>463.26000000000028</v>
      </c>
      <c r="G166" s="413">
        <v>281</v>
      </c>
      <c r="H166" s="413">
        <v>531.13135728813552</v>
      </c>
      <c r="I166" s="413">
        <v>2275</v>
      </c>
      <c r="J166" s="413">
        <v>147</v>
      </c>
      <c r="K166" s="413">
        <v>535.8261070885784</v>
      </c>
    </row>
    <row r="167" spans="1:11">
      <c r="A167" s="224">
        <v>116</v>
      </c>
      <c r="B167" s="282">
        <v>20</v>
      </c>
      <c r="C167" s="480" t="s">
        <v>237</v>
      </c>
      <c r="D167" s="412">
        <f t="shared" si="10"/>
        <v>1558041.5037920752</v>
      </c>
      <c r="E167" s="413">
        <v>974296</v>
      </c>
      <c r="F167" s="414">
        <v>74114.23</v>
      </c>
      <c r="G167" s="413">
        <v>29157</v>
      </c>
      <c r="H167" s="413">
        <v>11019.270196067797</v>
      </c>
      <c r="I167" s="413">
        <v>405381</v>
      </c>
      <c r="J167" s="413">
        <v>14017</v>
      </c>
      <c r="K167" s="413">
        <v>50057.003596007431</v>
      </c>
    </row>
    <row r="168" spans="1:11">
      <c r="A168" s="224">
        <v>117</v>
      </c>
      <c r="B168" s="282">
        <v>21</v>
      </c>
      <c r="C168" s="480" t="s">
        <v>238</v>
      </c>
      <c r="D168" s="412">
        <f t="shared" si="10"/>
        <v>6611.4527316113499</v>
      </c>
      <c r="E168" s="413">
        <v>4081</v>
      </c>
      <c r="F168" s="414">
        <v>333.05999999999995</v>
      </c>
      <c r="G168" s="413">
        <v>27</v>
      </c>
      <c r="H168" s="413">
        <v>214.40164881355932</v>
      </c>
      <c r="I168" s="413">
        <v>1076</v>
      </c>
      <c r="J168" s="413">
        <v>28</v>
      </c>
      <c r="K168" s="413">
        <v>851.99108279779091</v>
      </c>
    </row>
    <row r="169" spans="1:11">
      <c r="A169" s="224">
        <v>118</v>
      </c>
      <c r="B169" s="282">
        <v>22</v>
      </c>
      <c r="C169" s="481" t="s">
        <v>239</v>
      </c>
      <c r="D169" s="415">
        <f t="shared" si="10"/>
        <v>11391595.055992229</v>
      </c>
      <c r="E169" s="416">
        <v>10239573</v>
      </c>
      <c r="F169" s="421">
        <v>64045.270000000033</v>
      </c>
      <c r="G169" s="416">
        <v>17159</v>
      </c>
      <c r="H169" s="416">
        <v>309217.85434250842</v>
      </c>
      <c r="I169" s="416">
        <v>717568</v>
      </c>
      <c r="J169" s="416">
        <v>5344</v>
      </c>
      <c r="K169" s="416">
        <v>38687.931649719751</v>
      </c>
    </row>
    <row r="170" spans="1:11">
      <c r="A170" s="224">
        <v>119</v>
      </c>
      <c r="B170" s="282">
        <v>23</v>
      </c>
      <c r="C170" s="480" t="s">
        <v>218</v>
      </c>
      <c r="D170" s="412">
        <f t="shared" si="10"/>
        <v>10686.611701637856</v>
      </c>
      <c r="E170" s="413">
        <v>9418</v>
      </c>
      <c r="F170" s="414">
        <v>80.450000000000117</v>
      </c>
      <c r="G170" s="413">
        <v>18</v>
      </c>
      <c r="H170" s="413">
        <v>137.41196583050848</v>
      </c>
      <c r="I170" s="413">
        <v>600</v>
      </c>
      <c r="J170" s="413">
        <v>21</v>
      </c>
      <c r="K170" s="413">
        <v>411.74973580734667</v>
      </c>
    </row>
    <row r="171" spans="1:11">
      <c r="A171" s="223">
        <v>120</v>
      </c>
      <c r="B171" s="420"/>
      <c r="C171" s="444" t="s">
        <v>219</v>
      </c>
      <c r="D171" s="415">
        <f t="shared" ref="D171:K171" si="11">SUM(D148:D170)</f>
        <v>16501206.71013234</v>
      </c>
      <c r="E171" s="405">
        <f t="shared" si="11"/>
        <v>13219373</v>
      </c>
      <c r="F171" s="405">
        <f t="shared" si="11"/>
        <v>328815.19000000012</v>
      </c>
      <c r="G171" s="405">
        <f t="shared" si="11"/>
        <v>187456</v>
      </c>
      <c r="H171" s="405">
        <f t="shared" si="11"/>
        <v>549469.52013233886</v>
      </c>
      <c r="I171" s="405">
        <f t="shared" si="11"/>
        <v>1893756</v>
      </c>
      <c r="J171" s="405">
        <f t="shared" si="11"/>
        <v>76209</v>
      </c>
      <c r="K171" s="405">
        <f t="shared" si="11"/>
        <v>246128.00000000006</v>
      </c>
    </row>
    <row r="172" spans="1:11" ht="21.75" customHeight="1">
      <c r="A172" s="224"/>
      <c r="B172" s="430"/>
      <c r="C172" s="376"/>
      <c r="D172" s="724">
        <v>41640</v>
      </c>
      <c r="E172" s="724"/>
      <c r="F172" s="724"/>
      <c r="G172" s="724"/>
      <c r="H172" s="724"/>
      <c r="I172" s="724"/>
      <c r="J172" s="724"/>
      <c r="K172" s="724"/>
    </row>
    <row r="173" spans="1:11">
      <c r="A173" s="223">
        <v>121</v>
      </c>
      <c r="B173" s="282">
        <v>1</v>
      </c>
      <c r="C173" s="480" t="s">
        <v>221</v>
      </c>
      <c r="D173" s="412">
        <f t="shared" ref="D173:D195" si="12">SUM(E173:K173)</f>
        <v>249501.80469174698</v>
      </c>
      <c r="E173" s="414">
        <v>24228</v>
      </c>
      <c r="F173" s="414">
        <v>4864.6500000000015</v>
      </c>
      <c r="G173" s="414">
        <v>1825</v>
      </c>
      <c r="H173" s="414">
        <v>191162.96649678433</v>
      </c>
      <c r="I173" s="414">
        <v>21226</v>
      </c>
      <c r="J173" s="414">
        <v>43</v>
      </c>
      <c r="K173" s="414">
        <v>6152.1881949626522</v>
      </c>
    </row>
    <row r="174" spans="1:11">
      <c r="A174" s="224">
        <v>122</v>
      </c>
      <c r="B174" s="282">
        <v>2</v>
      </c>
      <c r="C174" s="480" t="s">
        <v>187</v>
      </c>
      <c r="D174" s="412">
        <f t="shared" si="12"/>
        <v>12757.311987227546</v>
      </c>
      <c r="E174" s="414">
        <v>5981</v>
      </c>
      <c r="F174" s="414">
        <v>1539.8599999999967</v>
      </c>
      <c r="G174" s="414">
        <v>626</v>
      </c>
      <c r="H174" s="414">
        <v>219.09740758528957</v>
      </c>
      <c r="I174" s="414">
        <v>3472</v>
      </c>
      <c r="J174" s="414">
        <v>41</v>
      </c>
      <c r="K174" s="414">
        <v>878.35457964225816</v>
      </c>
    </row>
    <row r="175" spans="1:11">
      <c r="A175" s="223">
        <v>123</v>
      </c>
      <c r="B175" s="282">
        <v>3</v>
      </c>
      <c r="C175" s="480" t="s">
        <v>222</v>
      </c>
      <c r="D175" s="412">
        <f t="shared" si="12"/>
        <v>669693.17428142519</v>
      </c>
      <c r="E175" s="414">
        <v>487588</v>
      </c>
      <c r="F175" s="414">
        <v>26833.509999999995</v>
      </c>
      <c r="G175" s="414">
        <v>8398</v>
      </c>
      <c r="H175" s="414">
        <v>2672.2229667498418</v>
      </c>
      <c r="I175" s="414">
        <v>134439</v>
      </c>
      <c r="J175" s="414">
        <v>574</v>
      </c>
      <c r="K175" s="414">
        <v>9188.4413146753941</v>
      </c>
    </row>
    <row r="176" spans="1:11">
      <c r="A176" s="224">
        <v>124</v>
      </c>
      <c r="B176" s="282">
        <v>4</v>
      </c>
      <c r="C176" s="480" t="s">
        <v>223</v>
      </c>
      <c r="D176" s="412">
        <f t="shared" si="12"/>
        <v>65442.056336530506</v>
      </c>
      <c r="E176" s="414">
        <v>27756</v>
      </c>
      <c r="F176" s="414">
        <v>2045.8099999999977</v>
      </c>
      <c r="G176" s="414">
        <v>137</v>
      </c>
      <c r="H176" s="414">
        <v>437.23805793221544</v>
      </c>
      <c r="I176" s="414">
        <v>32479</v>
      </c>
      <c r="J176" s="414">
        <v>544</v>
      </c>
      <c r="K176" s="414">
        <v>2043.0082785982902</v>
      </c>
    </row>
    <row r="177" spans="1:11">
      <c r="A177" s="223">
        <v>125</v>
      </c>
      <c r="B177" s="282">
        <v>5</v>
      </c>
      <c r="C177" s="480" t="s">
        <v>224</v>
      </c>
      <c r="D177" s="412">
        <f t="shared" si="12"/>
        <v>52286.868232492765</v>
      </c>
      <c r="E177" s="414">
        <v>15876</v>
      </c>
      <c r="F177" s="414">
        <v>6950.630000000001</v>
      </c>
      <c r="G177" s="414">
        <v>1434</v>
      </c>
      <c r="H177" s="414">
        <v>734.78955906332919</v>
      </c>
      <c r="I177" s="414">
        <v>15818</v>
      </c>
      <c r="J177" s="414">
        <v>469</v>
      </c>
      <c r="K177" s="414">
        <v>11004.448673429431</v>
      </c>
    </row>
    <row r="178" spans="1:11">
      <c r="A178" s="224">
        <v>126</v>
      </c>
      <c r="B178" s="282">
        <v>6</v>
      </c>
      <c r="C178" s="480" t="s">
        <v>225</v>
      </c>
      <c r="D178" s="412">
        <f t="shared" si="12"/>
        <v>459946.15831410594</v>
      </c>
      <c r="E178" s="414">
        <v>183663</v>
      </c>
      <c r="F178" s="414">
        <v>35424.530000000035</v>
      </c>
      <c r="G178" s="414">
        <v>5650</v>
      </c>
      <c r="H178" s="414">
        <v>1767.1306192577724</v>
      </c>
      <c r="I178" s="414">
        <v>223367</v>
      </c>
      <c r="J178" s="414">
        <v>67</v>
      </c>
      <c r="K178" s="414">
        <v>10007.497694848134</v>
      </c>
    </row>
    <row r="179" spans="1:11">
      <c r="A179" s="223">
        <v>127</v>
      </c>
      <c r="B179" s="282">
        <v>7</v>
      </c>
      <c r="C179" s="480" t="s">
        <v>226</v>
      </c>
      <c r="D179" s="412">
        <f t="shared" si="12"/>
        <v>654275.34259565035</v>
      </c>
      <c r="E179" s="414">
        <v>433172</v>
      </c>
      <c r="F179" s="414">
        <v>36720.110000000008</v>
      </c>
      <c r="G179" s="414">
        <v>17117</v>
      </c>
      <c r="H179" s="414">
        <v>2970.7312251193189</v>
      </c>
      <c r="I179" s="414">
        <v>144711</v>
      </c>
      <c r="J179" s="414">
        <v>1619</v>
      </c>
      <c r="K179" s="414">
        <v>17965.501370530998</v>
      </c>
    </row>
    <row r="180" spans="1:11">
      <c r="A180" s="224">
        <v>128</v>
      </c>
      <c r="B180" s="282">
        <v>8</v>
      </c>
      <c r="C180" s="480" t="s">
        <v>227</v>
      </c>
      <c r="D180" s="412">
        <f t="shared" si="12"/>
        <v>447824.28339078522</v>
      </c>
      <c r="E180" s="414">
        <v>154848</v>
      </c>
      <c r="F180" s="414">
        <v>42523.830000000016</v>
      </c>
      <c r="G180" s="414">
        <v>94777</v>
      </c>
      <c r="H180" s="414">
        <v>1543.2494254806641</v>
      </c>
      <c r="I180" s="414">
        <v>96223</v>
      </c>
      <c r="J180" s="414">
        <v>50887</v>
      </c>
      <c r="K180" s="414">
        <v>7022.2039653045094</v>
      </c>
    </row>
    <row r="181" spans="1:11">
      <c r="A181" s="223">
        <v>129</v>
      </c>
      <c r="B181" s="282">
        <v>9</v>
      </c>
      <c r="C181" s="480" t="s">
        <v>228</v>
      </c>
      <c r="D181" s="412">
        <f t="shared" si="12"/>
        <v>35962.307654013275</v>
      </c>
      <c r="E181" s="414">
        <v>26113</v>
      </c>
      <c r="F181" s="414">
        <v>567.26999999999919</v>
      </c>
      <c r="G181" s="414">
        <v>47</v>
      </c>
      <c r="H181" s="414">
        <v>405.66506906621299</v>
      </c>
      <c r="I181" s="414">
        <v>8504</v>
      </c>
      <c r="J181" s="414">
        <v>40</v>
      </c>
      <c r="K181" s="414">
        <v>285.37258494706276</v>
      </c>
    </row>
    <row r="182" spans="1:11">
      <c r="A182" s="224">
        <v>130</v>
      </c>
      <c r="B182" s="282">
        <v>10</v>
      </c>
      <c r="C182" s="480" t="s">
        <v>229</v>
      </c>
      <c r="D182" s="412">
        <f t="shared" si="12"/>
        <v>66794.422198250031</v>
      </c>
      <c r="E182" s="414">
        <v>53591</v>
      </c>
      <c r="F182" s="414">
        <v>470.12000000000023</v>
      </c>
      <c r="G182" s="414">
        <v>195</v>
      </c>
      <c r="H182" s="414">
        <v>44.010832964730653</v>
      </c>
      <c r="I182" s="414">
        <v>12048</v>
      </c>
      <c r="J182" s="414">
        <v>59</v>
      </c>
      <c r="K182" s="414">
        <v>387.29136528529949</v>
      </c>
    </row>
    <row r="183" spans="1:11">
      <c r="A183" s="223">
        <v>131</v>
      </c>
      <c r="B183" s="282">
        <v>11</v>
      </c>
      <c r="C183" s="480" t="s">
        <v>230</v>
      </c>
      <c r="D183" s="412">
        <f t="shared" si="12"/>
        <v>56445.060809779505</v>
      </c>
      <c r="E183" s="414">
        <v>53423</v>
      </c>
      <c r="F183" s="414">
        <v>143.13000000000019</v>
      </c>
      <c r="G183" s="414">
        <v>45</v>
      </c>
      <c r="H183" s="414">
        <v>153.08115813819359</v>
      </c>
      <c r="I183" s="414">
        <v>2512</v>
      </c>
      <c r="J183" s="414">
        <v>3</v>
      </c>
      <c r="K183" s="414">
        <v>165.84965164131245</v>
      </c>
    </row>
    <row r="184" spans="1:11">
      <c r="A184" s="224">
        <v>132</v>
      </c>
      <c r="B184" s="282">
        <v>12</v>
      </c>
      <c r="C184" s="480" t="s">
        <v>231</v>
      </c>
      <c r="D184" s="412">
        <f t="shared" si="12"/>
        <v>20093.423863017484</v>
      </c>
      <c r="E184" s="414">
        <v>13432</v>
      </c>
      <c r="F184" s="414">
        <v>383.08000000000004</v>
      </c>
      <c r="G184" s="414">
        <v>28</v>
      </c>
      <c r="H184" s="414">
        <v>127.2487127023734</v>
      </c>
      <c r="I184" s="414">
        <v>5800</v>
      </c>
      <c r="J184" s="414">
        <v>9</v>
      </c>
      <c r="K184" s="414">
        <v>314.09515031511131</v>
      </c>
    </row>
    <row r="185" spans="1:11">
      <c r="A185" s="223">
        <v>133</v>
      </c>
      <c r="B185" s="282">
        <v>13</v>
      </c>
      <c r="C185" s="480" t="s">
        <v>232</v>
      </c>
      <c r="D185" s="412">
        <f t="shared" si="12"/>
        <v>53098.862477884002</v>
      </c>
      <c r="E185" s="414">
        <v>47799</v>
      </c>
      <c r="F185" s="414">
        <v>265.67000000000019</v>
      </c>
      <c r="G185" s="414">
        <v>42</v>
      </c>
      <c r="H185" s="414">
        <v>40.183804011275818</v>
      </c>
      <c r="I185" s="414">
        <v>4818</v>
      </c>
      <c r="J185" s="414">
        <v>8</v>
      </c>
      <c r="K185" s="414">
        <v>126.00867387272902</v>
      </c>
    </row>
    <row r="186" spans="1:11">
      <c r="A186" s="224">
        <v>134</v>
      </c>
      <c r="B186" s="282">
        <v>14</v>
      </c>
      <c r="C186" s="480" t="s">
        <v>233</v>
      </c>
      <c r="D186" s="412">
        <f t="shared" si="12"/>
        <v>255930.6238421704</v>
      </c>
      <c r="E186" s="414">
        <v>171062</v>
      </c>
      <c r="F186" s="414">
        <v>8567.9500000000116</v>
      </c>
      <c r="G186" s="414">
        <v>8026</v>
      </c>
      <c r="H186" s="414">
        <v>1531.7683386202993</v>
      </c>
      <c r="I186" s="414">
        <v>59001</v>
      </c>
      <c r="J186" s="414">
        <v>1851</v>
      </c>
      <c r="K186" s="414">
        <v>5890.9055035500814</v>
      </c>
    </row>
    <row r="187" spans="1:11">
      <c r="A187" s="223">
        <v>135</v>
      </c>
      <c r="B187" s="282">
        <v>15</v>
      </c>
      <c r="C187" s="480" t="s">
        <v>234</v>
      </c>
      <c r="D187" s="412">
        <f t="shared" si="12"/>
        <v>175845.98812592955</v>
      </c>
      <c r="E187" s="414">
        <v>132543</v>
      </c>
      <c r="F187" s="414">
        <v>7175.4600000000073</v>
      </c>
      <c r="G187" s="414">
        <v>4502</v>
      </c>
      <c r="H187" s="414">
        <v>97.589238313098406</v>
      </c>
      <c r="I187" s="414">
        <v>30281</v>
      </c>
      <c r="J187" s="414">
        <v>212</v>
      </c>
      <c r="K187" s="414">
        <v>1034.9388876164583</v>
      </c>
    </row>
    <row r="188" spans="1:11">
      <c r="A188" s="224">
        <v>136</v>
      </c>
      <c r="B188" s="282">
        <v>16</v>
      </c>
      <c r="C188" s="480" t="s">
        <v>207</v>
      </c>
      <c r="D188" s="412">
        <f t="shared" si="12"/>
        <v>245940.28748302738</v>
      </c>
      <c r="E188" s="414">
        <v>97015</v>
      </c>
      <c r="F188" s="414">
        <v>13205.950000000012</v>
      </c>
      <c r="G188" s="414">
        <v>183</v>
      </c>
      <c r="H188" s="414">
        <v>8532.3610517275647</v>
      </c>
      <c r="I188" s="414">
        <v>42014</v>
      </c>
      <c r="J188" s="414">
        <v>1159</v>
      </c>
      <c r="K188" s="414">
        <v>83830.97643129983</v>
      </c>
    </row>
    <row r="189" spans="1:11">
      <c r="A189" s="223">
        <v>137</v>
      </c>
      <c r="B189" s="282">
        <v>17</v>
      </c>
      <c r="C189" s="480" t="s">
        <v>209</v>
      </c>
      <c r="D189" s="412">
        <f t="shared" si="12"/>
        <v>9950.9958598615922</v>
      </c>
      <c r="E189" s="414">
        <v>8870</v>
      </c>
      <c r="F189" s="414">
        <v>155.72000000000023</v>
      </c>
      <c r="G189" s="414">
        <v>20</v>
      </c>
      <c r="H189" s="414">
        <v>55.491919825095174</v>
      </c>
      <c r="I189" s="414">
        <v>728</v>
      </c>
      <c r="J189" s="414">
        <v>56</v>
      </c>
      <c r="K189" s="414">
        <v>65.783940036498251</v>
      </c>
    </row>
    <row r="190" spans="1:11">
      <c r="A190" s="224">
        <v>138</v>
      </c>
      <c r="B190" s="282">
        <v>18</v>
      </c>
      <c r="C190" s="480" t="s">
        <v>235</v>
      </c>
      <c r="D190" s="412">
        <f t="shared" si="12"/>
        <v>118361.77123072094</v>
      </c>
      <c r="E190" s="414">
        <v>101308</v>
      </c>
      <c r="F190" s="414">
        <v>1588.5099999999973</v>
      </c>
      <c r="G190" s="414">
        <v>51</v>
      </c>
      <c r="H190" s="414">
        <v>623.80571941313872</v>
      </c>
      <c r="I190" s="414">
        <v>10894</v>
      </c>
      <c r="J190" s="414">
        <v>270</v>
      </c>
      <c r="K190" s="414">
        <v>3626.4555113078045</v>
      </c>
    </row>
    <row r="191" spans="1:11">
      <c r="A191" s="223">
        <v>139</v>
      </c>
      <c r="B191" s="282">
        <v>19</v>
      </c>
      <c r="C191" s="480" t="s">
        <v>236</v>
      </c>
      <c r="D191" s="412">
        <f t="shared" si="12"/>
        <v>17548.406878255133</v>
      </c>
      <c r="E191" s="414">
        <v>13077</v>
      </c>
      <c r="F191" s="414">
        <v>467.3000000000003</v>
      </c>
      <c r="G191" s="414">
        <v>294</v>
      </c>
      <c r="H191" s="414">
        <v>525.25972386167666</v>
      </c>
      <c r="I191" s="414">
        <v>2487</v>
      </c>
      <c r="J191" s="414">
        <v>141</v>
      </c>
      <c r="K191" s="414">
        <v>556.847154393457</v>
      </c>
    </row>
    <row r="192" spans="1:11">
      <c r="A192" s="224">
        <v>140</v>
      </c>
      <c r="B192" s="282">
        <v>20</v>
      </c>
      <c r="C192" s="480" t="s">
        <v>237</v>
      </c>
      <c r="D192" s="412">
        <f t="shared" si="12"/>
        <v>1586489.8570644171</v>
      </c>
      <c r="E192" s="414">
        <v>993166</v>
      </c>
      <c r="F192" s="414">
        <v>71574.350000000006</v>
      </c>
      <c r="G192" s="414">
        <v>28678</v>
      </c>
      <c r="H192" s="414">
        <v>10458.313372553712</v>
      </c>
      <c r="I192" s="414">
        <v>419156</v>
      </c>
      <c r="J192" s="414">
        <v>13643</v>
      </c>
      <c r="K192" s="414">
        <v>49814.193691863256</v>
      </c>
    </row>
    <row r="193" spans="1:11">
      <c r="A193" s="223">
        <v>141</v>
      </c>
      <c r="B193" s="282">
        <v>21</v>
      </c>
      <c r="C193" s="480" t="s">
        <v>238</v>
      </c>
      <c r="D193" s="412">
        <f t="shared" si="12"/>
        <v>7335.1322162114939</v>
      </c>
      <c r="E193" s="414">
        <v>4270</v>
      </c>
      <c r="F193" s="414">
        <v>348.97999999999996</v>
      </c>
      <c r="G193" s="414">
        <v>22</v>
      </c>
      <c r="H193" s="414">
        <v>245.88661025947343</v>
      </c>
      <c r="I193" s="414">
        <v>1341</v>
      </c>
      <c r="J193" s="414">
        <v>26</v>
      </c>
      <c r="K193" s="414">
        <v>1081.2656059520202</v>
      </c>
    </row>
    <row r="194" spans="1:11">
      <c r="A194" s="224">
        <v>142</v>
      </c>
      <c r="B194" s="282">
        <v>22</v>
      </c>
      <c r="C194" s="481" t="s">
        <v>239</v>
      </c>
      <c r="D194" s="415">
        <f t="shared" si="12"/>
        <v>12001354.554449858</v>
      </c>
      <c r="E194" s="421">
        <v>10809938</v>
      </c>
      <c r="F194" s="421">
        <v>62810.399999999958</v>
      </c>
      <c r="G194" s="421">
        <v>16975</v>
      </c>
      <c r="H194" s="421">
        <v>309863.05327437801</v>
      </c>
      <c r="I194" s="421">
        <v>757428</v>
      </c>
      <c r="J194" s="421">
        <v>5270</v>
      </c>
      <c r="K194" s="421">
        <v>39070.101175479685</v>
      </c>
    </row>
    <row r="195" spans="1:11">
      <c r="A195" s="223">
        <v>143</v>
      </c>
      <c r="B195" s="282">
        <v>23</v>
      </c>
      <c r="C195" s="480" t="s">
        <v>218</v>
      </c>
      <c r="D195" s="412">
        <f t="shared" si="12"/>
        <v>9406.6460703884677</v>
      </c>
      <c r="E195" s="414">
        <v>8320</v>
      </c>
      <c r="F195" s="414">
        <v>85.170000000000087</v>
      </c>
      <c r="G195" s="414">
        <v>19</v>
      </c>
      <c r="H195" s="414">
        <v>128.20546994073712</v>
      </c>
      <c r="I195" s="414">
        <v>540</v>
      </c>
      <c r="J195" s="414">
        <v>15</v>
      </c>
      <c r="K195" s="414">
        <v>299.27060044773145</v>
      </c>
    </row>
    <row r="196" spans="1:11">
      <c r="A196" s="223">
        <v>144</v>
      </c>
      <c r="B196" s="420"/>
      <c r="C196" s="444" t="s">
        <v>219</v>
      </c>
      <c r="D196" s="415">
        <f t="shared" ref="D196:K196" si="13">SUM(D173:D195)</f>
        <v>17272285.340053748</v>
      </c>
      <c r="E196" s="405">
        <f t="shared" si="13"/>
        <v>13867039</v>
      </c>
      <c r="F196" s="405">
        <f t="shared" si="13"/>
        <v>324711.99000000005</v>
      </c>
      <c r="G196" s="405">
        <f t="shared" si="13"/>
        <v>189091</v>
      </c>
      <c r="H196" s="405">
        <f t="shared" si="13"/>
        <v>534339.35005374835</v>
      </c>
      <c r="I196" s="405">
        <f t="shared" si="13"/>
        <v>2029287</v>
      </c>
      <c r="J196" s="405">
        <f t="shared" si="13"/>
        <v>77006</v>
      </c>
      <c r="K196" s="405">
        <f t="shared" si="13"/>
        <v>250810.99999999997</v>
      </c>
    </row>
    <row r="197" spans="1:11" ht="15" customHeight="1">
      <c r="A197" s="383" t="s">
        <v>572</v>
      </c>
      <c r="B197" s="363"/>
    </row>
    <row r="198" spans="1:11" ht="12" customHeight="1">
      <c r="A198" s="365" t="s">
        <v>902</v>
      </c>
    </row>
    <row r="199" spans="1:11" ht="12" customHeight="1">
      <c r="A199" s="365" t="s">
        <v>906</v>
      </c>
    </row>
    <row r="200" spans="1:11" ht="12" customHeight="1">
      <c r="A200" s="422" t="s">
        <v>907</v>
      </c>
    </row>
    <row r="201" spans="1:11" ht="12" customHeight="1">
      <c r="A201" s="211" t="s">
        <v>277</v>
      </c>
    </row>
    <row r="202" spans="1:11" ht="12" customHeight="1">
      <c r="A202" s="211" t="s">
        <v>908</v>
      </c>
    </row>
    <row r="203" spans="1:11" hidden="1">
      <c r="B203" s="423" t="s">
        <v>909</v>
      </c>
    </row>
  </sheetData>
  <mergeCells count="8">
    <mergeCell ref="D147:K147"/>
    <mergeCell ref="D172:K172"/>
    <mergeCell ref="D5:K5"/>
    <mergeCell ref="D26:K26"/>
    <mergeCell ref="D47:K47"/>
    <mergeCell ref="D72:K72"/>
    <mergeCell ref="D97:K97"/>
    <mergeCell ref="D122:K122"/>
  </mergeCells>
  <pageMargins left="0.59055118110236227" right="0.19685039370078741" top="0.78740157480314965" bottom="0.39370078740157483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  <rowBreaks count="2" manualBreakCount="2">
    <brk id="96" max="10" man="1"/>
    <brk id="14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2"/>
  <sheetViews>
    <sheetView workbookViewId="0"/>
  </sheetViews>
  <sheetFormatPr baseColWidth="10" defaultRowHeight="15"/>
  <cols>
    <col min="1" max="1" width="4.28515625" style="211" customWidth="1"/>
    <col min="2" max="2" width="5.7109375" style="211" customWidth="1"/>
    <col min="3" max="3" width="64.7109375" style="418" customWidth="1"/>
    <col min="4" max="10" width="11.7109375" style="213" hidden="1" customWidth="1"/>
    <col min="11" max="23" width="11.7109375" style="213" customWidth="1"/>
    <col min="24" max="24" width="4.28515625" style="213" hidden="1" customWidth="1"/>
    <col min="25" max="16384" width="11.42578125" style="213"/>
  </cols>
  <sheetData>
    <row r="1" spans="1:24" s="390" customFormat="1" ht="21.75" customHeight="1">
      <c r="A1" s="393" t="s">
        <v>921</v>
      </c>
      <c r="O1" s="393"/>
      <c r="P1" s="431"/>
    </row>
    <row r="2" spans="1:24" s="393" customFormat="1" ht="16.5" customHeight="1">
      <c r="A2" s="432" t="s">
        <v>94</v>
      </c>
      <c r="C2" s="291"/>
      <c r="O2" s="432"/>
      <c r="P2" s="392"/>
    </row>
    <row r="3" spans="1:24" s="211" customFormat="1" ht="12.75" customHeight="1">
      <c r="C3" s="433"/>
      <c r="G3" s="434"/>
    </row>
    <row r="4" spans="1:24" s="398" customFormat="1" ht="27" customHeight="1">
      <c r="A4" s="269" t="s">
        <v>30</v>
      </c>
      <c r="B4" s="428" t="s">
        <v>930</v>
      </c>
      <c r="C4" s="482" t="s">
        <v>41</v>
      </c>
      <c r="D4" s="475">
        <v>1995</v>
      </c>
      <c r="E4" s="475">
        <v>1996</v>
      </c>
      <c r="F4" s="428">
        <v>1997</v>
      </c>
      <c r="G4" s="475">
        <v>1998</v>
      </c>
      <c r="H4" s="429">
        <v>1999</v>
      </c>
      <c r="I4" s="475">
        <v>2000</v>
      </c>
      <c r="J4" s="475">
        <v>2001</v>
      </c>
      <c r="K4" s="475">
        <v>2002</v>
      </c>
      <c r="L4" s="428">
        <v>2003</v>
      </c>
      <c r="M4" s="475">
        <v>2004</v>
      </c>
      <c r="N4" s="428">
        <v>2005</v>
      </c>
      <c r="O4" s="476">
        <v>2006</v>
      </c>
      <c r="P4" s="476">
        <v>2007</v>
      </c>
      <c r="Q4" s="429" t="s">
        <v>926</v>
      </c>
      <c r="R4" s="428" t="s">
        <v>927</v>
      </c>
      <c r="S4" s="475">
        <v>2010</v>
      </c>
      <c r="T4" s="475">
        <v>2011</v>
      </c>
      <c r="U4" s="475">
        <v>2012</v>
      </c>
      <c r="V4" s="428" t="s">
        <v>928</v>
      </c>
      <c r="W4" s="475" t="s">
        <v>929</v>
      </c>
      <c r="X4" s="272" t="s">
        <v>30</v>
      </c>
    </row>
    <row r="5" spans="1:24" ht="21" customHeight="1">
      <c r="A5" s="223">
        <v>1</v>
      </c>
      <c r="B5" s="435" t="s">
        <v>49</v>
      </c>
      <c r="C5" s="436" t="s">
        <v>118</v>
      </c>
      <c r="D5" s="437" t="s">
        <v>39</v>
      </c>
      <c r="E5" s="437" t="s">
        <v>39</v>
      </c>
      <c r="F5" s="437" t="s">
        <v>39</v>
      </c>
      <c r="G5" s="437" t="s">
        <v>39</v>
      </c>
      <c r="H5" s="437" t="s">
        <v>39</v>
      </c>
      <c r="I5" s="437" t="s">
        <v>39</v>
      </c>
      <c r="J5" s="437" t="s">
        <v>39</v>
      </c>
      <c r="K5" s="438">
        <v>5258.5725419491582</v>
      </c>
      <c r="L5" s="403">
        <v>5245.9669536410602</v>
      </c>
      <c r="M5" s="438">
        <v>5335.5493587541559</v>
      </c>
      <c r="N5" s="403">
        <v>5350.8170770712331</v>
      </c>
      <c r="O5" s="403">
        <v>5478.4783681983727</v>
      </c>
      <c r="P5" s="403">
        <v>5550.8415772240642</v>
      </c>
      <c r="Q5" s="403">
        <v>5585.2067390729771</v>
      </c>
      <c r="R5" s="403">
        <v>5852.4868478130165</v>
      </c>
      <c r="S5" s="438">
        <v>5947.225368574309</v>
      </c>
      <c r="T5" s="438">
        <v>6179.6892215997905</v>
      </c>
      <c r="U5" s="438">
        <v>6359.2879457659847</v>
      </c>
      <c r="V5" s="438">
        <v>6566.2326224426452</v>
      </c>
      <c r="W5" s="438">
        <v>6806.6710636394328</v>
      </c>
      <c r="X5" s="439">
        <v>1</v>
      </c>
    </row>
    <row r="6" spans="1:24" ht="15" customHeight="1">
      <c r="A6" s="223">
        <v>2</v>
      </c>
      <c r="B6" s="435" t="s">
        <v>50</v>
      </c>
      <c r="C6" s="440" t="s">
        <v>115</v>
      </c>
      <c r="D6" s="441" t="s">
        <v>39</v>
      </c>
      <c r="E6" s="441" t="s">
        <v>39</v>
      </c>
      <c r="F6" s="441" t="s">
        <v>39</v>
      </c>
      <c r="G6" s="441" t="s">
        <v>39</v>
      </c>
      <c r="H6" s="441" t="s">
        <v>39</v>
      </c>
      <c r="I6" s="441" t="s">
        <v>39</v>
      </c>
      <c r="J6" s="441" t="s">
        <v>39</v>
      </c>
      <c r="K6" s="403">
        <v>701.50684137402732</v>
      </c>
      <c r="L6" s="403">
        <v>604.17195611029547</v>
      </c>
      <c r="M6" s="403">
        <v>590.90627388324197</v>
      </c>
      <c r="N6" s="403">
        <v>534.27413933236278</v>
      </c>
      <c r="O6" s="403">
        <v>529.07013066470472</v>
      </c>
      <c r="P6" s="403">
        <v>469.80330140454737</v>
      </c>
      <c r="Q6" s="403">
        <v>444.5141489297622</v>
      </c>
      <c r="R6" s="403">
        <v>598.01105347897192</v>
      </c>
      <c r="S6" s="403">
        <v>400.29911956496625</v>
      </c>
      <c r="T6" s="403">
        <v>625.27709552167198</v>
      </c>
      <c r="U6" s="403">
        <v>421.85235056444992</v>
      </c>
      <c r="V6" s="403">
        <v>411.10015778566037</v>
      </c>
      <c r="W6" s="403">
        <v>432.65104081210518</v>
      </c>
      <c r="X6" s="282">
        <v>2</v>
      </c>
    </row>
    <row r="7" spans="1:24" ht="15" customHeight="1">
      <c r="A7" s="223">
        <v>3</v>
      </c>
      <c r="B7" s="435" t="s">
        <v>51</v>
      </c>
      <c r="C7" s="440" t="s">
        <v>124</v>
      </c>
      <c r="D7" s="441" t="s">
        <v>39</v>
      </c>
      <c r="E7" s="441" t="s">
        <v>39</v>
      </c>
      <c r="F7" s="441" t="s">
        <v>39</v>
      </c>
      <c r="G7" s="441" t="s">
        <v>39</v>
      </c>
      <c r="H7" s="441" t="s">
        <v>39</v>
      </c>
      <c r="I7" s="441" t="s">
        <v>39</v>
      </c>
      <c r="J7" s="441" t="s">
        <v>39</v>
      </c>
      <c r="K7" s="403">
        <v>18035.398681068327</v>
      </c>
      <c r="L7" s="403">
        <v>17545.925244211205</v>
      </c>
      <c r="M7" s="403">
        <v>18234.182069568047</v>
      </c>
      <c r="N7" s="403">
        <v>18332.06144171513</v>
      </c>
      <c r="O7" s="403">
        <v>19462.850643310871</v>
      </c>
      <c r="P7" s="403">
        <v>18728.703248034024</v>
      </c>
      <c r="Q7" s="403">
        <v>17977.156746307799</v>
      </c>
      <c r="R7" s="403">
        <v>18381.056331054137</v>
      </c>
      <c r="S7" s="403">
        <v>19194.1457917425</v>
      </c>
      <c r="T7" s="403">
        <v>20341.490746208132</v>
      </c>
      <c r="U7" s="403">
        <v>21506.706379277141</v>
      </c>
      <c r="V7" s="403">
        <v>21073.257417612527</v>
      </c>
      <c r="W7" s="403">
        <v>22605.171382946541</v>
      </c>
      <c r="X7" s="282">
        <v>3</v>
      </c>
    </row>
    <row r="8" spans="1:24" ht="15" customHeight="1">
      <c r="A8" s="223">
        <v>4</v>
      </c>
      <c r="B8" s="435" t="s">
        <v>52</v>
      </c>
      <c r="C8" s="440" t="s">
        <v>119</v>
      </c>
      <c r="D8" s="441" t="s">
        <v>39</v>
      </c>
      <c r="E8" s="441" t="s">
        <v>39</v>
      </c>
      <c r="F8" s="441" t="s">
        <v>39</v>
      </c>
      <c r="G8" s="441" t="s">
        <v>39</v>
      </c>
      <c r="H8" s="441" t="s">
        <v>39</v>
      </c>
      <c r="I8" s="441" t="s">
        <v>39</v>
      </c>
      <c r="J8" s="441" t="s">
        <v>39</v>
      </c>
      <c r="K8" s="403">
        <v>838.0938058159586</v>
      </c>
      <c r="L8" s="403">
        <v>884.00046151991478</v>
      </c>
      <c r="M8" s="403">
        <v>1001.6977730293875</v>
      </c>
      <c r="N8" s="403">
        <v>979.19004427431753</v>
      </c>
      <c r="O8" s="403">
        <v>1043.6967226745114</v>
      </c>
      <c r="P8" s="403">
        <v>1082.4869684296318</v>
      </c>
      <c r="Q8" s="403">
        <v>1170.2634355029959</v>
      </c>
      <c r="R8" s="403">
        <v>1550.3627026069589</v>
      </c>
      <c r="S8" s="403">
        <v>1755.4146421696321</v>
      </c>
      <c r="T8" s="403">
        <v>1670.8752216141156</v>
      </c>
      <c r="U8" s="403">
        <v>1738.3786467625328</v>
      </c>
      <c r="V8" s="403">
        <v>1807.5097457936477</v>
      </c>
      <c r="W8" s="403">
        <v>1912.7900332129047</v>
      </c>
      <c r="X8" s="282">
        <v>4</v>
      </c>
    </row>
    <row r="9" spans="1:24" ht="15" customHeight="1">
      <c r="A9" s="223">
        <v>5</v>
      </c>
      <c r="B9" s="435" t="s">
        <v>53</v>
      </c>
      <c r="C9" s="440" t="s">
        <v>120</v>
      </c>
      <c r="D9" s="441" t="s">
        <v>39</v>
      </c>
      <c r="E9" s="441" t="s">
        <v>39</v>
      </c>
      <c r="F9" s="441" t="s">
        <v>39</v>
      </c>
      <c r="G9" s="441" t="s">
        <v>39</v>
      </c>
      <c r="H9" s="441" t="s">
        <v>39</v>
      </c>
      <c r="I9" s="441" t="s">
        <v>39</v>
      </c>
      <c r="J9" s="441" t="s">
        <v>39</v>
      </c>
      <c r="K9" s="403">
        <v>8786.2958290139286</v>
      </c>
      <c r="L9" s="403">
        <v>8205.1465365708736</v>
      </c>
      <c r="M9" s="403">
        <v>8357.6756536269768</v>
      </c>
      <c r="N9" s="403">
        <v>8444.9780733375846</v>
      </c>
      <c r="O9" s="403">
        <v>9642.2478400956643</v>
      </c>
      <c r="P9" s="403">
        <v>9765.839999724687</v>
      </c>
      <c r="Q9" s="403">
        <v>10098.336531736648</v>
      </c>
      <c r="R9" s="403">
        <v>9910.8463352825784</v>
      </c>
      <c r="S9" s="403">
        <v>9425.1359596975817</v>
      </c>
      <c r="T9" s="403">
        <v>9305.6246709698371</v>
      </c>
      <c r="U9" s="403">
        <v>8864.8353724823501</v>
      </c>
      <c r="V9" s="403">
        <v>8667.3586995644619</v>
      </c>
      <c r="W9" s="403">
        <v>9011.6965420177403</v>
      </c>
      <c r="X9" s="282">
        <v>5</v>
      </c>
    </row>
    <row r="10" spans="1:24" ht="15" customHeight="1">
      <c r="A10" s="223">
        <v>6</v>
      </c>
      <c r="B10" s="435" t="s">
        <v>54</v>
      </c>
      <c r="C10" s="440" t="s">
        <v>44</v>
      </c>
      <c r="D10" s="441" t="s">
        <v>39</v>
      </c>
      <c r="E10" s="441" t="s">
        <v>39</v>
      </c>
      <c r="F10" s="441" t="s">
        <v>39</v>
      </c>
      <c r="G10" s="441" t="s">
        <v>39</v>
      </c>
      <c r="H10" s="441" t="s">
        <v>39</v>
      </c>
      <c r="I10" s="441" t="s">
        <v>39</v>
      </c>
      <c r="J10" s="441" t="s">
        <v>39</v>
      </c>
      <c r="K10" s="403">
        <v>11545.904462527589</v>
      </c>
      <c r="L10" s="403">
        <v>10669.48236838246</v>
      </c>
      <c r="M10" s="403">
        <v>10257.499197231748</v>
      </c>
      <c r="N10" s="403">
        <v>9599.3580554549935</v>
      </c>
      <c r="O10" s="403">
        <v>9734.5218885707181</v>
      </c>
      <c r="P10" s="403">
        <v>9363.6505783999637</v>
      </c>
      <c r="Q10" s="403">
        <v>9461.635062465557</v>
      </c>
      <c r="R10" s="403">
        <v>8847.447572680916</v>
      </c>
      <c r="S10" s="403">
        <v>9298.8282352357928</v>
      </c>
      <c r="T10" s="403">
        <v>10222.293817420697</v>
      </c>
      <c r="U10" s="403">
        <v>10616.107670805744</v>
      </c>
      <c r="V10" s="403">
        <v>10860.078109690487</v>
      </c>
      <c r="W10" s="403">
        <v>11548.395190693653</v>
      </c>
      <c r="X10" s="282">
        <v>6</v>
      </c>
    </row>
    <row r="11" spans="1:24" ht="15" customHeight="1">
      <c r="A11" s="223">
        <v>7</v>
      </c>
      <c r="B11" s="435" t="s">
        <v>55</v>
      </c>
      <c r="C11" s="440" t="s">
        <v>116</v>
      </c>
      <c r="D11" s="441" t="s">
        <v>39</v>
      </c>
      <c r="E11" s="441" t="s">
        <v>39</v>
      </c>
      <c r="F11" s="441" t="s">
        <v>39</v>
      </c>
      <c r="G11" s="441" t="s">
        <v>39</v>
      </c>
      <c r="H11" s="441" t="s">
        <v>39</v>
      </c>
      <c r="I11" s="441" t="s">
        <v>39</v>
      </c>
      <c r="J11" s="441" t="s">
        <v>39</v>
      </c>
      <c r="K11" s="403">
        <v>28158.551805894342</v>
      </c>
      <c r="L11" s="403">
        <v>27327.395529397683</v>
      </c>
      <c r="M11" s="403">
        <v>28453.049089091415</v>
      </c>
      <c r="N11" s="403">
        <v>27894.57318265277</v>
      </c>
      <c r="O11" s="403">
        <v>28797.932687598339</v>
      </c>
      <c r="P11" s="403">
        <v>28610.868988758339</v>
      </c>
      <c r="Q11" s="403">
        <v>26881.904174357005</v>
      </c>
      <c r="R11" s="403">
        <v>25878.113210102758</v>
      </c>
      <c r="S11" s="403">
        <v>26861.009203612131</v>
      </c>
      <c r="T11" s="403">
        <v>27830.690512173911</v>
      </c>
      <c r="U11" s="403">
        <v>28508.360772890788</v>
      </c>
      <c r="V11" s="403">
        <v>28293.351046210693</v>
      </c>
      <c r="W11" s="403">
        <v>29832.536162088552</v>
      </c>
      <c r="X11" s="282">
        <v>7</v>
      </c>
    </row>
    <row r="12" spans="1:24" ht="15" customHeight="1">
      <c r="A12" s="223">
        <v>8</v>
      </c>
      <c r="B12" s="435" t="s">
        <v>56</v>
      </c>
      <c r="C12" s="440" t="s">
        <v>95</v>
      </c>
      <c r="D12" s="441" t="s">
        <v>39</v>
      </c>
      <c r="E12" s="441" t="s">
        <v>39</v>
      </c>
      <c r="F12" s="441" t="s">
        <v>39</v>
      </c>
      <c r="G12" s="441" t="s">
        <v>39</v>
      </c>
      <c r="H12" s="441" t="s">
        <v>39</v>
      </c>
      <c r="I12" s="441" t="s">
        <v>39</v>
      </c>
      <c r="J12" s="441" t="s">
        <v>39</v>
      </c>
      <c r="K12" s="403">
        <v>28427.129957667708</v>
      </c>
      <c r="L12" s="403">
        <v>29064.753302624755</v>
      </c>
      <c r="M12" s="403">
        <v>30559.59949928577</v>
      </c>
      <c r="N12" s="403">
        <v>31108.816995255045</v>
      </c>
      <c r="O12" s="403">
        <v>32876.326524551005</v>
      </c>
      <c r="P12" s="403">
        <v>33882.024699364752</v>
      </c>
      <c r="Q12" s="403">
        <v>33972.28934360767</v>
      </c>
      <c r="R12" s="403">
        <v>30079.454824900862</v>
      </c>
      <c r="S12" s="403">
        <v>31032.022355485708</v>
      </c>
      <c r="T12" s="403">
        <v>31095.244587577039</v>
      </c>
      <c r="U12" s="403">
        <v>30752.366913742648</v>
      </c>
      <c r="V12" s="403">
        <v>33040.890479671434</v>
      </c>
      <c r="W12" s="403">
        <v>36211.75715296284</v>
      </c>
      <c r="X12" s="282">
        <v>8</v>
      </c>
    </row>
    <row r="13" spans="1:24" ht="15" customHeight="1">
      <c r="A13" s="223">
        <v>9</v>
      </c>
      <c r="B13" s="435" t="s">
        <v>57</v>
      </c>
      <c r="C13" s="440" t="s">
        <v>117</v>
      </c>
      <c r="D13" s="441" t="s">
        <v>39</v>
      </c>
      <c r="E13" s="441" t="s">
        <v>39</v>
      </c>
      <c r="F13" s="441" t="s">
        <v>39</v>
      </c>
      <c r="G13" s="441" t="s">
        <v>39</v>
      </c>
      <c r="H13" s="441" t="s">
        <v>39</v>
      </c>
      <c r="I13" s="441" t="s">
        <v>39</v>
      </c>
      <c r="J13" s="441" t="s">
        <v>39</v>
      </c>
      <c r="K13" s="403">
        <v>1244.6577802027855</v>
      </c>
      <c r="L13" s="403">
        <v>1158.1792487734506</v>
      </c>
      <c r="M13" s="403">
        <v>1154.6173423764544</v>
      </c>
      <c r="N13" s="403">
        <v>1092.1816257551559</v>
      </c>
      <c r="O13" s="403">
        <v>1123.0603259751083</v>
      </c>
      <c r="P13" s="403">
        <v>1027.1206561520271</v>
      </c>
      <c r="Q13" s="403">
        <v>1067.6694648646401</v>
      </c>
      <c r="R13" s="403">
        <v>1023.0588699126804</v>
      </c>
      <c r="S13" s="403">
        <v>1078.4561765175049</v>
      </c>
      <c r="T13" s="403">
        <v>1154.4224376337381</v>
      </c>
      <c r="U13" s="403">
        <v>1237.3592925480209</v>
      </c>
      <c r="V13" s="403">
        <v>1253.8607893551591</v>
      </c>
      <c r="W13" s="403">
        <v>1328.2126006001097</v>
      </c>
      <c r="X13" s="282">
        <v>9</v>
      </c>
    </row>
    <row r="14" spans="1:24" ht="15" customHeight="1">
      <c r="A14" s="223">
        <v>10</v>
      </c>
      <c r="B14" s="435" t="s">
        <v>58</v>
      </c>
      <c r="C14" s="440" t="s">
        <v>96</v>
      </c>
      <c r="D14" s="441" t="s">
        <v>39</v>
      </c>
      <c r="E14" s="441" t="s">
        <v>39</v>
      </c>
      <c r="F14" s="441" t="s">
        <v>39</v>
      </c>
      <c r="G14" s="441" t="s">
        <v>39</v>
      </c>
      <c r="H14" s="441" t="s">
        <v>39</v>
      </c>
      <c r="I14" s="441" t="s">
        <v>39</v>
      </c>
      <c r="J14" s="441" t="s">
        <v>39</v>
      </c>
      <c r="K14" s="403">
        <v>7545.1704725325189</v>
      </c>
      <c r="L14" s="403">
        <v>7351.3891729155839</v>
      </c>
      <c r="M14" s="403">
        <v>7430.233689550103</v>
      </c>
      <c r="N14" s="403">
        <v>7373.3687887262167</v>
      </c>
      <c r="O14" s="403">
        <v>7440.982643762507</v>
      </c>
      <c r="P14" s="403">
        <v>7219.7822449013311</v>
      </c>
      <c r="Q14" s="403">
        <v>7505.3365976616624</v>
      </c>
      <c r="R14" s="403">
        <v>5297.4339786122546</v>
      </c>
      <c r="S14" s="403">
        <v>5032.5066745346357</v>
      </c>
      <c r="T14" s="403">
        <v>6313.9656913961553</v>
      </c>
      <c r="U14" s="403">
        <v>6792.796972068074</v>
      </c>
      <c r="V14" s="403">
        <v>6618.1473937447354</v>
      </c>
      <c r="W14" s="403">
        <v>7018.7958844635668</v>
      </c>
      <c r="X14" s="282">
        <v>10</v>
      </c>
    </row>
    <row r="15" spans="1:24" ht="15" customHeight="1">
      <c r="A15" s="223">
        <v>11</v>
      </c>
      <c r="B15" s="435" t="s">
        <v>59</v>
      </c>
      <c r="C15" s="440" t="s">
        <v>97</v>
      </c>
      <c r="D15" s="441" t="s">
        <v>39</v>
      </c>
      <c r="E15" s="441" t="s">
        <v>39</v>
      </c>
      <c r="F15" s="441" t="s">
        <v>39</v>
      </c>
      <c r="G15" s="441" t="s">
        <v>39</v>
      </c>
      <c r="H15" s="441" t="s">
        <v>39</v>
      </c>
      <c r="I15" s="441" t="s">
        <v>39</v>
      </c>
      <c r="J15" s="441" t="s">
        <v>39</v>
      </c>
      <c r="K15" s="403">
        <v>1080.7792695762669</v>
      </c>
      <c r="L15" s="403">
        <v>1089.4067729504975</v>
      </c>
      <c r="M15" s="403">
        <v>1143.9272902430473</v>
      </c>
      <c r="N15" s="403">
        <v>1165.0139560934213</v>
      </c>
      <c r="O15" s="403">
        <v>1290.8750170538419</v>
      </c>
      <c r="P15" s="403">
        <v>1211.694370370245</v>
      </c>
      <c r="Q15" s="403">
        <v>1262.7294325460398</v>
      </c>
      <c r="R15" s="403">
        <v>1342.6774042618126</v>
      </c>
      <c r="S15" s="403">
        <v>1453.7867455183728</v>
      </c>
      <c r="T15" s="403">
        <v>1598.5174180537006</v>
      </c>
      <c r="U15" s="403">
        <v>1711.0974672150278</v>
      </c>
      <c r="V15" s="403">
        <v>1713.4693939122042</v>
      </c>
      <c r="W15" s="403">
        <v>1851.7294066121935</v>
      </c>
      <c r="X15" s="282">
        <v>11</v>
      </c>
    </row>
    <row r="16" spans="1:24" ht="15" customHeight="1">
      <c r="A16" s="223">
        <v>12</v>
      </c>
      <c r="B16" s="435" t="s">
        <v>60</v>
      </c>
      <c r="C16" s="440" t="s">
        <v>121</v>
      </c>
      <c r="D16" s="441" t="s">
        <v>39</v>
      </c>
      <c r="E16" s="441" t="s">
        <v>39</v>
      </c>
      <c r="F16" s="441" t="s">
        <v>39</v>
      </c>
      <c r="G16" s="441" t="s">
        <v>39</v>
      </c>
      <c r="H16" s="441" t="s">
        <v>39</v>
      </c>
      <c r="I16" s="441" t="s">
        <v>39</v>
      </c>
      <c r="J16" s="441" t="s">
        <v>39</v>
      </c>
      <c r="K16" s="403">
        <v>2112.1551600859052</v>
      </c>
      <c r="L16" s="403">
        <v>2472.0355100298175</v>
      </c>
      <c r="M16" s="403">
        <v>2795.7870243473581</v>
      </c>
      <c r="N16" s="403">
        <v>3016.9944329974751</v>
      </c>
      <c r="O16" s="403">
        <v>3303.729959289486</v>
      </c>
      <c r="P16" s="403">
        <v>3155.0080913722786</v>
      </c>
      <c r="Q16" s="403">
        <v>3177.412251599002</v>
      </c>
      <c r="R16" s="403">
        <v>3152.3954660954096</v>
      </c>
      <c r="S16" s="403">
        <v>3169.4768378915305</v>
      </c>
      <c r="T16" s="403">
        <v>3232.9740053403398</v>
      </c>
      <c r="U16" s="403">
        <v>3363.3786952368228</v>
      </c>
      <c r="V16" s="403">
        <v>3418.386324235199</v>
      </c>
      <c r="W16" s="403">
        <v>3636.068714824034</v>
      </c>
      <c r="X16" s="282">
        <v>12</v>
      </c>
    </row>
    <row r="17" spans="1:24" ht="15" customHeight="1">
      <c r="A17" s="223">
        <v>13</v>
      </c>
      <c r="B17" s="435" t="s">
        <v>61</v>
      </c>
      <c r="C17" s="440" t="s">
        <v>98</v>
      </c>
      <c r="D17" s="441" t="s">
        <v>39</v>
      </c>
      <c r="E17" s="441" t="s">
        <v>39</v>
      </c>
      <c r="F17" s="441" t="s">
        <v>39</v>
      </c>
      <c r="G17" s="441" t="s">
        <v>39</v>
      </c>
      <c r="H17" s="441" t="s">
        <v>39</v>
      </c>
      <c r="I17" s="441" t="s">
        <v>39</v>
      </c>
      <c r="J17" s="441" t="s">
        <v>39</v>
      </c>
      <c r="K17" s="403">
        <v>24003.562693541833</v>
      </c>
      <c r="L17" s="403">
        <v>22088.063974083336</v>
      </c>
      <c r="M17" s="403">
        <v>22099.31446889283</v>
      </c>
      <c r="N17" s="403">
        <v>22805.359810066653</v>
      </c>
      <c r="O17" s="403">
        <v>25142.362680418912</v>
      </c>
      <c r="P17" s="403">
        <v>25014.571721128948</v>
      </c>
      <c r="Q17" s="403">
        <v>26583.221139605484</v>
      </c>
      <c r="R17" s="403">
        <v>26545.263560445601</v>
      </c>
      <c r="S17" s="403">
        <v>25695.687640375556</v>
      </c>
      <c r="T17" s="403">
        <v>25362.800847861854</v>
      </c>
      <c r="U17" s="403">
        <v>25426.960212014121</v>
      </c>
      <c r="V17" s="403">
        <v>25047.422270556202</v>
      </c>
      <c r="W17" s="403">
        <v>26701.181378007735</v>
      </c>
      <c r="X17" s="282">
        <v>13</v>
      </c>
    </row>
    <row r="18" spans="1:24" ht="15" customHeight="1">
      <c r="A18" s="223">
        <v>14</v>
      </c>
      <c r="B18" s="435" t="s">
        <v>63</v>
      </c>
      <c r="C18" s="440" t="s">
        <v>102</v>
      </c>
      <c r="D18" s="441" t="s">
        <v>39</v>
      </c>
      <c r="E18" s="441" t="s">
        <v>39</v>
      </c>
      <c r="F18" s="441" t="s">
        <v>39</v>
      </c>
      <c r="G18" s="441" t="s">
        <v>39</v>
      </c>
      <c r="H18" s="441" t="s">
        <v>39</v>
      </c>
      <c r="I18" s="441" t="s">
        <v>39</v>
      </c>
      <c r="J18" s="441" t="s">
        <v>39</v>
      </c>
      <c r="K18" s="403">
        <v>1356.2086654822369</v>
      </c>
      <c r="L18" s="403">
        <v>1747.0774027837222</v>
      </c>
      <c r="M18" s="403">
        <v>1946.189489981517</v>
      </c>
      <c r="N18" s="403">
        <v>1884.9572818167749</v>
      </c>
      <c r="O18" s="403">
        <v>1256.417187735849</v>
      </c>
      <c r="P18" s="403">
        <v>1685.9743252623812</v>
      </c>
      <c r="Q18" s="403">
        <v>1780.0679467526961</v>
      </c>
      <c r="R18" s="403">
        <v>967.04174029072578</v>
      </c>
      <c r="S18" s="403">
        <v>1143.579604016335</v>
      </c>
      <c r="T18" s="403">
        <v>1301.7945654661719</v>
      </c>
      <c r="U18" s="403">
        <v>1468.0151589639622</v>
      </c>
      <c r="V18" s="403">
        <v>1486.1136669753228</v>
      </c>
      <c r="W18" s="403">
        <v>1588.0941246154616</v>
      </c>
      <c r="X18" s="282">
        <v>14</v>
      </c>
    </row>
    <row r="19" spans="1:24" ht="15" customHeight="1">
      <c r="A19" s="223">
        <v>15</v>
      </c>
      <c r="B19" s="435" t="s">
        <v>62</v>
      </c>
      <c r="C19" s="440" t="s">
        <v>122</v>
      </c>
      <c r="D19" s="441" t="s">
        <v>39</v>
      </c>
      <c r="E19" s="441" t="s">
        <v>39</v>
      </c>
      <c r="F19" s="441" t="s">
        <v>39</v>
      </c>
      <c r="G19" s="441" t="s">
        <v>39</v>
      </c>
      <c r="H19" s="441" t="s">
        <v>39</v>
      </c>
      <c r="I19" s="441" t="s">
        <v>39</v>
      </c>
      <c r="J19" s="441" t="s">
        <v>39</v>
      </c>
      <c r="K19" s="403">
        <v>4437.5070777640576</v>
      </c>
      <c r="L19" s="403">
        <v>4529.8134235757716</v>
      </c>
      <c r="M19" s="403">
        <v>4550.2738077980057</v>
      </c>
      <c r="N19" s="403">
        <v>4822.327831977349</v>
      </c>
      <c r="O19" s="403">
        <v>5102.936301453532</v>
      </c>
      <c r="P19" s="403">
        <v>5046.1444506099897</v>
      </c>
      <c r="Q19" s="403">
        <v>5284.4010220475229</v>
      </c>
      <c r="R19" s="403">
        <v>5325.0580007666276</v>
      </c>
      <c r="S19" s="403">
        <v>5449.9235498207563</v>
      </c>
      <c r="T19" s="403">
        <v>5383.6353722508975</v>
      </c>
      <c r="U19" s="403">
        <v>5505.0575864079619</v>
      </c>
      <c r="V19" s="403">
        <v>5423.4799214550048</v>
      </c>
      <c r="W19" s="403">
        <v>5718.4625656926564</v>
      </c>
      <c r="X19" s="282">
        <v>15</v>
      </c>
    </row>
    <row r="20" spans="1:24" ht="15" customHeight="1">
      <c r="A20" s="223">
        <v>16</v>
      </c>
      <c r="B20" s="435" t="s">
        <v>99</v>
      </c>
      <c r="C20" s="440" t="s">
        <v>103</v>
      </c>
      <c r="D20" s="441" t="s">
        <v>39</v>
      </c>
      <c r="E20" s="441" t="s">
        <v>39</v>
      </c>
      <c r="F20" s="441" t="s">
        <v>39</v>
      </c>
      <c r="G20" s="441" t="s">
        <v>39</v>
      </c>
      <c r="H20" s="441" t="s">
        <v>39</v>
      </c>
      <c r="I20" s="441" t="s">
        <v>39</v>
      </c>
      <c r="J20" s="441" t="s">
        <v>39</v>
      </c>
      <c r="K20" s="403">
        <v>361.69146101036802</v>
      </c>
      <c r="L20" s="403">
        <v>366.37743154239797</v>
      </c>
      <c r="M20" s="403">
        <v>397.23970484406095</v>
      </c>
      <c r="N20" s="403">
        <v>412.67615582218855</v>
      </c>
      <c r="O20" s="403">
        <v>447.62296407766206</v>
      </c>
      <c r="P20" s="403">
        <v>458.5585115710814</v>
      </c>
      <c r="Q20" s="403">
        <v>489.77692161006087</v>
      </c>
      <c r="R20" s="403">
        <v>469.95916025350101</v>
      </c>
      <c r="S20" s="403">
        <v>494.283087894885</v>
      </c>
      <c r="T20" s="403">
        <v>520.31508755983884</v>
      </c>
      <c r="U20" s="403">
        <v>551.8209594515489</v>
      </c>
      <c r="V20" s="403">
        <v>555.2953383222881</v>
      </c>
      <c r="W20" s="403">
        <v>593.23104491299262</v>
      </c>
      <c r="X20" s="282">
        <v>16</v>
      </c>
    </row>
    <row r="21" spans="1:24" ht="15" customHeight="1">
      <c r="A21" s="223">
        <v>17</v>
      </c>
      <c r="B21" s="435" t="s">
        <v>100</v>
      </c>
      <c r="C21" s="440" t="s">
        <v>104</v>
      </c>
      <c r="D21" s="441" t="s">
        <v>39</v>
      </c>
      <c r="E21" s="441" t="s">
        <v>39</v>
      </c>
      <c r="F21" s="441" t="s">
        <v>39</v>
      </c>
      <c r="G21" s="441" t="s">
        <v>39</v>
      </c>
      <c r="H21" s="441" t="s">
        <v>39</v>
      </c>
      <c r="I21" s="441" t="s">
        <v>39</v>
      </c>
      <c r="J21" s="441" t="s">
        <v>39</v>
      </c>
      <c r="K21" s="403">
        <v>651.86821535954164</v>
      </c>
      <c r="L21" s="403">
        <v>3658.7233919638215</v>
      </c>
      <c r="M21" s="403">
        <v>1935.2091161898736</v>
      </c>
      <c r="N21" s="403">
        <v>3167.0283568603436</v>
      </c>
      <c r="O21" s="403">
        <v>1078.1676409110109</v>
      </c>
      <c r="P21" s="403">
        <v>2567.8117674871123</v>
      </c>
      <c r="Q21" s="403">
        <v>2828.3083416923946</v>
      </c>
      <c r="R21" s="403">
        <v>3122.771688739248</v>
      </c>
      <c r="S21" s="403">
        <v>3403.4255493383034</v>
      </c>
      <c r="T21" s="403">
        <v>3691.8686977866555</v>
      </c>
      <c r="U21" s="403">
        <v>4004.4329627420607</v>
      </c>
      <c r="V21" s="403">
        <v>4067.1580107219766</v>
      </c>
      <c r="W21" s="403">
        <v>4322.4643458801875</v>
      </c>
      <c r="X21" s="282">
        <v>17</v>
      </c>
    </row>
    <row r="22" spans="1:24" ht="15" customHeight="1">
      <c r="A22" s="223">
        <v>18</v>
      </c>
      <c r="B22" s="435" t="s">
        <v>101</v>
      </c>
      <c r="C22" s="440" t="s">
        <v>105</v>
      </c>
      <c r="D22" s="441" t="s">
        <v>39</v>
      </c>
      <c r="E22" s="441" t="s">
        <v>39</v>
      </c>
      <c r="F22" s="441" t="s">
        <v>39</v>
      </c>
      <c r="G22" s="441" t="s">
        <v>39</v>
      </c>
      <c r="H22" s="441" t="s">
        <v>39</v>
      </c>
      <c r="I22" s="441" t="s">
        <v>39</v>
      </c>
      <c r="J22" s="441" t="s">
        <v>39</v>
      </c>
      <c r="K22" s="403">
        <v>13156.857656401509</v>
      </c>
      <c r="L22" s="403">
        <v>12203.567006219717</v>
      </c>
      <c r="M22" s="403">
        <v>12421.783797248787</v>
      </c>
      <c r="N22" s="403">
        <v>12081.021614450998</v>
      </c>
      <c r="O22" s="403">
        <v>13054.246937984117</v>
      </c>
      <c r="P22" s="403">
        <v>12999.261600975477</v>
      </c>
      <c r="Q22" s="403">
        <v>13906.941017791982</v>
      </c>
      <c r="R22" s="403">
        <v>13581.289696412317</v>
      </c>
      <c r="S22" s="403">
        <v>13075.058302652084</v>
      </c>
      <c r="T22" s="403">
        <v>12779.339429560867</v>
      </c>
      <c r="U22" s="403">
        <v>12493.473310041754</v>
      </c>
      <c r="V22" s="403">
        <v>12196.605541011002</v>
      </c>
      <c r="W22" s="403">
        <v>12985.89420925169</v>
      </c>
      <c r="X22" s="282">
        <v>18</v>
      </c>
    </row>
    <row r="23" spans="1:24" ht="12.95" customHeight="1">
      <c r="A23" s="223"/>
      <c r="B23" s="727"/>
      <c r="C23" s="728"/>
      <c r="D23" s="441"/>
      <c r="E23" s="441"/>
      <c r="F23" s="441"/>
      <c r="G23" s="441"/>
      <c r="H23" s="441"/>
      <c r="I23" s="441"/>
      <c r="J23" s="441"/>
      <c r="K23" s="403"/>
      <c r="L23" s="403"/>
      <c r="M23" s="403"/>
      <c r="N23" s="403"/>
      <c r="O23" s="403"/>
      <c r="P23" s="403"/>
      <c r="Q23" s="403"/>
      <c r="R23" s="403"/>
      <c r="S23" s="403"/>
      <c r="T23" s="403"/>
      <c r="U23" s="403"/>
      <c r="V23" s="403"/>
      <c r="W23" s="403"/>
      <c r="X23" s="282"/>
    </row>
    <row r="24" spans="1:24" ht="15" customHeight="1">
      <c r="A24" s="442">
        <v>19</v>
      </c>
      <c r="B24" s="443"/>
      <c r="C24" s="444" t="s">
        <v>42</v>
      </c>
      <c r="D24" s="445"/>
      <c r="E24" s="445"/>
      <c r="F24" s="445"/>
      <c r="G24" s="445"/>
      <c r="H24" s="445"/>
      <c r="I24" s="445"/>
      <c r="J24" s="445"/>
      <c r="K24" s="405">
        <f t="shared" ref="K24:T24" si="0">SUM(K5:K22)</f>
        <v>157701.91237726808</v>
      </c>
      <c r="L24" s="405">
        <f t="shared" si="0"/>
        <v>156211.47568729636</v>
      </c>
      <c r="M24" s="405">
        <f t="shared" si="0"/>
        <v>158664.73464594281</v>
      </c>
      <c r="N24" s="405">
        <f t="shared" si="0"/>
        <v>160064.99886365994</v>
      </c>
      <c r="O24" s="405">
        <f t="shared" si="0"/>
        <v>166805.52646432616</v>
      </c>
      <c r="P24" s="405">
        <f t="shared" si="0"/>
        <v>167840.14710117088</v>
      </c>
      <c r="Q24" s="405">
        <f t="shared" si="0"/>
        <v>169477.17031815191</v>
      </c>
      <c r="R24" s="405">
        <f t="shared" si="0"/>
        <v>161924.72844371034</v>
      </c>
      <c r="S24" s="405">
        <f t="shared" si="0"/>
        <v>163910.26484464257</v>
      </c>
      <c r="T24" s="405">
        <f t="shared" si="0"/>
        <v>168610.8194259954</v>
      </c>
      <c r="U24" s="405">
        <f>SUM(U5:U22)</f>
        <v>171322.28866898103</v>
      </c>
      <c r="V24" s="405">
        <f>SUM(V5:V22)</f>
        <v>172499.71692906061</v>
      </c>
      <c r="W24" s="405">
        <f>SUM(W5:W22)</f>
        <v>184105.80284323439</v>
      </c>
      <c r="X24" s="282">
        <v>19</v>
      </c>
    </row>
    <row r="25" spans="1:24" ht="15" customHeight="1">
      <c r="A25" s="224">
        <v>20</v>
      </c>
      <c r="B25" s="420"/>
      <c r="C25" s="446" t="s">
        <v>279</v>
      </c>
      <c r="D25" s="441"/>
      <c r="E25" s="441"/>
      <c r="F25" s="441"/>
      <c r="G25" s="441"/>
      <c r="H25" s="441"/>
      <c r="I25" s="441"/>
      <c r="J25" s="441"/>
      <c r="K25" s="403">
        <v>529489.89859586745</v>
      </c>
      <c r="L25" s="403">
        <v>526003.47705106682</v>
      </c>
      <c r="M25" s="403">
        <v>537733.28742483049</v>
      </c>
      <c r="N25" s="403">
        <v>523831.64666650223</v>
      </c>
      <c r="O25" s="403">
        <v>519489.69534676883</v>
      </c>
      <c r="P25" s="403">
        <v>520244.18882613519</v>
      </c>
      <c r="Q25" s="403">
        <v>513000.6806496511</v>
      </c>
      <c r="R25" s="403">
        <v>525038.17368691263</v>
      </c>
      <c r="S25" s="403">
        <v>528149.08964510763</v>
      </c>
      <c r="T25" s="403">
        <v>535155.83211027668</v>
      </c>
      <c r="U25" s="403">
        <v>533105.70143287349</v>
      </c>
      <c r="V25" s="403">
        <v>538090.93557478371</v>
      </c>
      <c r="W25" s="403">
        <v>541410.24228506174</v>
      </c>
      <c r="X25" s="282">
        <v>20</v>
      </c>
    </row>
    <row r="26" spans="1:24" ht="15" customHeight="1">
      <c r="A26" s="224">
        <v>21</v>
      </c>
      <c r="B26" s="420"/>
      <c r="C26" s="444" t="s">
        <v>111</v>
      </c>
      <c r="D26" s="445"/>
      <c r="E26" s="445"/>
      <c r="F26" s="445"/>
      <c r="G26" s="445"/>
      <c r="H26" s="445"/>
      <c r="I26" s="445"/>
      <c r="J26" s="445"/>
      <c r="K26" s="405">
        <f t="shared" ref="K26:T26" si="1">SUM(K24:K25)</f>
        <v>687191.81097313552</v>
      </c>
      <c r="L26" s="405">
        <f t="shared" si="1"/>
        <v>682214.95273836318</v>
      </c>
      <c r="M26" s="405">
        <f t="shared" si="1"/>
        <v>696398.0220707733</v>
      </c>
      <c r="N26" s="405">
        <f t="shared" si="1"/>
        <v>683896.64553016215</v>
      </c>
      <c r="O26" s="405">
        <f t="shared" si="1"/>
        <v>686295.22181109502</v>
      </c>
      <c r="P26" s="405">
        <f t="shared" si="1"/>
        <v>688084.33592730609</v>
      </c>
      <c r="Q26" s="405">
        <f t="shared" si="1"/>
        <v>682477.85096780304</v>
      </c>
      <c r="R26" s="405">
        <f t="shared" si="1"/>
        <v>686962.902130623</v>
      </c>
      <c r="S26" s="405">
        <f t="shared" si="1"/>
        <v>692059.35448975023</v>
      </c>
      <c r="T26" s="405">
        <f t="shared" si="1"/>
        <v>703766.65153627214</v>
      </c>
      <c r="U26" s="405">
        <f>SUM(U24:U25)</f>
        <v>704427.99010185455</v>
      </c>
      <c r="V26" s="405">
        <f>SUM(V24:V25)</f>
        <v>710590.65250384435</v>
      </c>
      <c r="W26" s="405">
        <f>SUM(W24:W25)</f>
        <v>725516.04512829613</v>
      </c>
      <c r="X26" s="282">
        <v>21</v>
      </c>
    </row>
    <row r="27" spans="1:24" ht="12" customHeight="1">
      <c r="A27" s="388" t="s">
        <v>43</v>
      </c>
      <c r="B27" s="363"/>
      <c r="C27" s="407"/>
      <c r="X27" s="447"/>
    </row>
    <row r="28" spans="1:24" ht="12" customHeight="1">
      <c r="A28" s="211" t="s">
        <v>243</v>
      </c>
      <c r="C28" s="448"/>
    </row>
    <row r="29" spans="1:24" ht="12" customHeight="1">
      <c r="A29" s="365" t="s">
        <v>107</v>
      </c>
      <c r="C29" s="448"/>
    </row>
    <row r="30" spans="1:24" ht="12" customHeight="1">
      <c r="A30" s="211" t="s">
        <v>128</v>
      </c>
      <c r="C30" s="448"/>
      <c r="D30" s="449"/>
      <c r="E30" s="449"/>
      <c r="F30" s="449"/>
    </row>
    <row r="31" spans="1:24" ht="12" customHeight="1">
      <c r="A31" s="211" t="s">
        <v>266</v>
      </c>
      <c r="C31" s="448"/>
      <c r="D31" s="449"/>
      <c r="E31" s="449"/>
      <c r="F31" s="449"/>
      <c r="G31" s="449"/>
    </row>
    <row r="32" spans="1:24" ht="12" customHeight="1">
      <c r="A32" s="365" t="s">
        <v>267</v>
      </c>
      <c r="C32" s="448"/>
    </row>
    <row r="33" spans="2:7" ht="12" customHeight="1">
      <c r="B33" s="422"/>
      <c r="C33" s="448"/>
    </row>
    <row r="34" spans="2:7">
      <c r="B34" s="422"/>
      <c r="C34" s="448"/>
    </row>
    <row r="35" spans="2:7">
      <c r="B35" s="422"/>
      <c r="C35" s="448"/>
      <c r="D35" s="449"/>
      <c r="E35" s="449"/>
      <c r="F35" s="449"/>
      <c r="G35" s="449"/>
    </row>
    <row r="36" spans="2:7">
      <c r="B36" s="422"/>
      <c r="C36" s="448"/>
      <c r="D36" s="450"/>
      <c r="E36" s="450"/>
      <c r="F36" s="450"/>
      <c r="G36" s="450"/>
    </row>
    <row r="37" spans="2:7">
      <c r="B37" s="422"/>
      <c r="C37" s="448"/>
      <c r="D37" s="449"/>
      <c r="E37" s="449"/>
      <c r="F37" s="449"/>
      <c r="G37" s="449"/>
    </row>
    <row r="38" spans="2:7">
      <c r="B38" s="422"/>
      <c r="C38" s="448"/>
    </row>
    <row r="39" spans="2:7">
      <c r="B39" s="422"/>
      <c r="C39" s="448"/>
    </row>
    <row r="40" spans="2:7">
      <c r="B40" s="422"/>
      <c r="C40" s="448"/>
    </row>
    <row r="41" spans="2:7">
      <c r="B41" s="422"/>
      <c r="C41" s="448"/>
    </row>
    <row r="42" spans="2:7">
      <c r="B42" s="422"/>
      <c r="C42" s="448"/>
    </row>
    <row r="43" spans="2:7">
      <c r="B43" s="422"/>
      <c r="C43" s="448"/>
    </row>
    <row r="44" spans="2:7">
      <c r="B44" s="422"/>
      <c r="C44" s="448"/>
    </row>
    <row r="45" spans="2:7">
      <c r="B45" s="422"/>
      <c r="C45" s="448"/>
    </row>
    <row r="46" spans="2:7">
      <c r="B46" s="422"/>
      <c r="C46" s="448"/>
    </row>
    <row r="47" spans="2:7">
      <c r="B47" s="422"/>
      <c r="C47" s="448"/>
    </row>
    <row r="48" spans="2:7">
      <c r="B48" s="422"/>
      <c r="C48" s="448"/>
    </row>
    <row r="49" spans="2:3">
      <c r="B49" s="422"/>
      <c r="C49" s="448"/>
    </row>
    <row r="50" spans="2:3">
      <c r="B50" s="422"/>
      <c r="C50" s="448"/>
    </row>
    <row r="51" spans="2:3">
      <c r="B51" s="422"/>
      <c r="C51" s="448"/>
    </row>
    <row r="52" spans="2:3">
      <c r="B52" s="422"/>
      <c r="C52" s="448"/>
    </row>
    <row r="53" spans="2:3">
      <c r="B53" s="422"/>
      <c r="C53" s="448"/>
    </row>
    <row r="54" spans="2:3">
      <c r="B54" s="422"/>
      <c r="C54" s="448"/>
    </row>
    <row r="55" spans="2:3">
      <c r="B55" s="422"/>
      <c r="C55" s="448"/>
    </row>
    <row r="56" spans="2:3">
      <c r="B56" s="422"/>
      <c r="C56" s="448"/>
    </row>
    <row r="57" spans="2:3">
      <c r="B57" s="422"/>
      <c r="C57" s="448"/>
    </row>
    <row r="58" spans="2:3">
      <c r="B58" s="422"/>
      <c r="C58" s="448"/>
    </row>
    <row r="59" spans="2:3">
      <c r="B59" s="422"/>
      <c r="C59" s="448"/>
    </row>
    <row r="60" spans="2:3">
      <c r="B60" s="422"/>
      <c r="C60" s="448"/>
    </row>
    <row r="61" spans="2:3">
      <c r="B61" s="422"/>
      <c r="C61" s="448"/>
    </row>
    <row r="62" spans="2:3">
      <c r="B62" s="422"/>
      <c r="C62" s="448"/>
    </row>
    <row r="63" spans="2:3">
      <c r="B63" s="422"/>
      <c r="C63" s="448"/>
    </row>
    <row r="64" spans="2:3">
      <c r="B64" s="422"/>
      <c r="C64" s="448"/>
    </row>
    <row r="65" spans="2:3">
      <c r="B65" s="422"/>
      <c r="C65" s="448"/>
    </row>
    <row r="66" spans="2:3">
      <c r="B66" s="422"/>
      <c r="C66" s="448"/>
    </row>
    <row r="67" spans="2:3">
      <c r="B67" s="422"/>
      <c r="C67" s="448"/>
    </row>
    <row r="68" spans="2:3">
      <c r="B68" s="422"/>
      <c r="C68" s="448"/>
    </row>
    <row r="69" spans="2:3">
      <c r="B69" s="422"/>
      <c r="C69" s="448"/>
    </row>
    <row r="70" spans="2:3">
      <c r="B70" s="422"/>
      <c r="C70" s="448"/>
    </row>
    <row r="71" spans="2:3">
      <c r="B71" s="422"/>
      <c r="C71" s="448"/>
    </row>
    <row r="72" spans="2:3">
      <c r="B72" s="422"/>
      <c r="C72" s="448"/>
    </row>
    <row r="73" spans="2:3">
      <c r="B73" s="422"/>
      <c r="C73" s="448"/>
    </row>
    <row r="74" spans="2:3">
      <c r="B74" s="422"/>
      <c r="C74" s="448"/>
    </row>
    <row r="75" spans="2:3">
      <c r="B75" s="422"/>
      <c r="C75" s="448"/>
    </row>
    <row r="76" spans="2:3">
      <c r="B76" s="422"/>
      <c r="C76" s="448"/>
    </row>
    <row r="77" spans="2:3">
      <c r="B77" s="422"/>
      <c r="C77" s="448"/>
    </row>
    <row r="78" spans="2:3">
      <c r="B78" s="422"/>
      <c r="C78" s="448"/>
    </row>
    <row r="79" spans="2:3">
      <c r="B79" s="422"/>
      <c r="C79" s="448"/>
    </row>
    <row r="80" spans="2:3">
      <c r="B80" s="422"/>
      <c r="C80" s="448"/>
    </row>
    <row r="81" spans="2:3">
      <c r="B81" s="422"/>
      <c r="C81" s="448"/>
    </row>
    <row r="82" spans="2:3">
      <c r="B82" s="422"/>
      <c r="C82" s="448"/>
    </row>
    <row r="83" spans="2:3">
      <c r="B83" s="422"/>
      <c r="C83" s="448"/>
    </row>
    <row r="84" spans="2:3">
      <c r="B84" s="422"/>
      <c r="C84" s="448"/>
    </row>
    <row r="85" spans="2:3">
      <c r="B85" s="422"/>
      <c r="C85" s="448"/>
    </row>
    <row r="86" spans="2:3">
      <c r="B86" s="422"/>
      <c r="C86" s="448"/>
    </row>
    <row r="87" spans="2:3">
      <c r="B87" s="422"/>
      <c r="C87" s="448"/>
    </row>
    <row r="88" spans="2:3">
      <c r="B88" s="422"/>
      <c r="C88" s="448"/>
    </row>
    <row r="89" spans="2:3">
      <c r="B89" s="422"/>
      <c r="C89" s="448"/>
    </row>
    <row r="90" spans="2:3">
      <c r="B90" s="422"/>
      <c r="C90" s="448"/>
    </row>
    <row r="91" spans="2:3">
      <c r="B91" s="422"/>
      <c r="C91" s="448"/>
    </row>
    <row r="92" spans="2:3">
      <c r="B92" s="422"/>
      <c r="C92" s="448"/>
    </row>
    <row r="93" spans="2:3">
      <c r="B93" s="422"/>
      <c r="C93" s="448"/>
    </row>
    <row r="94" spans="2:3">
      <c r="B94" s="422"/>
      <c r="C94" s="448"/>
    </row>
    <row r="95" spans="2:3">
      <c r="B95" s="422"/>
      <c r="C95" s="448"/>
    </row>
    <row r="96" spans="2:3">
      <c r="B96" s="422"/>
      <c r="C96" s="448"/>
    </row>
    <row r="97" spans="2:3">
      <c r="B97" s="422"/>
      <c r="C97" s="448"/>
    </row>
    <row r="98" spans="2:3">
      <c r="B98" s="422"/>
      <c r="C98" s="448"/>
    </row>
    <row r="99" spans="2:3">
      <c r="B99" s="422"/>
      <c r="C99" s="448"/>
    </row>
    <row r="100" spans="2:3">
      <c r="B100" s="422"/>
      <c r="C100" s="448"/>
    </row>
    <row r="101" spans="2:3">
      <c r="B101" s="422"/>
      <c r="C101" s="448"/>
    </row>
    <row r="102" spans="2:3">
      <c r="B102" s="422"/>
      <c r="C102" s="448"/>
    </row>
    <row r="103" spans="2:3">
      <c r="B103" s="422"/>
      <c r="C103" s="448"/>
    </row>
    <row r="104" spans="2:3">
      <c r="B104" s="422"/>
      <c r="C104" s="448"/>
    </row>
    <row r="105" spans="2:3">
      <c r="B105" s="422"/>
      <c r="C105" s="448"/>
    </row>
    <row r="106" spans="2:3">
      <c r="B106" s="422"/>
      <c r="C106" s="448"/>
    </row>
    <row r="107" spans="2:3">
      <c r="B107" s="422"/>
      <c r="C107" s="448"/>
    </row>
    <row r="108" spans="2:3">
      <c r="B108" s="422"/>
      <c r="C108" s="448"/>
    </row>
    <row r="109" spans="2:3">
      <c r="B109" s="422"/>
      <c r="C109" s="448"/>
    </row>
    <row r="110" spans="2:3">
      <c r="B110" s="422"/>
      <c r="C110" s="448"/>
    </row>
    <row r="111" spans="2:3">
      <c r="B111" s="422"/>
      <c r="C111" s="448"/>
    </row>
    <row r="112" spans="2:3">
      <c r="B112" s="422"/>
      <c r="C112" s="448"/>
    </row>
    <row r="113" spans="2:3">
      <c r="B113" s="422"/>
      <c r="C113" s="448"/>
    </row>
    <row r="114" spans="2:3">
      <c r="B114" s="422"/>
      <c r="C114" s="448"/>
    </row>
    <row r="115" spans="2:3">
      <c r="B115" s="422"/>
      <c r="C115" s="448"/>
    </row>
    <row r="116" spans="2:3">
      <c r="B116" s="422"/>
      <c r="C116" s="448"/>
    </row>
    <row r="117" spans="2:3">
      <c r="B117" s="422"/>
      <c r="C117" s="448"/>
    </row>
    <row r="118" spans="2:3">
      <c r="B118" s="422"/>
      <c r="C118" s="448"/>
    </row>
    <row r="119" spans="2:3">
      <c r="B119" s="422"/>
      <c r="C119" s="448"/>
    </row>
    <row r="120" spans="2:3">
      <c r="B120" s="422"/>
      <c r="C120" s="448"/>
    </row>
    <row r="121" spans="2:3">
      <c r="B121" s="422"/>
      <c r="C121" s="448"/>
    </row>
    <row r="122" spans="2:3">
      <c r="B122" s="422"/>
      <c r="C122" s="448"/>
    </row>
    <row r="123" spans="2:3">
      <c r="B123" s="422"/>
      <c r="C123" s="448"/>
    </row>
    <row r="124" spans="2:3">
      <c r="B124" s="422"/>
      <c r="C124" s="448"/>
    </row>
    <row r="125" spans="2:3">
      <c r="B125" s="422"/>
      <c r="C125" s="448"/>
    </row>
    <row r="126" spans="2:3">
      <c r="B126" s="422"/>
      <c r="C126" s="448"/>
    </row>
    <row r="127" spans="2:3">
      <c r="B127" s="422"/>
      <c r="C127" s="448"/>
    </row>
    <row r="128" spans="2:3">
      <c r="B128" s="422"/>
      <c r="C128" s="448"/>
    </row>
    <row r="129" spans="2:3">
      <c r="B129" s="422"/>
      <c r="C129" s="448"/>
    </row>
    <row r="130" spans="2:3">
      <c r="B130" s="422"/>
      <c r="C130" s="448"/>
    </row>
    <row r="131" spans="2:3">
      <c r="B131" s="422"/>
      <c r="C131" s="448"/>
    </row>
    <row r="132" spans="2:3">
      <c r="B132" s="422"/>
      <c r="C132" s="448"/>
    </row>
    <row r="133" spans="2:3">
      <c r="B133" s="422"/>
      <c r="C133" s="448"/>
    </row>
    <row r="134" spans="2:3">
      <c r="B134" s="422"/>
      <c r="C134" s="448"/>
    </row>
    <row r="135" spans="2:3">
      <c r="B135" s="422"/>
      <c r="C135" s="448"/>
    </row>
    <row r="136" spans="2:3">
      <c r="C136" s="448"/>
    </row>
    <row r="137" spans="2:3">
      <c r="C137" s="448"/>
    </row>
    <row r="138" spans="2:3">
      <c r="C138" s="448"/>
    </row>
    <row r="139" spans="2:3">
      <c r="C139" s="448"/>
    </row>
    <row r="140" spans="2:3">
      <c r="C140" s="448"/>
    </row>
    <row r="141" spans="2:3">
      <c r="C141" s="448"/>
    </row>
    <row r="142" spans="2:3">
      <c r="C142" s="448"/>
    </row>
    <row r="143" spans="2:3">
      <c r="C143" s="448"/>
    </row>
    <row r="144" spans="2:3">
      <c r="C144" s="448"/>
    </row>
    <row r="145" spans="3:3">
      <c r="C145" s="448"/>
    </row>
    <row r="146" spans="3:3">
      <c r="C146" s="448"/>
    </row>
    <row r="147" spans="3:3">
      <c r="C147" s="448"/>
    </row>
    <row r="148" spans="3:3">
      <c r="C148" s="448"/>
    </row>
    <row r="149" spans="3:3">
      <c r="C149" s="448"/>
    </row>
    <row r="150" spans="3:3">
      <c r="C150" s="448"/>
    </row>
    <row r="151" spans="3:3">
      <c r="C151" s="448"/>
    </row>
    <row r="152" spans="3:3">
      <c r="C152" s="448"/>
    </row>
    <row r="153" spans="3:3">
      <c r="C153" s="448"/>
    </row>
    <row r="154" spans="3:3">
      <c r="C154" s="448"/>
    </row>
    <row r="155" spans="3:3">
      <c r="C155" s="448"/>
    </row>
    <row r="156" spans="3:3">
      <c r="C156" s="448"/>
    </row>
    <row r="157" spans="3:3">
      <c r="C157" s="448"/>
    </row>
    <row r="158" spans="3:3">
      <c r="C158" s="448"/>
    </row>
    <row r="159" spans="3:3">
      <c r="C159" s="448"/>
    </row>
    <row r="160" spans="3:3">
      <c r="C160" s="448"/>
    </row>
    <row r="161" spans="3:3">
      <c r="C161" s="448"/>
    </row>
    <row r="162" spans="3:3">
      <c r="C162" s="448"/>
    </row>
  </sheetData>
  <mergeCells count="1">
    <mergeCell ref="B23:C23"/>
  </mergeCells>
  <pageMargins left="0.59055118110236227" right="0.19685039370078741" top="0.78740157480314965" bottom="0.78740157480314965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workbookViewId="0"/>
  </sheetViews>
  <sheetFormatPr baseColWidth="10" defaultRowHeight="15"/>
  <cols>
    <col min="1" max="1" width="4.28515625" style="211" customWidth="1"/>
    <col min="2" max="2" width="5.7109375" style="213" customWidth="1"/>
    <col min="3" max="3" width="64.7109375" style="213" customWidth="1"/>
    <col min="4" max="4" width="9.85546875" style="418" customWidth="1"/>
    <col min="5" max="9" width="9.85546875" style="213" customWidth="1"/>
    <col min="10" max="16384" width="11.42578125" style="213"/>
  </cols>
  <sheetData>
    <row r="1" spans="1:10" s="390" customFormat="1" ht="21.75" customHeight="1">
      <c r="A1" s="425" t="s">
        <v>922</v>
      </c>
      <c r="C1" s="391"/>
      <c r="D1" s="391"/>
    </row>
    <row r="2" spans="1:10" s="393" customFormat="1" ht="16.5" customHeight="1">
      <c r="A2" s="392" t="s">
        <v>94</v>
      </c>
      <c r="C2" s="291"/>
      <c r="D2" s="394"/>
      <c r="F2" s="71"/>
    </row>
    <row r="3" spans="1:10" s="393" customFormat="1" ht="12.75" customHeight="1">
      <c r="A3" s="395"/>
      <c r="B3" s="396"/>
      <c r="C3" s="397"/>
      <c r="D3" s="394"/>
      <c r="I3" s="396"/>
    </row>
    <row r="4" spans="1:10" s="398" customFormat="1" ht="51" customHeight="1">
      <c r="A4" s="426" t="s">
        <v>30</v>
      </c>
      <c r="B4" s="428" t="s">
        <v>930</v>
      </c>
      <c r="C4" s="482" t="s">
        <v>41</v>
      </c>
      <c r="D4" s="428" t="s">
        <v>48</v>
      </c>
      <c r="E4" s="428" t="s">
        <v>46</v>
      </c>
      <c r="F4" s="428" t="s">
        <v>301</v>
      </c>
      <c r="G4" s="428" t="s">
        <v>93</v>
      </c>
      <c r="H4" s="428" t="s">
        <v>45</v>
      </c>
      <c r="I4" s="429" t="s">
        <v>274</v>
      </c>
    </row>
    <row r="5" spans="1:10" ht="20.100000000000001" customHeight="1">
      <c r="A5" s="367"/>
      <c r="B5" s="367"/>
      <c r="C5" s="375"/>
      <c r="D5" s="729">
        <v>2005</v>
      </c>
      <c r="E5" s="729"/>
      <c r="F5" s="729"/>
      <c r="G5" s="729"/>
      <c r="H5" s="729"/>
      <c r="I5" s="729"/>
    </row>
    <row r="6" spans="1:10" ht="15" customHeight="1">
      <c r="A6" s="223">
        <v>1</v>
      </c>
      <c r="B6" s="435" t="s">
        <v>49</v>
      </c>
      <c r="C6" s="440" t="s">
        <v>118</v>
      </c>
      <c r="D6" s="403">
        <v>326.13967379537121</v>
      </c>
      <c r="E6" s="403">
        <v>258.47472338964548</v>
      </c>
      <c r="F6" s="403">
        <v>30.475886478635523</v>
      </c>
      <c r="G6" s="403">
        <v>18.681794615875749</v>
      </c>
      <c r="H6" s="403">
        <v>13.365026247172459</v>
      </c>
      <c r="I6" s="403">
        <v>5.1422430640420318</v>
      </c>
      <c r="J6" s="410"/>
    </row>
    <row r="7" spans="1:10" ht="15" customHeight="1">
      <c r="A7" s="223">
        <v>2</v>
      </c>
      <c r="B7" s="435" t="s">
        <v>50</v>
      </c>
      <c r="C7" s="440" t="s">
        <v>115</v>
      </c>
      <c r="D7" s="403">
        <v>87.807811915692056</v>
      </c>
      <c r="E7" s="403">
        <v>81.087949671689131</v>
      </c>
      <c r="F7" s="403">
        <v>1.9508889542041732E-2</v>
      </c>
      <c r="G7" s="403">
        <v>4.8557177585917497</v>
      </c>
      <c r="H7" s="403">
        <v>0.51560565355021071</v>
      </c>
      <c r="I7" s="403">
        <v>1.3290299423189262</v>
      </c>
      <c r="J7" s="410"/>
    </row>
    <row r="8" spans="1:10" ht="15" customHeight="1">
      <c r="A8" s="223">
        <v>3</v>
      </c>
      <c r="B8" s="435" t="s">
        <v>51</v>
      </c>
      <c r="C8" s="440" t="s">
        <v>124</v>
      </c>
      <c r="D8" s="403">
        <v>4680.3257374167461</v>
      </c>
      <c r="E8" s="403">
        <v>4480.3777318914445</v>
      </c>
      <c r="F8" s="403">
        <v>0.24464827911045414</v>
      </c>
      <c r="G8" s="403">
        <v>141.97285216769916</v>
      </c>
      <c r="H8" s="403">
        <v>42.484372821282932</v>
      </c>
      <c r="I8" s="403">
        <v>15.246132257210059</v>
      </c>
      <c r="J8" s="410"/>
    </row>
    <row r="9" spans="1:10" ht="15" customHeight="1">
      <c r="A9" s="223">
        <v>4</v>
      </c>
      <c r="B9" s="435" t="s">
        <v>52</v>
      </c>
      <c r="C9" s="440" t="s">
        <v>119</v>
      </c>
      <c r="D9" s="403">
        <v>223.21908844108421</v>
      </c>
      <c r="E9" s="403">
        <v>184.6715100638979</v>
      </c>
      <c r="F9" s="403">
        <v>2.7462835190262214E-2</v>
      </c>
      <c r="G9" s="403">
        <v>34.606601364135599</v>
      </c>
      <c r="H9" s="403">
        <v>0.47136337875700657</v>
      </c>
      <c r="I9" s="403">
        <v>3.4421507991034517</v>
      </c>
      <c r="J9" s="410"/>
    </row>
    <row r="10" spans="1:10" ht="15" customHeight="1">
      <c r="A10" s="223">
        <v>5</v>
      </c>
      <c r="B10" s="435" t="s">
        <v>53</v>
      </c>
      <c r="C10" s="440" t="s">
        <v>120</v>
      </c>
      <c r="D10" s="403">
        <v>1246.4389115382289</v>
      </c>
      <c r="E10" s="403">
        <v>1179.1850029363732</v>
      </c>
      <c r="F10" s="403">
        <v>0.10603087892575346</v>
      </c>
      <c r="G10" s="403">
        <v>45.9782623752454</v>
      </c>
      <c r="H10" s="403">
        <v>11.874613434357117</v>
      </c>
      <c r="I10" s="403">
        <v>9.2950019133274449</v>
      </c>
      <c r="J10" s="410"/>
    </row>
    <row r="11" spans="1:10" ht="15" customHeight="1">
      <c r="A11" s="223">
        <v>6</v>
      </c>
      <c r="B11" s="435" t="s">
        <v>54</v>
      </c>
      <c r="C11" s="440" t="s">
        <v>44</v>
      </c>
      <c r="D11" s="403">
        <v>1346.6554981570907</v>
      </c>
      <c r="E11" s="403">
        <v>1171.9684742860022</v>
      </c>
      <c r="F11" s="403">
        <v>9.5158921254337572E-2</v>
      </c>
      <c r="G11" s="403">
        <v>147.97678983200032</v>
      </c>
      <c r="H11" s="403">
        <v>12.711805982392553</v>
      </c>
      <c r="I11" s="403">
        <v>13.903269135441173</v>
      </c>
      <c r="J11" s="410"/>
    </row>
    <row r="12" spans="1:10" ht="15" customHeight="1">
      <c r="A12" s="223">
        <v>7</v>
      </c>
      <c r="B12" s="435" t="s">
        <v>55</v>
      </c>
      <c r="C12" s="440" t="s">
        <v>116</v>
      </c>
      <c r="D12" s="403">
        <v>6483.7669763402473</v>
      </c>
      <c r="E12" s="403">
        <v>5911.2868437910693</v>
      </c>
      <c r="F12" s="403">
        <v>0.21126067855056746</v>
      </c>
      <c r="G12" s="403">
        <v>403.96650644156</v>
      </c>
      <c r="H12" s="403">
        <v>139.66071074591881</v>
      </c>
      <c r="I12" s="403">
        <v>28.641654683148829</v>
      </c>
      <c r="J12" s="410"/>
    </row>
    <row r="13" spans="1:10" ht="15" customHeight="1">
      <c r="A13" s="223">
        <v>8</v>
      </c>
      <c r="B13" s="435" t="s">
        <v>56</v>
      </c>
      <c r="C13" s="440" t="s">
        <v>95</v>
      </c>
      <c r="D13" s="403">
        <v>1588.5218782030065</v>
      </c>
      <c r="E13" s="403">
        <v>998.33780198108889</v>
      </c>
      <c r="F13" s="403">
        <v>9.5350370687411978E-2</v>
      </c>
      <c r="G13" s="403">
        <v>563.09182917322005</v>
      </c>
      <c r="H13" s="403">
        <v>14.86001744660957</v>
      </c>
      <c r="I13" s="403">
        <v>12.136879231400529</v>
      </c>
      <c r="J13" s="410"/>
    </row>
    <row r="14" spans="1:10" ht="15" customHeight="1">
      <c r="A14" s="223">
        <v>9</v>
      </c>
      <c r="B14" s="435" t="s">
        <v>57</v>
      </c>
      <c r="C14" s="440" t="s">
        <v>117</v>
      </c>
      <c r="D14" s="403">
        <v>517.34270930106686</v>
      </c>
      <c r="E14" s="403">
        <v>497.28967802085418</v>
      </c>
      <c r="F14" s="403">
        <v>0</v>
      </c>
      <c r="G14" s="403">
        <v>15.366796875179757</v>
      </c>
      <c r="H14" s="403">
        <v>3.8542901882200291</v>
      </c>
      <c r="I14" s="403">
        <v>0.83194421681281983</v>
      </c>
      <c r="J14" s="410"/>
    </row>
    <row r="15" spans="1:10">
      <c r="A15" s="223">
        <v>10</v>
      </c>
      <c r="B15" s="435" t="s">
        <v>58</v>
      </c>
      <c r="C15" s="440" t="s">
        <v>96</v>
      </c>
      <c r="D15" s="403">
        <v>1571.9682223972272</v>
      </c>
      <c r="E15" s="403">
        <v>1493.2218322240083</v>
      </c>
      <c r="F15" s="403">
        <v>6.1501206604179265E-2</v>
      </c>
      <c r="G15" s="403">
        <v>48.378399856435252</v>
      </c>
      <c r="H15" s="403">
        <v>17.676019255244267</v>
      </c>
      <c r="I15" s="403">
        <v>12.630469854935516</v>
      </c>
      <c r="J15" s="410"/>
    </row>
    <row r="16" spans="1:10">
      <c r="A16" s="223">
        <v>11</v>
      </c>
      <c r="B16" s="435" t="s">
        <v>59</v>
      </c>
      <c r="C16" s="440" t="s">
        <v>97</v>
      </c>
      <c r="D16" s="403">
        <v>444.92087088522555</v>
      </c>
      <c r="E16" s="403">
        <v>440.41564295672197</v>
      </c>
      <c r="F16" s="403">
        <v>1.2195544567264488E-2</v>
      </c>
      <c r="G16" s="403">
        <v>2.5603547238386186</v>
      </c>
      <c r="H16" s="403">
        <v>1.9218557897805932</v>
      </c>
      <c r="I16" s="403">
        <v>1.0821870317164277E-2</v>
      </c>
      <c r="J16" s="410"/>
    </row>
    <row r="17" spans="1:10">
      <c r="A17" s="223">
        <v>12</v>
      </c>
      <c r="B17" s="435" t="s">
        <v>60</v>
      </c>
      <c r="C17" s="440" t="s">
        <v>121</v>
      </c>
      <c r="D17" s="403">
        <v>932.08756847303403</v>
      </c>
      <c r="E17" s="403">
        <v>899.84316190375125</v>
      </c>
      <c r="F17" s="403">
        <v>3.6609537737718773E-2</v>
      </c>
      <c r="G17" s="403">
        <v>17.156243486661129</v>
      </c>
      <c r="H17" s="403">
        <v>10.135339527332679</v>
      </c>
      <c r="I17" s="403">
        <v>4.9162140175512539</v>
      </c>
      <c r="J17" s="410"/>
    </row>
    <row r="18" spans="1:10">
      <c r="A18" s="223">
        <v>13</v>
      </c>
      <c r="B18" s="435" t="s">
        <v>61</v>
      </c>
      <c r="C18" s="440" t="s">
        <v>98</v>
      </c>
      <c r="D18" s="403">
        <v>8019.3233124576891</v>
      </c>
      <c r="E18" s="403">
        <v>7595.9777709554928</v>
      </c>
      <c r="F18" s="403">
        <v>0.33392144326610135</v>
      </c>
      <c r="G18" s="403">
        <v>279.57978698183706</v>
      </c>
      <c r="H18" s="403">
        <v>82.785465262199182</v>
      </c>
      <c r="I18" s="403">
        <v>60.646367814893829</v>
      </c>
      <c r="J18" s="410"/>
    </row>
    <row r="19" spans="1:10">
      <c r="A19" s="223">
        <v>14</v>
      </c>
      <c r="B19" s="435" t="s">
        <v>63</v>
      </c>
      <c r="C19" s="440" t="s">
        <v>102</v>
      </c>
      <c r="D19" s="403">
        <v>471.87831884728394</v>
      </c>
      <c r="E19" s="403">
        <v>446.25714506766133</v>
      </c>
      <c r="F19" s="403">
        <v>1.2143001243621724E-2</v>
      </c>
      <c r="G19" s="403">
        <v>16.906052825005883</v>
      </c>
      <c r="H19" s="403">
        <v>5.0252791916795019</v>
      </c>
      <c r="I19" s="403">
        <v>3.6776987616936361</v>
      </c>
      <c r="J19" s="410"/>
    </row>
    <row r="20" spans="1:10">
      <c r="A20" s="223">
        <v>15</v>
      </c>
      <c r="B20" s="435" t="s">
        <v>62</v>
      </c>
      <c r="C20" s="440" t="s">
        <v>122</v>
      </c>
      <c r="D20" s="403">
        <v>1096.8242169729317</v>
      </c>
      <c r="E20" s="403">
        <v>895.28560676245809</v>
      </c>
      <c r="F20" s="403">
        <v>0.56641707242734551</v>
      </c>
      <c r="G20" s="403">
        <v>79.447424508108185</v>
      </c>
      <c r="H20" s="403">
        <v>18.112232815344917</v>
      </c>
      <c r="I20" s="403">
        <v>103.41253581459328</v>
      </c>
      <c r="J20" s="410"/>
    </row>
    <row r="21" spans="1:10">
      <c r="A21" s="223">
        <v>16</v>
      </c>
      <c r="B21" s="435" t="s">
        <v>99</v>
      </c>
      <c r="C21" s="440" t="s">
        <v>103</v>
      </c>
      <c r="D21" s="403">
        <v>99.25250061571306</v>
      </c>
      <c r="E21" s="403">
        <v>90.327494222785305</v>
      </c>
      <c r="F21" s="403">
        <v>5.2505194286088692E-3</v>
      </c>
      <c r="G21" s="403">
        <v>3.103221212513553</v>
      </c>
      <c r="H21" s="403">
        <v>5.220511415244947</v>
      </c>
      <c r="I21" s="403">
        <v>0.59602324574066012</v>
      </c>
      <c r="J21" s="410"/>
    </row>
    <row r="22" spans="1:10">
      <c r="A22" s="223">
        <v>17</v>
      </c>
      <c r="B22" s="435" t="s">
        <v>100</v>
      </c>
      <c r="C22" s="440" t="s">
        <v>104</v>
      </c>
      <c r="D22" s="403">
        <v>1152.3926272758056</v>
      </c>
      <c r="E22" s="403">
        <v>1125.6252867441972</v>
      </c>
      <c r="F22" s="403">
        <v>9.3742724960736625E-3</v>
      </c>
      <c r="G22" s="403">
        <v>9.9155297379791669</v>
      </c>
      <c r="H22" s="403">
        <v>8.522405120694609</v>
      </c>
      <c r="I22" s="403">
        <v>8.3200314004386353</v>
      </c>
      <c r="J22" s="410"/>
    </row>
    <row r="23" spans="1:10">
      <c r="A23" s="223">
        <v>18</v>
      </c>
      <c r="B23" s="435" t="s">
        <v>101</v>
      </c>
      <c r="C23" s="440" t="s">
        <v>105</v>
      </c>
      <c r="D23" s="403">
        <v>1704.1641430871277</v>
      </c>
      <c r="E23" s="403">
        <v>1612.1861729745062</v>
      </c>
      <c r="F23" s="403">
        <v>0.23728007033273968</v>
      </c>
      <c r="G23" s="403">
        <v>61.170352877827611</v>
      </c>
      <c r="H23" s="403">
        <v>17.432363937893573</v>
      </c>
      <c r="I23" s="403">
        <v>13.137973226567658</v>
      </c>
      <c r="J23" s="410"/>
    </row>
    <row r="24" spans="1:10" ht="9.75" customHeight="1">
      <c r="A24" s="411"/>
      <c r="B24" s="727"/>
      <c r="C24" s="728"/>
      <c r="D24" s="403"/>
      <c r="E24" s="403"/>
      <c r="F24" s="403"/>
      <c r="G24" s="403"/>
      <c r="H24" s="403"/>
      <c r="I24" s="403"/>
      <c r="J24" s="410"/>
    </row>
    <row r="25" spans="1:10">
      <c r="A25" s="223">
        <v>19</v>
      </c>
      <c r="B25" s="443"/>
      <c r="C25" s="444" t="s">
        <v>42</v>
      </c>
      <c r="D25" s="405">
        <f>SUM(D6:D23)</f>
        <v>31993.030066120566</v>
      </c>
      <c r="E25" s="405">
        <f>SUM(E6:E23)</f>
        <v>29361.819829843647</v>
      </c>
      <c r="F25" s="405">
        <f t="shared" ref="F25:I25" si="0">SUM(F6:F23)</f>
        <v>32.550000000000011</v>
      </c>
      <c r="G25" s="405">
        <f t="shared" si="0"/>
        <v>1894.714516813714</v>
      </c>
      <c r="H25" s="405">
        <f t="shared" si="0"/>
        <v>406.62927821367492</v>
      </c>
      <c r="I25" s="405">
        <f t="shared" si="0"/>
        <v>297.31644124953687</v>
      </c>
      <c r="J25" s="410"/>
    </row>
    <row r="26" spans="1:10">
      <c r="A26" s="223">
        <v>20</v>
      </c>
      <c r="B26" s="420"/>
      <c r="C26" s="446" t="s">
        <v>279</v>
      </c>
      <c r="D26" s="451">
        <v>379597.77247685107</v>
      </c>
      <c r="E26" s="451">
        <v>361695.72647312802</v>
      </c>
      <c r="F26" s="451">
        <v>0</v>
      </c>
      <c r="G26" s="451">
        <v>544.78548318628577</v>
      </c>
      <c r="H26" s="451">
        <v>16896.376961786322</v>
      </c>
      <c r="I26" s="451">
        <v>460.88355875046312</v>
      </c>
      <c r="J26" s="410"/>
    </row>
    <row r="27" spans="1:10">
      <c r="A27" s="223">
        <v>21</v>
      </c>
      <c r="B27" s="420"/>
      <c r="C27" s="444" t="s">
        <v>85</v>
      </c>
      <c r="D27" s="405">
        <f>SUM(D25:D26)</f>
        <v>411590.80254297162</v>
      </c>
      <c r="E27" s="405">
        <f>SUM(E25:E26)</f>
        <v>391057.54630297166</v>
      </c>
      <c r="F27" s="405">
        <f t="shared" ref="F27:I27" si="1">SUM(F25:F26)</f>
        <v>32.550000000000011</v>
      </c>
      <c r="G27" s="405">
        <f t="shared" si="1"/>
        <v>2439.5</v>
      </c>
      <c r="H27" s="405">
        <f t="shared" si="1"/>
        <v>17303.006239999995</v>
      </c>
      <c r="I27" s="405">
        <f t="shared" si="1"/>
        <v>758.2</v>
      </c>
      <c r="J27" s="410"/>
    </row>
    <row r="28" spans="1:10" ht="20.100000000000001" customHeight="1">
      <c r="A28" s="367"/>
      <c r="B28" s="417"/>
      <c r="C28" s="264"/>
      <c r="D28" s="729">
        <v>2010</v>
      </c>
      <c r="E28" s="729"/>
      <c r="F28" s="729"/>
      <c r="G28" s="729"/>
      <c r="H28" s="729"/>
      <c r="I28" s="729"/>
    </row>
    <row r="29" spans="1:10">
      <c r="A29" s="223">
        <v>22</v>
      </c>
      <c r="B29" s="435" t="s">
        <v>49</v>
      </c>
      <c r="C29" s="440" t="s">
        <v>118</v>
      </c>
      <c r="D29" s="403">
        <v>233.36162794364418</v>
      </c>
      <c r="E29" s="403">
        <v>149.18353219637146</v>
      </c>
      <c r="F29" s="403">
        <v>57.085340370495629</v>
      </c>
      <c r="G29" s="403">
        <v>11.003413472451978</v>
      </c>
      <c r="H29" s="403">
        <v>10.693306850624662</v>
      </c>
      <c r="I29" s="403">
        <v>5.3960350537004853</v>
      </c>
      <c r="J29" s="410"/>
    </row>
    <row r="30" spans="1:10">
      <c r="A30" s="223">
        <v>23</v>
      </c>
      <c r="B30" s="435" t="s">
        <v>50</v>
      </c>
      <c r="C30" s="440" t="s">
        <v>115</v>
      </c>
      <c r="D30" s="412">
        <v>38.438949752605481</v>
      </c>
      <c r="E30" s="403">
        <v>34.47475626713728</v>
      </c>
      <c r="F30" s="403">
        <v>2.6472195728919234E-2</v>
      </c>
      <c r="G30" s="403">
        <v>2.6654528079687232</v>
      </c>
      <c r="H30" s="403">
        <v>0.32172971992946209</v>
      </c>
      <c r="I30" s="403">
        <v>0.95053876184108643</v>
      </c>
      <c r="J30" s="410"/>
    </row>
    <row r="31" spans="1:10">
      <c r="A31" s="223">
        <v>24</v>
      </c>
      <c r="B31" s="435" t="s">
        <v>51</v>
      </c>
      <c r="C31" s="440" t="s">
        <v>124</v>
      </c>
      <c r="D31" s="412">
        <v>3424.9377754753209</v>
      </c>
      <c r="E31" s="403">
        <v>3309.8460065548647</v>
      </c>
      <c r="F31" s="403">
        <v>0.44625672872126143</v>
      </c>
      <c r="G31" s="403">
        <v>83.972372347754657</v>
      </c>
      <c r="H31" s="403">
        <v>21.033718449058927</v>
      </c>
      <c r="I31" s="403">
        <v>9.6394213949209178</v>
      </c>
      <c r="J31" s="410"/>
    </row>
    <row r="32" spans="1:10">
      <c r="A32" s="223">
        <v>25</v>
      </c>
      <c r="B32" s="435" t="s">
        <v>52</v>
      </c>
      <c r="C32" s="440" t="s">
        <v>119</v>
      </c>
      <c r="D32" s="412">
        <v>282.5864715642976</v>
      </c>
      <c r="E32" s="403">
        <v>230.62451269099418</v>
      </c>
      <c r="F32" s="403">
        <v>4.6020916453806925E-2</v>
      </c>
      <c r="G32" s="403">
        <v>48.530841858730248</v>
      </c>
      <c r="H32" s="403">
        <v>1.2105812999136283</v>
      </c>
      <c r="I32" s="403">
        <v>2.1745147982056992</v>
      </c>
      <c r="J32" s="410"/>
    </row>
    <row r="33" spans="1:10">
      <c r="A33" s="223">
        <v>26</v>
      </c>
      <c r="B33" s="435" t="s">
        <v>53</v>
      </c>
      <c r="C33" s="440" t="s">
        <v>120</v>
      </c>
      <c r="D33" s="412">
        <v>1036.8519419181637</v>
      </c>
      <c r="E33" s="403">
        <v>953.69464224823787</v>
      </c>
      <c r="F33" s="403">
        <v>0.19392685102644247</v>
      </c>
      <c r="G33" s="403">
        <v>56.558354798991644</v>
      </c>
      <c r="H33" s="403">
        <v>9.8839857472749308</v>
      </c>
      <c r="I33" s="403">
        <v>16.521032272632954</v>
      </c>
      <c r="J33" s="410"/>
    </row>
    <row r="34" spans="1:10">
      <c r="A34" s="223">
        <v>27</v>
      </c>
      <c r="B34" s="435" t="s">
        <v>54</v>
      </c>
      <c r="C34" s="440" t="s">
        <v>44</v>
      </c>
      <c r="D34" s="412">
        <v>871.14498959927073</v>
      </c>
      <c r="E34" s="403">
        <v>762.70361244164974</v>
      </c>
      <c r="F34" s="403">
        <v>0.19469525550680003</v>
      </c>
      <c r="G34" s="403">
        <v>86.944184770058854</v>
      </c>
      <c r="H34" s="403">
        <v>11.336310339835107</v>
      </c>
      <c r="I34" s="403">
        <v>9.9661867922202063</v>
      </c>
      <c r="J34" s="410"/>
    </row>
    <row r="35" spans="1:10">
      <c r="A35" s="223">
        <v>28</v>
      </c>
      <c r="B35" s="435" t="s">
        <v>55</v>
      </c>
      <c r="C35" s="440" t="s">
        <v>116</v>
      </c>
      <c r="D35" s="412">
        <v>5636.3770314873627</v>
      </c>
      <c r="E35" s="403">
        <v>5141.9735201301974</v>
      </c>
      <c r="F35" s="403">
        <v>0.38526302587579853</v>
      </c>
      <c r="G35" s="403">
        <v>392.00159615750738</v>
      </c>
      <c r="H35" s="403">
        <v>76.881475492955886</v>
      </c>
      <c r="I35" s="403">
        <v>25.135176680825595</v>
      </c>
      <c r="J35" s="410"/>
    </row>
    <row r="36" spans="1:10">
      <c r="A36" s="223">
        <v>29</v>
      </c>
      <c r="B36" s="435" t="s">
        <v>56</v>
      </c>
      <c r="C36" s="440" t="s">
        <v>95</v>
      </c>
      <c r="D36" s="412">
        <v>1208.0917211221615</v>
      </c>
      <c r="E36" s="403">
        <v>998.59751503203461</v>
      </c>
      <c r="F36" s="403">
        <v>0.17860128665106251</v>
      </c>
      <c r="G36" s="403">
        <v>186.0432856554275</v>
      </c>
      <c r="H36" s="403">
        <v>14.519437443073343</v>
      </c>
      <c r="I36" s="403">
        <v>8.7528817049749996</v>
      </c>
      <c r="J36" s="410"/>
    </row>
    <row r="37" spans="1:10">
      <c r="A37" s="223">
        <v>30</v>
      </c>
      <c r="B37" s="435" t="s">
        <v>57</v>
      </c>
      <c r="C37" s="440" t="s">
        <v>117</v>
      </c>
      <c r="D37" s="412">
        <v>398.94335615028126</v>
      </c>
      <c r="E37" s="403">
        <v>383.17289982831403</v>
      </c>
      <c r="F37" s="403">
        <v>4.8974308759794902E-2</v>
      </c>
      <c r="G37" s="403">
        <v>12.186387845154398</v>
      </c>
      <c r="H37" s="403">
        <v>3.2420178867412135</v>
      </c>
      <c r="I37" s="403">
        <v>0.29307628131183822</v>
      </c>
      <c r="J37" s="410"/>
    </row>
    <row r="38" spans="1:10">
      <c r="A38" s="223">
        <v>31</v>
      </c>
      <c r="B38" s="435" t="s">
        <v>58</v>
      </c>
      <c r="C38" s="440" t="s">
        <v>96</v>
      </c>
      <c r="D38" s="412">
        <v>846.55396101079316</v>
      </c>
      <c r="E38" s="403">
        <v>804.18599258186214</v>
      </c>
      <c r="F38" s="403">
        <v>0.10085334347559309</v>
      </c>
      <c r="G38" s="403">
        <v>28.789374756023825</v>
      </c>
      <c r="H38" s="403">
        <v>8.9537485069459439</v>
      </c>
      <c r="I38" s="403">
        <v>4.5239918224856766</v>
      </c>
      <c r="J38" s="410"/>
    </row>
    <row r="39" spans="1:10">
      <c r="A39" s="223">
        <v>32</v>
      </c>
      <c r="B39" s="435" t="s">
        <v>59</v>
      </c>
      <c r="C39" s="440" t="s">
        <v>97</v>
      </c>
      <c r="D39" s="412">
        <v>297.87257612557181</v>
      </c>
      <c r="E39" s="403">
        <v>293.33265628115817</v>
      </c>
      <c r="F39" s="403">
        <v>1.9131844707394825E-2</v>
      </c>
      <c r="G39" s="403">
        <v>2.4605068880047787</v>
      </c>
      <c r="H39" s="403">
        <v>1.882416410392592</v>
      </c>
      <c r="I39" s="403">
        <v>0.17786470130890908</v>
      </c>
      <c r="J39" s="410"/>
    </row>
    <row r="40" spans="1:10">
      <c r="A40" s="223">
        <v>33</v>
      </c>
      <c r="B40" s="435" t="s">
        <v>60</v>
      </c>
      <c r="C40" s="440" t="s">
        <v>121</v>
      </c>
      <c r="D40" s="412">
        <v>680.68962821171465</v>
      </c>
      <c r="E40" s="403">
        <v>645.85436182342164</v>
      </c>
      <c r="F40" s="403">
        <v>8.3194639963440439E-2</v>
      </c>
      <c r="G40" s="403">
        <v>24.103034481401583</v>
      </c>
      <c r="H40" s="403">
        <v>6.9918119142228807</v>
      </c>
      <c r="I40" s="403">
        <v>3.6572253527050322</v>
      </c>
      <c r="J40" s="410"/>
    </row>
    <row r="41" spans="1:10">
      <c r="A41" s="223">
        <v>34</v>
      </c>
      <c r="B41" s="435" t="s">
        <v>61</v>
      </c>
      <c r="C41" s="440" t="s">
        <v>98</v>
      </c>
      <c r="D41" s="412">
        <v>5753.2966449334981</v>
      </c>
      <c r="E41" s="403">
        <v>5459.8725211569972</v>
      </c>
      <c r="F41" s="403">
        <v>0.63261141142981159</v>
      </c>
      <c r="G41" s="403">
        <v>199.10469711173937</v>
      </c>
      <c r="H41" s="403">
        <v>62.568882852173843</v>
      </c>
      <c r="I41" s="403">
        <v>31.117932401157258</v>
      </c>
      <c r="J41" s="410"/>
    </row>
    <row r="42" spans="1:10">
      <c r="A42" s="223">
        <v>35</v>
      </c>
      <c r="B42" s="435" t="s">
        <v>63</v>
      </c>
      <c r="C42" s="440" t="s">
        <v>102</v>
      </c>
      <c r="D42" s="412">
        <v>250.02358873241161</v>
      </c>
      <c r="E42" s="403">
        <v>239.63988807952185</v>
      </c>
      <c r="F42" s="403">
        <v>2.6417833532425924E-2</v>
      </c>
      <c r="G42" s="403">
        <v>6.9063963338266428</v>
      </c>
      <c r="H42" s="403">
        <v>2.4307498887062127</v>
      </c>
      <c r="I42" s="403">
        <v>1.0201365968244718</v>
      </c>
      <c r="J42" s="410"/>
    </row>
    <row r="43" spans="1:10">
      <c r="A43" s="223">
        <v>36</v>
      </c>
      <c r="B43" s="435" t="s">
        <v>62</v>
      </c>
      <c r="C43" s="440" t="s">
        <v>122</v>
      </c>
      <c r="D43" s="412">
        <v>788.15098107014933</v>
      </c>
      <c r="E43" s="403">
        <v>607.86003072316589</v>
      </c>
      <c r="F43" s="403">
        <v>1.041693775107555</v>
      </c>
      <c r="G43" s="403">
        <v>74.027338919266725</v>
      </c>
      <c r="H43" s="403">
        <v>16.778393911579105</v>
      </c>
      <c r="I43" s="403">
        <v>88.443523741030035</v>
      </c>
      <c r="J43" s="410"/>
    </row>
    <row r="44" spans="1:10">
      <c r="A44" s="223">
        <v>37</v>
      </c>
      <c r="B44" s="435" t="s">
        <v>99</v>
      </c>
      <c r="C44" s="440" t="s">
        <v>103</v>
      </c>
      <c r="D44" s="412">
        <v>91.06212068553252</v>
      </c>
      <c r="E44" s="403">
        <v>80.817263426573192</v>
      </c>
      <c r="F44" s="403">
        <v>1.0553793729825865E-2</v>
      </c>
      <c r="G44" s="403">
        <v>2.7188103726170114</v>
      </c>
      <c r="H44" s="403">
        <v>7.1697871026058726</v>
      </c>
      <c r="I44" s="403">
        <v>0.34570599000662156</v>
      </c>
      <c r="J44" s="410"/>
    </row>
    <row r="45" spans="1:10">
      <c r="A45" s="223">
        <v>38</v>
      </c>
      <c r="B45" s="435" t="s">
        <v>100</v>
      </c>
      <c r="C45" s="440" t="s">
        <v>104</v>
      </c>
      <c r="D45" s="412">
        <v>1112.703888619159</v>
      </c>
      <c r="E45" s="403">
        <v>1086.277756374508</v>
      </c>
      <c r="F45" s="403">
        <v>6.8157142434206786E-2</v>
      </c>
      <c r="G45" s="403">
        <v>15.117808147091566</v>
      </c>
      <c r="H45" s="403">
        <v>7.8218082302642218</v>
      </c>
      <c r="I45" s="403">
        <v>3.4183587248607545</v>
      </c>
      <c r="J45" s="410"/>
    </row>
    <row r="46" spans="1:10">
      <c r="A46" s="223">
        <v>39</v>
      </c>
      <c r="B46" s="435" t="s">
        <v>101</v>
      </c>
      <c r="C46" s="440" t="s">
        <v>105</v>
      </c>
      <c r="D46" s="412">
        <v>1410.5087152803085</v>
      </c>
      <c r="E46" s="403">
        <v>1331.721789693205</v>
      </c>
      <c r="F46" s="403">
        <v>0.40494219640021889</v>
      </c>
      <c r="G46" s="403">
        <v>48.942534847438154</v>
      </c>
      <c r="H46" s="403">
        <v>21.77513317281149</v>
      </c>
      <c r="I46" s="403">
        <v>7.6643153704535543</v>
      </c>
      <c r="J46" s="410"/>
    </row>
    <row r="47" spans="1:10" ht="9.75" customHeight="1">
      <c r="A47" s="411"/>
      <c r="B47" s="727"/>
      <c r="C47" s="728"/>
      <c r="D47" s="403"/>
      <c r="E47" s="403"/>
      <c r="F47" s="403"/>
      <c r="G47" s="403"/>
      <c r="H47" s="403"/>
      <c r="I47" s="403"/>
      <c r="J47" s="410"/>
    </row>
    <row r="48" spans="1:10">
      <c r="A48" s="223">
        <v>40</v>
      </c>
      <c r="B48" s="443"/>
      <c r="C48" s="444" t="s">
        <v>42</v>
      </c>
      <c r="D48" s="415">
        <f t="shared" ref="D48:I48" si="2">SUM(D29:D46)</f>
        <v>24361.59596968225</v>
      </c>
      <c r="E48" s="405">
        <f t="shared" si="2"/>
        <v>22513.833257530212</v>
      </c>
      <c r="F48" s="405">
        <f t="shared" si="2"/>
        <v>60.993106919999995</v>
      </c>
      <c r="G48" s="405">
        <f t="shared" si="2"/>
        <v>1282.0763915714551</v>
      </c>
      <c r="H48" s="405">
        <f t="shared" si="2"/>
        <v>285.49529521910932</v>
      </c>
      <c r="I48" s="405">
        <f t="shared" si="2"/>
        <v>219.1979184414661</v>
      </c>
      <c r="J48" s="410"/>
    </row>
    <row r="49" spans="1:10">
      <c r="A49" s="223">
        <v>41</v>
      </c>
      <c r="B49" s="420"/>
      <c r="C49" s="446" t="s">
        <v>279</v>
      </c>
      <c r="D49" s="453">
        <v>343570.81676573714</v>
      </c>
      <c r="E49" s="451">
        <v>326902.24177096918</v>
      </c>
      <c r="F49" s="451">
        <v>0</v>
      </c>
      <c r="G49" s="451">
        <v>622.23160842854475</v>
      </c>
      <c r="H49" s="451">
        <v>16000.79550478089</v>
      </c>
      <c r="I49" s="451">
        <v>45.547881558533859</v>
      </c>
      <c r="J49" s="410"/>
    </row>
    <row r="50" spans="1:10">
      <c r="A50" s="223">
        <v>42</v>
      </c>
      <c r="B50" s="420"/>
      <c r="C50" s="444" t="s">
        <v>85</v>
      </c>
      <c r="D50" s="415">
        <f t="shared" ref="D50:I50" si="3">SUM(D48:D49)</f>
        <v>367932.41273541941</v>
      </c>
      <c r="E50" s="405">
        <f t="shared" si="3"/>
        <v>349416.07502849941</v>
      </c>
      <c r="F50" s="405">
        <f t="shared" si="3"/>
        <v>60.993106919999995</v>
      </c>
      <c r="G50" s="405">
        <f t="shared" si="3"/>
        <v>1904.308</v>
      </c>
      <c r="H50" s="405">
        <f t="shared" si="3"/>
        <v>16286.290799999999</v>
      </c>
      <c r="I50" s="405">
        <f t="shared" si="3"/>
        <v>264.74579999999997</v>
      </c>
      <c r="J50" s="410"/>
    </row>
    <row r="51" spans="1:10" ht="20.100000000000001" customHeight="1">
      <c r="A51" s="367"/>
      <c r="B51" s="417"/>
      <c r="C51" s="264"/>
      <c r="D51" s="729">
        <v>2011</v>
      </c>
      <c r="E51" s="729"/>
      <c r="F51" s="729"/>
      <c r="G51" s="729"/>
      <c r="H51" s="729"/>
      <c r="I51" s="729"/>
    </row>
    <row r="52" spans="1:10">
      <c r="A52" s="223">
        <v>43</v>
      </c>
      <c r="B52" s="435" t="s">
        <v>49</v>
      </c>
      <c r="C52" s="440" t="s">
        <v>118</v>
      </c>
      <c r="D52" s="403">
        <v>232.24895455551658</v>
      </c>
      <c r="E52" s="403">
        <v>144.3524183720472</v>
      </c>
      <c r="F52" s="403">
        <v>61.266956352574198</v>
      </c>
      <c r="G52" s="403">
        <v>10.398913403055447</v>
      </c>
      <c r="H52" s="403">
        <v>10.649083710612382</v>
      </c>
      <c r="I52" s="403">
        <v>5.5815827172273504</v>
      </c>
    </row>
    <row r="53" spans="1:10">
      <c r="A53" s="223">
        <v>44</v>
      </c>
      <c r="B53" s="435" t="s">
        <v>50</v>
      </c>
      <c r="C53" s="440" t="s">
        <v>115</v>
      </c>
      <c r="D53" s="412">
        <v>37.169554176137993</v>
      </c>
      <c r="E53" s="403">
        <v>33.636362200779757</v>
      </c>
      <c r="F53" s="403">
        <v>2.6954442788643451E-2</v>
      </c>
      <c r="G53" s="403">
        <v>2.3135473619775726</v>
      </c>
      <c r="H53" s="403">
        <v>0.31132683655374604</v>
      </c>
      <c r="I53" s="403">
        <v>0.88136333403827671</v>
      </c>
    </row>
    <row r="54" spans="1:10">
      <c r="A54" s="223">
        <v>45</v>
      </c>
      <c r="B54" s="435" t="s">
        <v>51</v>
      </c>
      <c r="C54" s="440" t="s">
        <v>124</v>
      </c>
      <c r="D54" s="412">
        <v>3582.6268113847791</v>
      </c>
      <c r="E54" s="403">
        <v>3471.5556919955438</v>
      </c>
      <c r="F54" s="403">
        <v>0.32342445958381821</v>
      </c>
      <c r="G54" s="403">
        <v>81.036262604353084</v>
      </c>
      <c r="H54" s="403">
        <v>20.735884591388356</v>
      </c>
      <c r="I54" s="403">
        <v>8.975547733910485</v>
      </c>
    </row>
    <row r="55" spans="1:10">
      <c r="A55" s="223">
        <v>46</v>
      </c>
      <c r="B55" s="435" t="s">
        <v>52</v>
      </c>
      <c r="C55" s="440" t="s">
        <v>119</v>
      </c>
      <c r="D55" s="412">
        <v>253.51353326557225</v>
      </c>
      <c r="E55" s="403">
        <v>202.21978369289184</v>
      </c>
      <c r="F55" s="403">
        <v>4.8154330522969115E-2</v>
      </c>
      <c r="G55" s="403">
        <v>48.331450358812731</v>
      </c>
      <c r="H55" s="403">
        <v>0.98942227507491909</v>
      </c>
      <c r="I55" s="403">
        <v>1.9247226082697888</v>
      </c>
    </row>
    <row r="56" spans="1:10">
      <c r="A56" s="223">
        <v>47</v>
      </c>
      <c r="B56" s="435" t="s">
        <v>53</v>
      </c>
      <c r="C56" s="440" t="s">
        <v>120</v>
      </c>
      <c r="D56" s="412">
        <v>988.35675157812125</v>
      </c>
      <c r="E56" s="403">
        <v>909.35995530716616</v>
      </c>
      <c r="F56" s="403">
        <v>0.20423510530607075</v>
      </c>
      <c r="G56" s="403">
        <v>53.698014434820607</v>
      </c>
      <c r="H56" s="403">
        <v>9.8224033448640018</v>
      </c>
      <c r="I56" s="403">
        <v>15.272143385964332</v>
      </c>
    </row>
    <row r="57" spans="1:10">
      <c r="A57" s="223">
        <v>48</v>
      </c>
      <c r="B57" s="435" t="s">
        <v>54</v>
      </c>
      <c r="C57" s="440" t="s">
        <v>44</v>
      </c>
      <c r="D57" s="412">
        <v>895.33989424628032</v>
      </c>
      <c r="E57" s="403">
        <v>788.34458326108665</v>
      </c>
      <c r="F57" s="403">
        <v>0.21161015085573998</v>
      </c>
      <c r="G57" s="403">
        <v>84.830069939177662</v>
      </c>
      <c r="H57" s="403">
        <v>12.273953912351796</v>
      </c>
      <c r="I57" s="403">
        <v>9.6796769828084628</v>
      </c>
    </row>
    <row r="58" spans="1:10">
      <c r="A58" s="223">
        <v>49</v>
      </c>
      <c r="B58" s="435" t="s">
        <v>55</v>
      </c>
      <c r="C58" s="440" t="s">
        <v>116</v>
      </c>
      <c r="D58" s="412">
        <v>5673.6238533061633</v>
      </c>
      <c r="E58" s="403">
        <v>5192.0075565306497</v>
      </c>
      <c r="F58" s="403">
        <v>0.4329773120380444</v>
      </c>
      <c r="G58" s="403">
        <v>380.23936069146282</v>
      </c>
      <c r="H58" s="403">
        <v>77.955620378432059</v>
      </c>
      <c r="I58" s="403">
        <v>22.988338393580428</v>
      </c>
    </row>
    <row r="59" spans="1:10">
      <c r="A59" s="223">
        <v>50</v>
      </c>
      <c r="B59" s="435" t="s">
        <v>56</v>
      </c>
      <c r="C59" s="440" t="s">
        <v>95</v>
      </c>
      <c r="D59" s="412">
        <v>1088.2799273423816</v>
      </c>
      <c r="E59" s="403">
        <v>892.8644912934144</v>
      </c>
      <c r="F59" s="403">
        <v>0.19427369884283929</v>
      </c>
      <c r="G59" s="403">
        <v>174.00233708042919</v>
      </c>
      <c r="H59" s="403">
        <v>13.273398436434103</v>
      </c>
      <c r="I59" s="403">
        <v>7.9454268332610098</v>
      </c>
    </row>
    <row r="60" spans="1:10">
      <c r="A60" s="223">
        <v>51</v>
      </c>
      <c r="B60" s="435" t="s">
        <v>57</v>
      </c>
      <c r="C60" s="440" t="s">
        <v>117</v>
      </c>
      <c r="D60" s="412">
        <v>407.50469927523312</v>
      </c>
      <c r="E60" s="403">
        <v>391.43560512407601</v>
      </c>
      <c r="F60" s="403">
        <v>5.329796248132998E-2</v>
      </c>
      <c r="G60" s="403">
        <v>12.399167893098552</v>
      </c>
      <c r="H60" s="403">
        <v>3.3307706760065159</v>
      </c>
      <c r="I60" s="403">
        <v>0.28585761957069178</v>
      </c>
    </row>
    <row r="61" spans="1:10">
      <c r="A61" s="223">
        <v>52</v>
      </c>
      <c r="B61" s="435" t="s">
        <v>58</v>
      </c>
      <c r="C61" s="440" t="s">
        <v>96</v>
      </c>
      <c r="D61" s="412">
        <v>917.704341324913</v>
      </c>
      <c r="E61" s="403">
        <v>871.05573908581346</v>
      </c>
      <c r="F61" s="403">
        <v>0.11383985101322447</v>
      </c>
      <c r="G61" s="403">
        <v>32.068756545499028</v>
      </c>
      <c r="H61" s="403">
        <v>9.9034336173916877</v>
      </c>
      <c r="I61" s="403">
        <v>4.5625722251955407</v>
      </c>
    </row>
    <row r="62" spans="1:10">
      <c r="A62" s="223">
        <v>53</v>
      </c>
      <c r="B62" s="435" t="s">
        <v>59</v>
      </c>
      <c r="C62" s="440" t="s">
        <v>97</v>
      </c>
      <c r="D62" s="412">
        <v>309.46451034658151</v>
      </c>
      <c r="E62" s="403">
        <v>304.61598083614103</v>
      </c>
      <c r="F62" s="403">
        <v>2.0405561260953255E-2</v>
      </c>
      <c r="G62" s="403">
        <v>2.6027407822247692</v>
      </c>
      <c r="H62" s="403">
        <v>2.0556100714918575</v>
      </c>
      <c r="I62" s="403">
        <v>0.16977309546291053</v>
      </c>
    </row>
    <row r="63" spans="1:10">
      <c r="A63" s="223">
        <v>54</v>
      </c>
      <c r="B63" s="435" t="s">
        <v>60</v>
      </c>
      <c r="C63" s="440" t="s">
        <v>121</v>
      </c>
      <c r="D63" s="412">
        <v>699.03314548837477</v>
      </c>
      <c r="E63" s="403">
        <v>663.54287493970583</v>
      </c>
      <c r="F63" s="403">
        <v>9.141341194357476E-2</v>
      </c>
      <c r="G63" s="403">
        <v>24.783588254124982</v>
      </c>
      <c r="H63" s="403">
        <v>7.2068743391854593</v>
      </c>
      <c r="I63" s="403">
        <v>3.4083945434148935</v>
      </c>
    </row>
    <row r="64" spans="1:10">
      <c r="A64" s="223">
        <v>55</v>
      </c>
      <c r="B64" s="435" t="s">
        <v>61</v>
      </c>
      <c r="C64" s="440" t="s">
        <v>98</v>
      </c>
      <c r="D64" s="412">
        <v>5588.3641479779799</v>
      </c>
      <c r="E64" s="403">
        <v>5308.8460327891416</v>
      </c>
      <c r="F64" s="403">
        <v>0.67788853280719152</v>
      </c>
      <c r="G64" s="403">
        <v>187.7441396432676</v>
      </c>
      <c r="H64" s="403">
        <v>62.614963442254322</v>
      </c>
      <c r="I64" s="403">
        <v>28.481123570508633</v>
      </c>
    </row>
    <row r="65" spans="1:10">
      <c r="A65" s="223">
        <v>56</v>
      </c>
      <c r="B65" s="435" t="s">
        <v>63</v>
      </c>
      <c r="C65" s="440" t="s">
        <v>102</v>
      </c>
      <c r="D65" s="412">
        <v>259.7532071393523</v>
      </c>
      <c r="E65" s="403">
        <v>248.44134513611183</v>
      </c>
      <c r="F65" s="403">
        <v>3.2305199482360533E-2</v>
      </c>
      <c r="G65" s="403">
        <v>7.5300018358247875</v>
      </c>
      <c r="H65" s="403">
        <v>2.6948042368630936</v>
      </c>
      <c r="I65" s="403">
        <v>1.0547507310702051</v>
      </c>
    </row>
    <row r="66" spans="1:10">
      <c r="A66" s="223">
        <v>57</v>
      </c>
      <c r="B66" s="435" t="s">
        <v>62</v>
      </c>
      <c r="C66" s="440" t="s">
        <v>122</v>
      </c>
      <c r="D66" s="412">
        <v>758.98524196979974</v>
      </c>
      <c r="E66" s="403">
        <v>584.70354588540306</v>
      </c>
      <c r="F66" s="403">
        <v>1.0871660604989353</v>
      </c>
      <c r="G66" s="403">
        <v>72.647797111264524</v>
      </c>
      <c r="H66" s="403">
        <v>17.199741531798054</v>
      </c>
      <c r="I66" s="403">
        <v>83.346991380835249</v>
      </c>
    </row>
    <row r="67" spans="1:10">
      <c r="A67" s="223">
        <v>58</v>
      </c>
      <c r="B67" s="435" t="s">
        <v>99</v>
      </c>
      <c r="C67" s="440" t="s">
        <v>103</v>
      </c>
      <c r="D67" s="412">
        <v>94.540941204846035</v>
      </c>
      <c r="E67" s="403">
        <v>83.486877797751873</v>
      </c>
      <c r="F67" s="403">
        <v>1.1799330857325627E-2</v>
      </c>
      <c r="G67" s="403">
        <v>2.6557355875151085</v>
      </c>
      <c r="H67" s="403">
        <v>8.0628212487209421</v>
      </c>
      <c r="I67" s="403">
        <v>0.3237072400007821</v>
      </c>
    </row>
    <row r="68" spans="1:10">
      <c r="A68" s="223">
        <v>59</v>
      </c>
      <c r="B68" s="435" t="s">
        <v>100</v>
      </c>
      <c r="C68" s="440" t="s">
        <v>104</v>
      </c>
      <c r="D68" s="412">
        <v>1201.4650752335483</v>
      </c>
      <c r="E68" s="403">
        <v>1173.6946179404817</v>
      </c>
      <c r="F68" s="403">
        <v>7.5387244305893497E-2</v>
      </c>
      <c r="G68" s="403">
        <v>16.243030437217541</v>
      </c>
      <c r="H68" s="403">
        <v>8.0347912337980496</v>
      </c>
      <c r="I68" s="403">
        <v>3.4172483777448934</v>
      </c>
    </row>
    <row r="69" spans="1:10">
      <c r="A69" s="223">
        <v>60</v>
      </c>
      <c r="B69" s="435" t="s">
        <v>101</v>
      </c>
      <c r="C69" s="440" t="s">
        <v>105</v>
      </c>
      <c r="D69" s="412">
        <v>1351.1164819050452</v>
      </c>
      <c r="E69" s="403">
        <v>1276.5753987311559</v>
      </c>
      <c r="F69" s="403">
        <v>0.43480899283688534</v>
      </c>
      <c r="G69" s="403">
        <v>46.07755191551216</v>
      </c>
      <c r="H69" s="403">
        <v>21.009495519222156</v>
      </c>
      <c r="I69" s="403">
        <v>7.0192267463180498</v>
      </c>
    </row>
    <row r="70" spans="1:10" ht="9.75" customHeight="1">
      <c r="A70" s="223"/>
      <c r="B70" s="727"/>
      <c r="C70" s="728"/>
      <c r="D70" s="403"/>
      <c r="E70" s="403"/>
      <c r="F70" s="403"/>
      <c r="G70" s="403"/>
      <c r="H70" s="403"/>
      <c r="I70" s="403"/>
      <c r="J70" s="410"/>
    </row>
    <row r="71" spans="1:10">
      <c r="A71" s="223">
        <v>61</v>
      </c>
      <c r="B71" s="443"/>
      <c r="C71" s="444" t="s">
        <v>42</v>
      </c>
      <c r="D71" s="415">
        <f t="shared" ref="D71:I71" si="4">SUM(D52:D69)</f>
        <v>24339.091071720621</v>
      </c>
      <c r="E71" s="405">
        <f t="shared" si="4"/>
        <v>22540.738860919359</v>
      </c>
      <c r="F71" s="405">
        <f t="shared" si="4"/>
        <v>65.306898000000004</v>
      </c>
      <c r="G71" s="405">
        <f t="shared" si="4"/>
        <v>1239.6024658796384</v>
      </c>
      <c r="H71" s="405">
        <f t="shared" si="4"/>
        <v>288.12439940244349</v>
      </c>
      <c r="I71" s="405">
        <f t="shared" si="4"/>
        <v>205.31844751918197</v>
      </c>
    </row>
    <row r="72" spans="1:10">
      <c r="A72" s="223">
        <v>62</v>
      </c>
      <c r="B72" s="420"/>
      <c r="C72" s="446" t="s">
        <v>279</v>
      </c>
      <c r="D72" s="453">
        <v>343794.99972088268</v>
      </c>
      <c r="E72" s="451">
        <v>326760.27723368391</v>
      </c>
      <c r="F72" s="451">
        <v>0</v>
      </c>
      <c r="G72" s="451">
        <v>610.77753412036202</v>
      </c>
      <c r="H72" s="451">
        <v>16380.898700597558</v>
      </c>
      <c r="I72" s="451">
        <v>43.046252480818069</v>
      </c>
    </row>
    <row r="73" spans="1:10">
      <c r="A73" s="223">
        <v>63</v>
      </c>
      <c r="B73" s="420"/>
      <c r="C73" s="444" t="s">
        <v>85</v>
      </c>
      <c r="D73" s="415">
        <f t="shared" ref="D73:I73" si="5">SUM(D71:D72)</f>
        <v>368134.09079260333</v>
      </c>
      <c r="E73" s="405">
        <f t="shared" si="5"/>
        <v>349301.01609460328</v>
      </c>
      <c r="F73" s="405">
        <f t="shared" si="5"/>
        <v>65.306898000000004</v>
      </c>
      <c r="G73" s="405">
        <f t="shared" si="5"/>
        <v>1850.3800000000006</v>
      </c>
      <c r="H73" s="405">
        <f t="shared" si="5"/>
        <v>16669.023100000002</v>
      </c>
      <c r="I73" s="405">
        <f t="shared" si="5"/>
        <v>248.36470000000003</v>
      </c>
    </row>
    <row r="74" spans="1:10" ht="20.100000000000001" customHeight="1">
      <c r="A74" s="367"/>
      <c r="B74" s="417"/>
      <c r="C74" s="473"/>
      <c r="D74" s="729">
        <v>2012</v>
      </c>
      <c r="E74" s="729"/>
      <c r="F74" s="729"/>
      <c r="G74" s="729"/>
      <c r="H74" s="729"/>
      <c r="I74" s="729"/>
    </row>
    <row r="75" spans="1:10" ht="14.1" customHeight="1">
      <c r="A75" s="223">
        <v>64</v>
      </c>
      <c r="B75" s="435" t="s">
        <v>49</v>
      </c>
      <c r="C75" s="440" t="s">
        <v>118</v>
      </c>
      <c r="D75" s="403">
        <v>220.3088170912022</v>
      </c>
      <c r="E75" s="403">
        <v>130.51088157412241</v>
      </c>
      <c r="F75" s="403">
        <v>63.80723951911127</v>
      </c>
      <c r="G75" s="403">
        <v>9.8180299058495031</v>
      </c>
      <c r="H75" s="403">
        <v>10.47644015732317</v>
      </c>
      <c r="I75" s="403">
        <v>5.6962259347958586</v>
      </c>
    </row>
    <row r="76" spans="1:10" ht="14.1" customHeight="1">
      <c r="A76" s="223">
        <v>65</v>
      </c>
      <c r="B76" s="435" t="s">
        <v>50</v>
      </c>
      <c r="C76" s="440" t="s">
        <v>115</v>
      </c>
      <c r="D76" s="412">
        <v>34.580565110929314</v>
      </c>
      <c r="E76" s="403">
        <v>31.442192039889918</v>
      </c>
      <c r="F76" s="403">
        <v>2.8304103778353622E-2</v>
      </c>
      <c r="G76" s="403">
        <v>2.0041664935391448</v>
      </c>
      <c r="H76" s="403">
        <v>0.29207045287082778</v>
      </c>
      <c r="I76" s="403">
        <v>0.81383202085106543</v>
      </c>
    </row>
    <row r="77" spans="1:10" ht="14.1" customHeight="1">
      <c r="A77" s="223">
        <v>66</v>
      </c>
      <c r="B77" s="435" t="s">
        <v>51</v>
      </c>
      <c r="C77" s="440" t="s">
        <v>124</v>
      </c>
      <c r="D77" s="412">
        <v>3653.6394730508287</v>
      </c>
      <c r="E77" s="403">
        <v>3543.2396210722945</v>
      </c>
      <c r="F77" s="403">
        <v>0.33700819018863032</v>
      </c>
      <c r="G77" s="403">
        <v>78.271759322230764</v>
      </c>
      <c r="H77" s="403">
        <v>23.273198197821564</v>
      </c>
      <c r="I77" s="403">
        <v>8.5178862682932817</v>
      </c>
    </row>
    <row r="78" spans="1:10" ht="14.1" customHeight="1">
      <c r="A78" s="223">
        <v>67</v>
      </c>
      <c r="B78" s="435" t="s">
        <v>52</v>
      </c>
      <c r="C78" s="440" t="s">
        <v>119</v>
      </c>
      <c r="D78" s="412">
        <v>235.99482304822891</v>
      </c>
      <c r="E78" s="403">
        <v>181.9937285623293</v>
      </c>
      <c r="F78" s="403">
        <v>5.2874474717860581E-2</v>
      </c>
      <c r="G78" s="403">
        <v>50.819936086171182</v>
      </c>
      <c r="H78" s="403">
        <v>1.2275424830802908</v>
      </c>
      <c r="I78" s="403">
        <v>1.9007414419302795</v>
      </c>
    </row>
    <row r="79" spans="1:10" ht="14.1" customHeight="1">
      <c r="A79" s="223">
        <v>68</v>
      </c>
      <c r="B79" s="435" t="s">
        <v>53</v>
      </c>
      <c r="C79" s="440" t="s">
        <v>120</v>
      </c>
      <c r="D79" s="412">
        <v>939.83115567642858</v>
      </c>
      <c r="E79" s="403">
        <v>865.2622030195995</v>
      </c>
      <c r="F79" s="403">
        <v>0.20940412685224094</v>
      </c>
      <c r="G79" s="403">
        <v>50.604498025788246</v>
      </c>
      <c r="H79" s="403">
        <v>9.7327969319784646</v>
      </c>
      <c r="I79" s="403">
        <v>14.022253572210136</v>
      </c>
    </row>
    <row r="80" spans="1:10" ht="14.1" customHeight="1">
      <c r="A80" s="223">
        <v>69</v>
      </c>
      <c r="B80" s="435" t="s">
        <v>54</v>
      </c>
      <c r="C80" s="440" t="s">
        <v>44</v>
      </c>
      <c r="D80" s="412">
        <v>948.46134861963969</v>
      </c>
      <c r="E80" s="403">
        <v>843.54250946494233</v>
      </c>
      <c r="F80" s="403">
        <v>0.22269909738798227</v>
      </c>
      <c r="G80" s="403">
        <v>82.528713108951223</v>
      </c>
      <c r="H80" s="403">
        <v>12.901894787685265</v>
      </c>
      <c r="I80" s="403">
        <v>9.2655321606728762</v>
      </c>
    </row>
    <row r="81" spans="1:9" ht="14.1" customHeight="1">
      <c r="A81" s="223">
        <v>70</v>
      </c>
      <c r="B81" s="435" t="s">
        <v>55</v>
      </c>
      <c r="C81" s="440" t="s">
        <v>116</v>
      </c>
      <c r="D81" s="412">
        <v>5671.9249354814856</v>
      </c>
      <c r="E81" s="403">
        <v>5197.2258949173975</v>
      </c>
      <c r="F81" s="403">
        <v>0.37752296541385655</v>
      </c>
      <c r="G81" s="403">
        <v>370.43960199674098</v>
      </c>
      <c r="H81" s="403">
        <v>82.413013534215366</v>
      </c>
      <c r="I81" s="403">
        <v>21.468902067717735</v>
      </c>
    </row>
    <row r="82" spans="1:9" ht="14.1" customHeight="1">
      <c r="A82" s="223">
        <v>71</v>
      </c>
      <c r="B82" s="435" t="s">
        <v>56</v>
      </c>
      <c r="C82" s="440" t="s">
        <v>95</v>
      </c>
      <c r="D82" s="412">
        <v>1041.9514481871952</v>
      </c>
      <c r="E82" s="403">
        <v>851.55006136785846</v>
      </c>
      <c r="F82" s="403">
        <v>0.1986916119452006</v>
      </c>
      <c r="G82" s="403">
        <v>169.56162864170133</v>
      </c>
      <c r="H82" s="403">
        <v>13.014118968409175</v>
      </c>
      <c r="I82" s="403">
        <v>7.6269475972809513</v>
      </c>
    </row>
    <row r="83" spans="1:9" ht="14.1" customHeight="1">
      <c r="A83" s="223">
        <v>72</v>
      </c>
      <c r="B83" s="435" t="s">
        <v>57</v>
      </c>
      <c r="C83" s="440" t="s">
        <v>117</v>
      </c>
      <c r="D83" s="412">
        <v>419.43137946543987</v>
      </c>
      <c r="E83" s="403">
        <v>403.1296182575399</v>
      </c>
      <c r="F83" s="403">
        <v>5.3597132686669609E-2</v>
      </c>
      <c r="G83" s="403">
        <v>12.478322334773486</v>
      </c>
      <c r="H83" s="403">
        <v>3.5048454344499338</v>
      </c>
      <c r="I83" s="403">
        <v>0.26499630598990714</v>
      </c>
    </row>
    <row r="84" spans="1:9" ht="14.1" customHeight="1">
      <c r="A84" s="223">
        <v>73</v>
      </c>
      <c r="B84" s="435" t="s">
        <v>58</v>
      </c>
      <c r="C84" s="440" t="s">
        <v>96</v>
      </c>
      <c r="D84" s="412">
        <v>985.1636242391321</v>
      </c>
      <c r="E84" s="403">
        <v>940.27322907996108</v>
      </c>
      <c r="F84" s="403">
        <v>0.11702434983948681</v>
      </c>
      <c r="G84" s="403">
        <v>30.41967834085828</v>
      </c>
      <c r="H84" s="403">
        <v>10.173019063841741</v>
      </c>
      <c r="I84" s="403">
        <v>4.1806734046314986</v>
      </c>
    </row>
    <row r="85" spans="1:9" ht="14.1" customHeight="1">
      <c r="A85" s="223">
        <v>74</v>
      </c>
      <c r="B85" s="435" t="s">
        <v>59</v>
      </c>
      <c r="C85" s="440" t="s">
        <v>97</v>
      </c>
      <c r="D85" s="412">
        <v>326.62556626665122</v>
      </c>
      <c r="E85" s="403">
        <v>321.68748310557459</v>
      </c>
      <c r="F85" s="403">
        <v>2.0836638100660325E-2</v>
      </c>
      <c r="G85" s="403">
        <v>2.6006446166162718</v>
      </c>
      <c r="H85" s="403">
        <v>2.1630145132897538</v>
      </c>
      <c r="I85" s="403">
        <v>0.15358739306997854</v>
      </c>
    </row>
    <row r="86" spans="1:9" ht="14.1" customHeight="1">
      <c r="A86" s="223">
        <v>75</v>
      </c>
      <c r="B86" s="435" t="s">
        <v>60</v>
      </c>
      <c r="C86" s="440" t="s">
        <v>121</v>
      </c>
      <c r="D86" s="412">
        <v>746.66503384692328</v>
      </c>
      <c r="E86" s="403">
        <v>710.816259572033</v>
      </c>
      <c r="F86" s="403">
        <v>9.6500379502724193E-2</v>
      </c>
      <c r="G86" s="403">
        <v>25.203653638567602</v>
      </c>
      <c r="H86" s="403">
        <v>7.3884887063793192</v>
      </c>
      <c r="I86" s="403">
        <v>3.1601315504406644</v>
      </c>
    </row>
    <row r="87" spans="1:9" ht="14.1" customHeight="1">
      <c r="A87" s="223">
        <v>76</v>
      </c>
      <c r="B87" s="435" t="s">
        <v>61</v>
      </c>
      <c r="C87" s="440" t="s">
        <v>98</v>
      </c>
      <c r="D87" s="412">
        <v>5575.4501641272318</v>
      </c>
      <c r="E87" s="403">
        <v>5307.1509665571402</v>
      </c>
      <c r="F87" s="403">
        <v>0.6972565974705659</v>
      </c>
      <c r="G87" s="403">
        <v>178.1616708573132</v>
      </c>
      <c r="H87" s="403">
        <v>63.116063020031191</v>
      </c>
      <c r="I87" s="403">
        <v>26.324207095277568</v>
      </c>
    </row>
    <row r="88" spans="1:9" ht="14.1" customHeight="1">
      <c r="A88" s="223">
        <v>77</v>
      </c>
      <c r="B88" s="435" t="s">
        <v>63</v>
      </c>
      <c r="C88" s="440" t="s">
        <v>102</v>
      </c>
      <c r="D88" s="412">
        <v>269.74602448095283</v>
      </c>
      <c r="E88" s="403">
        <v>257.64052847305805</v>
      </c>
      <c r="F88" s="403">
        <v>3.6894097188783496E-2</v>
      </c>
      <c r="G88" s="403">
        <v>8.0659733780974179</v>
      </c>
      <c r="H88" s="403">
        <v>2.9117158403189531</v>
      </c>
      <c r="I88" s="403">
        <v>1.0909126922896364</v>
      </c>
    </row>
    <row r="89" spans="1:9" ht="14.1" customHeight="1">
      <c r="A89" s="223">
        <v>78</v>
      </c>
      <c r="B89" s="435" t="s">
        <v>62</v>
      </c>
      <c r="C89" s="440" t="s">
        <v>122</v>
      </c>
      <c r="D89" s="412">
        <v>718.38504593560845</v>
      </c>
      <c r="E89" s="403">
        <v>547.91584741085501</v>
      </c>
      <c r="F89" s="403">
        <v>1.1132546009503084</v>
      </c>
      <c r="G89" s="403">
        <v>73.653118637563566</v>
      </c>
      <c r="H89" s="403">
        <v>17.32104772677431</v>
      </c>
      <c r="I89" s="403">
        <v>78.381777559465277</v>
      </c>
    </row>
    <row r="90" spans="1:9" ht="14.1" customHeight="1">
      <c r="A90" s="223">
        <v>79</v>
      </c>
      <c r="B90" s="435" t="s">
        <v>99</v>
      </c>
      <c r="C90" s="440" t="s">
        <v>103</v>
      </c>
      <c r="D90" s="412">
        <v>98.807278406579741</v>
      </c>
      <c r="E90" s="403">
        <v>87.107140337709026</v>
      </c>
      <c r="F90" s="403">
        <v>1.2959787246288461E-2</v>
      </c>
      <c r="G90" s="403">
        <v>2.6252052181885048</v>
      </c>
      <c r="H90" s="403">
        <v>8.7608750579474144</v>
      </c>
      <c r="I90" s="403">
        <v>0.30109800548849958</v>
      </c>
    </row>
    <row r="91" spans="1:9" ht="14.1" customHeight="1">
      <c r="A91" s="223">
        <v>80</v>
      </c>
      <c r="B91" s="435" t="s">
        <v>100</v>
      </c>
      <c r="C91" s="440" t="s">
        <v>104</v>
      </c>
      <c r="D91" s="412">
        <v>1292.0374145199967</v>
      </c>
      <c r="E91" s="403">
        <v>1263.6534409666051</v>
      </c>
      <c r="F91" s="403">
        <v>7.852883261058112E-2</v>
      </c>
      <c r="G91" s="403">
        <v>16.689457883697997</v>
      </c>
      <c r="H91" s="403">
        <v>8.2541649724364383</v>
      </c>
      <c r="I91" s="403">
        <v>3.3618218646466067</v>
      </c>
    </row>
    <row r="92" spans="1:9" ht="14.1" customHeight="1">
      <c r="A92" s="223">
        <v>81</v>
      </c>
      <c r="B92" s="435" t="s">
        <v>101</v>
      </c>
      <c r="C92" s="440" t="s">
        <v>105</v>
      </c>
      <c r="D92" s="412">
        <v>1308.1035777023021</v>
      </c>
      <c r="E92" s="403">
        <v>1237.0206899251316</v>
      </c>
      <c r="F92" s="403">
        <v>0.4472114950085474</v>
      </c>
      <c r="G92" s="403">
        <v>43.858678962397505</v>
      </c>
      <c r="H92" s="403">
        <v>20.278515532872174</v>
      </c>
      <c r="I92" s="403">
        <v>6.4984817868921763</v>
      </c>
    </row>
    <row r="93" spans="1:9" ht="12.75" customHeight="1">
      <c r="A93" s="223"/>
      <c r="B93" s="727"/>
      <c r="C93" s="728"/>
      <c r="D93" s="403"/>
      <c r="E93" s="403"/>
      <c r="F93" s="403"/>
      <c r="G93" s="403"/>
      <c r="H93" s="403"/>
      <c r="I93" s="403"/>
    </row>
    <row r="94" spans="1:9" ht="14.1" customHeight="1">
      <c r="A94" s="223">
        <v>82</v>
      </c>
      <c r="B94" s="443"/>
      <c r="C94" s="444" t="s">
        <v>42</v>
      </c>
      <c r="D94" s="415">
        <f t="shared" ref="D94:I94" si="6">SUM(D75:D92)</f>
        <v>24487.107675256753</v>
      </c>
      <c r="E94" s="405">
        <f t="shared" si="6"/>
        <v>22721.162295704042</v>
      </c>
      <c r="F94" s="405">
        <f t="shared" si="6"/>
        <v>67.907808000000031</v>
      </c>
      <c r="G94" s="405">
        <f t="shared" si="6"/>
        <v>1207.8047374490461</v>
      </c>
      <c r="H94" s="405">
        <f t="shared" si="6"/>
        <v>297.2028253817254</v>
      </c>
      <c r="I94" s="405">
        <f t="shared" si="6"/>
        <v>193.030008721944</v>
      </c>
    </row>
    <row r="95" spans="1:9" ht="14.1" customHeight="1">
      <c r="A95" s="223">
        <v>83</v>
      </c>
      <c r="B95" s="420"/>
      <c r="C95" s="446" t="s">
        <v>106</v>
      </c>
      <c r="D95" s="453">
        <v>330984.82697991823</v>
      </c>
      <c r="E95" s="451">
        <v>313784.39217147097</v>
      </c>
      <c r="F95" s="451">
        <v>0</v>
      </c>
      <c r="G95" s="451">
        <v>595.24126255095325</v>
      </c>
      <c r="H95" s="451">
        <v>16564.659354618278</v>
      </c>
      <c r="I95" s="451">
        <v>40.534191278055921</v>
      </c>
    </row>
    <row r="96" spans="1:9" ht="14.1" customHeight="1">
      <c r="A96" s="223">
        <v>84</v>
      </c>
      <c r="B96" s="420"/>
      <c r="C96" s="444" t="s">
        <v>85</v>
      </c>
      <c r="D96" s="415">
        <f t="shared" ref="D96:I96" si="7">SUM(D94:D95)</f>
        <v>355471.93465517496</v>
      </c>
      <c r="E96" s="405">
        <f t="shared" si="7"/>
        <v>336505.55446717504</v>
      </c>
      <c r="F96" s="405">
        <f t="shared" si="7"/>
        <v>67.907808000000031</v>
      </c>
      <c r="G96" s="405">
        <f t="shared" si="7"/>
        <v>1803.0459999999994</v>
      </c>
      <c r="H96" s="405">
        <f t="shared" si="7"/>
        <v>16861.862180000004</v>
      </c>
      <c r="I96" s="405">
        <f t="shared" si="7"/>
        <v>233.56419999999991</v>
      </c>
    </row>
    <row r="97" spans="1:9" ht="19.5" customHeight="1">
      <c r="A97" s="367"/>
      <c r="B97" s="417"/>
      <c r="C97" s="473"/>
      <c r="D97" s="729" t="s">
        <v>917</v>
      </c>
      <c r="E97" s="729"/>
      <c r="F97" s="729"/>
      <c r="G97" s="729"/>
      <c r="H97" s="729"/>
      <c r="I97" s="729"/>
    </row>
    <row r="98" spans="1:9" ht="14.1" customHeight="1">
      <c r="A98" s="223">
        <v>85</v>
      </c>
      <c r="B98" s="435" t="s">
        <v>49</v>
      </c>
      <c r="C98" s="440" t="s">
        <v>118</v>
      </c>
      <c r="D98" s="403">
        <v>213.39952750305741</v>
      </c>
      <c r="E98" s="403">
        <v>122.20307632110952</v>
      </c>
      <c r="F98" s="403">
        <v>66.281080882765607</v>
      </c>
      <c r="G98" s="403">
        <v>9.0250137896866356</v>
      </c>
      <c r="H98" s="403">
        <v>10.160822466856345</v>
      </c>
      <c r="I98" s="403">
        <v>5.7295340426393233</v>
      </c>
    </row>
    <row r="99" spans="1:9" ht="14.1" customHeight="1">
      <c r="A99" s="223">
        <v>86</v>
      </c>
      <c r="B99" s="435" t="s">
        <v>50</v>
      </c>
      <c r="C99" s="440" t="s">
        <v>115</v>
      </c>
      <c r="D99" s="412">
        <v>31.609344093781779</v>
      </c>
      <c r="E99" s="403">
        <v>28.780234693148525</v>
      </c>
      <c r="F99" s="403">
        <v>2.8901176894841445E-2</v>
      </c>
      <c r="G99" s="403">
        <v>1.751843372830739</v>
      </c>
      <c r="H99" s="403">
        <v>0.28875483946173303</v>
      </c>
      <c r="I99" s="403">
        <v>0.75961001144593865</v>
      </c>
    </row>
    <row r="100" spans="1:9" ht="14.1" customHeight="1">
      <c r="A100" s="223">
        <v>87</v>
      </c>
      <c r="B100" s="435" t="s">
        <v>51</v>
      </c>
      <c r="C100" s="440" t="s">
        <v>124</v>
      </c>
      <c r="D100" s="412">
        <v>3601.7113121126108</v>
      </c>
      <c r="E100" s="403">
        <v>3494.5324352602511</v>
      </c>
      <c r="F100" s="403">
        <v>0.35250286674612247</v>
      </c>
      <c r="G100" s="403">
        <v>75.947403016338626</v>
      </c>
      <c r="H100" s="403">
        <v>22.862635461468056</v>
      </c>
      <c r="I100" s="403">
        <v>8.0163355078071472</v>
      </c>
    </row>
    <row r="101" spans="1:9" ht="14.1" customHeight="1">
      <c r="A101" s="223">
        <v>88</v>
      </c>
      <c r="B101" s="435" t="s">
        <v>52</v>
      </c>
      <c r="C101" s="440" t="s">
        <v>119</v>
      </c>
      <c r="D101" s="412">
        <v>225.32927159682109</v>
      </c>
      <c r="E101" s="403">
        <v>168.48389730218247</v>
      </c>
      <c r="F101" s="403">
        <v>5.7676147777041671E-2</v>
      </c>
      <c r="G101" s="403">
        <v>53.521835459587408</v>
      </c>
      <c r="H101" s="403">
        <v>1.4102953753420877</v>
      </c>
      <c r="I101" s="403">
        <v>1.8555673119320781</v>
      </c>
    </row>
    <row r="102" spans="1:9" ht="14.1" customHeight="1">
      <c r="A102" s="223">
        <v>89</v>
      </c>
      <c r="B102" s="435" t="s">
        <v>53</v>
      </c>
      <c r="C102" s="440" t="s">
        <v>120</v>
      </c>
      <c r="D102" s="412">
        <v>896.17733255000508</v>
      </c>
      <c r="E102" s="403">
        <v>825.35568448489425</v>
      </c>
      <c r="F102" s="403">
        <v>0.20981901946877354</v>
      </c>
      <c r="G102" s="403">
        <v>47.882427248065639</v>
      </c>
      <c r="H102" s="403">
        <v>9.6654499539257106</v>
      </c>
      <c r="I102" s="403">
        <v>13.063951843650724</v>
      </c>
    </row>
    <row r="103" spans="1:9" ht="14.1" customHeight="1">
      <c r="A103" s="223">
        <v>90</v>
      </c>
      <c r="B103" s="435" t="s">
        <v>54</v>
      </c>
      <c r="C103" s="440" t="s">
        <v>44</v>
      </c>
      <c r="D103" s="412">
        <v>914.38388474174019</v>
      </c>
      <c r="E103" s="403">
        <v>833.05253110964691</v>
      </c>
      <c r="F103" s="403">
        <v>0.23310250534835009</v>
      </c>
      <c r="G103" s="403">
        <v>58.837773970246204</v>
      </c>
      <c r="H103" s="403">
        <v>13.425007608597674</v>
      </c>
      <c r="I103" s="403">
        <v>8.8354695479011305</v>
      </c>
    </row>
    <row r="104" spans="1:9" ht="14.1" customHeight="1">
      <c r="A104" s="223">
        <v>91</v>
      </c>
      <c r="B104" s="435" t="s">
        <v>55</v>
      </c>
      <c r="C104" s="440" t="s">
        <v>116</v>
      </c>
      <c r="D104" s="412">
        <v>5600.4798766612194</v>
      </c>
      <c r="E104" s="403">
        <v>5136.8734838416558</v>
      </c>
      <c r="F104" s="403">
        <v>0.39357617828953728</v>
      </c>
      <c r="G104" s="403">
        <v>362.23058529020921</v>
      </c>
      <c r="H104" s="403">
        <v>80.967445369811131</v>
      </c>
      <c r="I104" s="403">
        <v>20.014785981254128</v>
      </c>
    </row>
    <row r="105" spans="1:9" ht="14.1" customHeight="1">
      <c r="A105" s="223">
        <v>92</v>
      </c>
      <c r="B105" s="435" t="s">
        <v>56</v>
      </c>
      <c r="C105" s="440" t="s">
        <v>95</v>
      </c>
      <c r="D105" s="412">
        <v>1203.6099689382017</v>
      </c>
      <c r="E105" s="403">
        <v>917.44199717766878</v>
      </c>
      <c r="F105" s="403">
        <v>0.20365871715588682</v>
      </c>
      <c r="G105" s="403">
        <v>266.15424335991378</v>
      </c>
      <c r="H105" s="403">
        <v>12.50329613541045</v>
      </c>
      <c r="I105" s="403">
        <v>7.3067735480529663</v>
      </c>
    </row>
    <row r="106" spans="1:9" ht="14.1" customHeight="1">
      <c r="A106" s="223">
        <v>93</v>
      </c>
      <c r="B106" s="435" t="s">
        <v>57</v>
      </c>
      <c r="C106" s="440" t="s">
        <v>117</v>
      </c>
      <c r="D106" s="412">
        <v>415.06414385431043</v>
      </c>
      <c r="E106" s="403">
        <v>398.04280323747679</v>
      </c>
      <c r="F106" s="403">
        <v>5.3511349359881118E-2</v>
      </c>
      <c r="G106" s="403">
        <v>13.072376064847308</v>
      </c>
      <c r="H106" s="403">
        <v>3.6324521833736858</v>
      </c>
      <c r="I106" s="403">
        <v>0.26300101925270913</v>
      </c>
    </row>
    <row r="107" spans="1:9" ht="14.1" customHeight="1">
      <c r="A107" s="223">
        <v>94</v>
      </c>
      <c r="B107" s="435" t="s">
        <v>58</v>
      </c>
      <c r="C107" s="440" t="s">
        <v>96</v>
      </c>
      <c r="D107" s="412">
        <v>959.40863690158983</v>
      </c>
      <c r="E107" s="403">
        <v>916.49531177777749</v>
      </c>
      <c r="F107" s="403">
        <v>0.1186982783418062</v>
      </c>
      <c r="G107" s="403">
        <v>28.660476860660765</v>
      </c>
      <c r="H107" s="403">
        <v>10.25969904383247</v>
      </c>
      <c r="I107" s="403">
        <v>3.8744509409772996</v>
      </c>
    </row>
    <row r="108" spans="1:9" ht="14.1" customHeight="1">
      <c r="A108" s="223">
        <v>95</v>
      </c>
      <c r="B108" s="435" t="s">
        <v>59</v>
      </c>
      <c r="C108" s="440" t="s">
        <v>97</v>
      </c>
      <c r="D108" s="412">
        <v>323.59105647807905</v>
      </c>
      <c r="E108" s="403">
        <v>318.42773135623889</v>
      </c>
      <c r="F108" s="403">
        <v>2.0192962022596645E-2</v>
      </c>
      <c r="G108" s="403">
        <v>2.8029493965291827</v>
      </c>
      <c r="H108" s="403">
        <v>2.1886779860650201</v>
      </c>
      <c r="I108" s="403">
        <v>0.15150477722333885</v>
      </c>
    </row>
    <row r="109" spans="1:9" ht="14.1" customHeight="1">
      <c r="A109" s="223">
        <v>96</v>
      </c>
      <c r="B109" s="435" t="s">
        <v>60</v>
      </c>
      <c r="C109" s="440" t="s">
        <v>121</v>
      </c>
      <c r="D109" s="412">
        <v>750.63349118054703</v>
      </c>
      <c r="E109" s="403">
        <v>713.42020725107761</v>
      </c>
      <c r="F109" s="403">
        <v>0.10145500100151569</v>
      </c>
      <c r="G109" s="403">
        <v>26.584764685529706</v>
      </c>
      <c r="H109" s="403">
        <v>7.5702749136861405</v>
      </c>
      <c r="I109" s="403">
        <v>2.9567893292520684</v>
      </c>
    </row>
    <row r="110" spans="1:9" ht="14.1" customHeight="1">
      <c r="A110" s="223">
        <v>97</v>
      </c>
      <c r="B110" s="435" t="s">
        <v>61</v>
      </c>
      <c r="C110" s="440" t="s">
        <v>98</v>
      </c>
      <c r="D110" s="412">
        <v>5441.7790659626708</v>
      </c>
      <c r="E110" s="403">
        <v>5182.0623672783513</v>
      </c>
      <c r="F110" s="403">
        <v>0.71088066353286683</v>
      </c>
      <c r="G110" s="403">
        <v>171.1270883873853</v>
      </c>
      <c r="H110" s="403">
        <v>63.494939288095559</v>
      </c>
      <c r="I110" s="403">
        <v>24.383790345306284</v>
      </c>
    </row>
    <row r="111" spans="1:9" ht="14.1" customHeight="1">
      <c r="A111" s="223">
        <v>98</v>
      </c>
      <c r="B111" s="435" t="s">
        <v>63</v>
      </c>
      <c r="C111" s="440" t="s">
        <v>102</v>
      </c>
      <c r="D111" s="412">
        <v>261.03373033228939</v>
      </c>
      <c r="E111" s="403">
        <v>247.68457638262831</v>
      </c>
      <c r="F111" s="403">
        <v>4.0216854484306376E-2</v>
      </c>
      <c r="G111" s="403">
        <v>8.7235937375290451</v>
      </c>
      <c r="H111" s="403">
        <v>3.4715568807881478</v>
      </c>
      <c r="I111" s="403">
        <v>1.1137864768595329</v>
      </c>
    </row>
    <row r="112" spans="1:9" ht="14.1" customHeight="1">
      <c r="A112" s="223">
        <v>99</v>
      </c>
      <c r="B112" s="435" t="s">
        <v>62</v>
      </c>
      <c r="C112" s="440" t="s">
        <v>122</v>
      </c>
      <c r="D112" s="412">
        <v>674.11006447339071</v>
      </c>
      <c r="E112" s="403">
        <v>506.36288097412074</v>
      </c>
      <c r="F112" s="403">
        <v>1.1255052207344804</v>
      </c>
      <c r="G112" s="403">
        <v>75.99375734555413</v>
      </c>
      <c r="H112" s="403">
        <v>16.877511123901005</v>
      </c>
      <c r="I112" s="403">
        <v>73.750409809080352</v>
      </c>
    </row>
    <row r="113" spans="1:9" ht="14.1" customHeight="1">
      <c r="A113" s="223">
        <v>100</v>
      </c>
      <c r="B113" s="435" t="s">
        <v>99</v>
      </c>
      <c r="C113" s="440" t="s">
        <v>103</v>
      </c>
      <c r="D113" s="412">
        <v>100.37675320134542</v>
      </c>
      <c r="E113" s="403">
        <v>87.28547979712296</v>
      </c>
      <c r="F113" s="403">
        <v>1.4375748843210637E-2</v>
      </c>
      <c r="G113" s="403">
        <v>2.8899574363209211</v>
      </c>
      <c r="H113" s="403">
        <v>9.9072798293797621</v>
      </c>
      <c r="I113" s="403">
        <v>0.27966038967856915</v>
      </c>
    </row>
    <row r="114" spans="1:9" ht="14.1" customHeight="1">
      <c r="A114" s="223">
        <v>101</v>
      </c>
      <c r="B114" s="435" t="s">
        <v>100</v>
      </c>
      <c r="C114" s="440" t="s">
        <v>104</v>
      </c>
      <c r="D114" s="412">
        <v>1320.651154983314</v>
      </c>
      <c r="E114" s="403">
        <v>1290.767126409859</v>
      </c>
      <c r="F114" s="403">
        <v>8.2286320242081309E-2</v>
      </c>
      <c r="G114" s="403">
        <v>18.243334434306316</v>
      </c>
      <c r="H114" s="403">
        <v>8.2525296147614142</v>
      </c>
      <c r="I114" s="403">
        <v>3.3058782041452028</v>
      </c>
    </row>
    <row r="115" spans="1:9" ht="14.1" customHeight="1">
      <c r="A115" s="223">
        <v>102</v>
      </c>
      <c r="B115" s="435" t="s">
        <v>101</v>
      </c>
      <c r="C115" s="440" t="s">
        <v>105</v>
      </c>
      <c r="D115" s="412">
        <v>1258.3896774809887</v>
      </c>
      <c r="E115" s="403">
        <v>1190.3735760366708</v>
      </c>
      <c r="F115" s="403">
        <v>0.45735610699109919</v>
      </c>
      <c r="G115" s="403">
        <v>42.056821503167733</v>
      </c>
      <c r="H115" s="403">
        <v>19.494530063045957</v>
      </c>
      <c r="I115" s="403">
        <v>6.0073937711131888</v>
      </c>
    </row>
    <row r="116" spans="1:9" ht="9.75" customHeight="1">
      <c r="A116" s="223"/>
      <c r="B116" s="727"/>
      <c r="C116" s="728"/>
      <c r="D116" s="403"/>
      <c r="E116" s="403"/>
      <c r="F116" s="403"/>
      <c r="G116" s="403"/>
      <c r="H116" s="403"/>
      <c r="I116" s="403"/>
    </row>
    <row r="117" spans="1:9" ht="14.1" customHeight="1">
      <c r="A117" s="223">
        <v>103</v>
      </c>
      <c r="B117" s="443"/>
      <c r="C117" s="444" t="s">
        <v>42</v>
      </c>
      <c r="D117" s="415">
        <f t="shared" ref="D117:I117" si="8">SUM(D98:D115)</f>
        <v>24191.738293045961</v>
      </c>
      <c r="E117" s="405">
        <f t="shared" si="8"/>
        <v>22377.645400691879</v>
      </c>
      <c r="F117" s="405">
        <f t="shared" si="8"/>
        <v>70.484795999999989</v>
      </c>
      <c r="G117" s="405">
        <f t="shared" si="8"/>
        <v>1265.5062453587086</v>
      </c>
      <c r="H117" s="405">
        <f t="shared" si="8"/>
        <v>296.43315813780231</v>
      </c>
      <c r="I117" s="405">
        <f t="shared" si="8"/>
        <v>181.66869285757201</v>
      </c>
    </row>
    <row r="118" spans="1:9" ht="14.1" customHeight="1">
      <c r="A118" s="223">
        <v>104</v>
      </c>
      <c r="B118" s="420"/>
      <c r="C118" s="446" t="s">
        <v>279</v>
      </c>
      <c r="D118" s="453">
        <v>324754.72301306349</v>
      </c>
      <c r="E118" s="451">
        <v>307548.95966941759</v>
      </c>
      <c r="F118" s="451">
        <v>0</v>
      </c>
      <c r="G118" s="451">
        <v>490.27575464129126</v>
      </c>
      <c r="H118" s="451">
        <v>16677.2458818622</v>
      </c>
      <c r="I118" s="451">
        <v>38.241707142427977</v>
      </c>
    </row>
    <row r="119" spans="1:9" ht="14.1" customHeight="1">
      <c r="A119" s="223">
        <v>105</v>
      </c>
      <c r="B119" s="420"/>
      <c r="C119" s="444" t="s">
        <v>85</v>
      </c>
      <c r="D119" s="415">
        <f t="shared" ref="D119:I119" si="9">SUM(D117:D118)</f>
        <v>348946.46130610944</v>
      </c>
      <c r="E119" s="405">
        <f t="shared" si="9"/>
        <v>329926.60507010948</v>
      </c>
      <c r="F119" s="405">
        <f t="shared" si="9"/>
        <v>70.484795999999989</v>
      </c>
      <c r="G119" s="405">
        <f t="shared" si="9"/>
        <v>1755.7819999999999</v>
      </c>
      <c r="H119" s="405">
        <f t="shared" si="9"/>
        <v>16973.679040000003</v>
      </c>
      <c r="I119" s="405">
        <f t="shared" si="9"/>
        <v>219.91039999999998</v>
      </c>
    </row>
    <row r="120" spans="1:9" s="410" customFormat="1" ht="19.5" customHeight="1">
      <c r="A120" s="367"/>
      <c r="B120" s="417"/>
      <c r="C120" s="473"/>
      <c r="D120" s="697" t="s">
        <v>918</v>
      </c>
      <c r="E120" s="697"/>
      <c r="F120" s="697"/>
      <c r="G120" s="697"/>
      <c r="H120" s="697"/>
      <c r="I120" s="697"/>
    </row>
    <row r="121" spans="1:9" ht="14.1" customHeight="1">
      <c r="A121" s="223">
        <v>106</v>
      </c>
      <c r="B121" s="435" t="s">
        <v>49</v>
      </c>
      <c r="C121" s="440" t="s">
        <v>118</v>
      </c>
      <c r="D121" s="453">
        <v>216.67876409258324</v>
      </c>
      <c r="E121" s="451">
        <v>123.32337559302574</v>
      </c>
      <c r="F121" s="451">
        <v>68.633574407247124</v>
      </c>
      <c r="G121" s="451">
        <v>8.9184375541885146</v>
      </c>
      <c r="H121" s="451">
        <v>9.883117822791478</v>
      </c>
      <c r="I121" s="451">
        <v>5.9202587153303572</v>
      </c>
    </row>
    <row r="122" spans="1:9" ht="14.1" customHeight="1">
      <c r="A122" s="223">
        <v>107</v>
      </c>
      <c r="B122" s="435" t="s">
        <v>50</v>
      </c>
      <c r="C122" s="440" t="s">
        <v>115</v>
      </c>
      <c r="D122" s="453">
        <v>33.602513574950272</v>
      </c>
      <c r="E122" s="451">
        <v>30.84741632628408</v>
      </c>
      <c r="F122" s="451">
        <v>2.8840396379414011E-2</v>
      </c>
      <c r="G122" s="451">
        <v>1.7311558840124959</v>
      </c>
      <c r="H122" s="451">
        <v>0.28664780570517523</v>
      </c>
      <c r="I122" s="451">
        <v>0.7084531625691104</v>
      </c>
    </row>
    <row r="123" spans="1:9" ht="14.1" customHeight="1">
      <c r="A123" s="223">
        <v>108</v>
      </c>
      <c r="B123" s="435" t="s">
        <v>51</v>
      </c>
      <c r="C123" s="440" t="s">
        <v>124</v>
      </c>
      <c r="D123" s="453">
        <v>3811.5547416733111</v>
      </c>
      <c r="E123" s="451">
        <v>3702.0686822148555</v>
      </c>
      <c r="F123" s="451">
        <v>0.35926397008349509</v>
      </c>
      <c r="G123" s="451">
        <v>75.050541416128169</v>
      </c>
      <c r="H123" s="451">
        <v>26.447202118147199</v>
      </c>
      <c r="I123" s="451">
        <v>7.6290519540965747</v>
      </c>
    </row>
    <row r="124" spans="1:9" ht="14.1" customHeight="1">
      <c r="A124" s="223">
        <v>109</v>
      </c>
      <c r="B124" s="435" t="s">
        <v>52</v>
      </c>
      <c r="C124" s="440" t="s">
        <v>119</v>
      </c>
      <c r="D124" s="453">
        <v>227.7002306661615</v>
      </c>
      <c r="E124" s="451">
        <v>171.43035957057234</v>
      </c>
      <c r="F124" s="451">
        <v>6.005123629686205E-2</v>
      </c>
      <c r="G124" s="451">
        <v>52.889797008105916</v>
      </c>
      <c r="H124" s="451">
        <v>1.4664735567235776</v>
      </c>
      <c r="I124" s="451">
        <v>1.853549294462828</v>
      </c>
    </row>
    <row r="125" spans="1:9" ht="14.1" customHeight="1">
      <c r="A125" s="223">
        <v>110</v>
      </c>
      <c r="B125" s="435" t="s">
        <v>53</v>
      </c>
      <c r="C125" s="440" t="s">
        <v>120</v>
      </c>
      <c r="D125" s="453">
        <v>935.46128608124366</v>
      </c>
      <c r="E125" s="451">
        <v>866.07465853427027</v>
      </c>
      <c r="F125" s="451">
        <v>0.20821464789532368</v>
      </c>
      <c r="G125" s="451">
        <v>47.316984472959504</v>
      </c>
      <c r="H125" s="451">
        <v>9.7108329884061</v>
      </c>
      <c r="I125" s="451">
        <v>12.150595437712434</v>
      </c>
    </row>
    <row r="126" spans="1:9" ht="14.1" customHeight="1">
      <c r="A126" s="223">
        <v>111</v>
      </c>
      <c r="B126" s="435" t="s">
        <v>54</v>
      </c>
      <c r="C126" s="440" t="s">
        <v>44</v>
      </c>
      <c r="D126" s="453">
        <v>984.68011833259766</v>
      </c>
      <c r="E126" s="451">
        <v>904.26326533735232</v>
      </c>
      <c r="F126" s="451">
        <v>0.24441906703284205</v>
      </c>
      <c r="G126" s="451">
        <v>58.142959690626597</v>
      </c>
      <c r="H126" s="451">
        <v>13.63861950913174</v>
      </c>
      <c r="I126" s="451">
        <v>8.3908547284540766</v>
      </c>
    </row>
    <row r="127" spans="1:9" ht="14.1" customHeight="1">
      <c r="A127" s="223">
        <v>112</v>
      </c>
      <c r="B127" s="435" t="s">
        <v>55</v>
      </c>
      <c r="C127" s="440" t="s">
        <v>116</v>
      </c>
      <c r="D127" s="453">
        <v>5773.0374284050313</v>
      </c>
      <c r="E127" s="451">
        <v>5310.1740979936076</v>
      </c>
      <c r="F127" s="451">
        <v>0.40041349710045376</v>
      </c>
      <c r="G127" s="451">
        <v>357.95301042305186</v>
      </c>
      <c r="H127" s="451">
        <v>85.582629207265825</v>
      </c>
      <c r="I127" s="451">
        <v>18.927277284005804</v>
      </c>
    </row>
    <row r="128" spans="1:9" ht="14.1" customHeight="1">
      <c r="A128" s="223">
        <v>113</v>
      </c>
      <c r="B128" s="435" t="s">
        <v>56</v>
      </c>
      <c r="C128" s="440" t="s">
        <v>95</v>
      </c>
      <c r="D128" s="453">
        <v>1336.6784465801863</v>
      </c>
      <c r="E128" s="451">
        <v>957.23843904899411</v>
      </c>
      <c r="F128" s="451">
        <v>0.20645438491089396</v>
      </c>
      <c r="G128" s="451">
        <v>359.9084516989605</v>
      </c>
      <c r="H128" s="451">
        <v>12.287870347429056</v>
      </c>
      <c r="I128" s="451">
        <v>7.0372310998915335</v>
      </c>
    </row>
    <row r="129" spans="1:9" ht="14.1" customHeight="1">
      <c r="A129" s="223">
        <v>114</v>
      </c>
      <c r="B129" s="435" t="s">
        <v>57</v>
      </c>
      <c r="C129" s="440" t="s">
        <v>117</v>
      </c>
      <c r="D129" s="453">
        <v>431.52111477238384</v>
      </c>
      <c r="E129" s="451">
        <v>414.44896606766537</v>
      </c>
      <c r="F129" s="451">
        <v>5.46518926824512E-2</v>
      </c>
      <c r="G129" s="451">
        <v>12.918004596562213</v>
      </c>
      <c r="H129" s="451">
        <v>3.8302793747850954</v>
      </c>
      <c r="I129" s="451">
        <v>0.26921284068867862</v>
      </c>
    </row>
    <row r="130" spans="1:9" ht="14.1" customHeight="1">
      <c r="A130" s="223">
        <v>115</v>
      </c>
      <c r="B130" s="435" t="s">
        <v>58</v>
      </c>
      <c r="C130" s="440" t="s">
        <v>96</v>
      </c>
      <c r="D130" s="453">
        <v>1006.3128531245414</v>
      </c>
      <c r="E130" s="451">
        <v>963.79689392565911</v>
      </c>
      <c r="F130" s="451">
        <v>0.12208853268008737</v>
      </c>
      <c r="G130" s="451">
        <v>28.322025773208601</v>
      </c>
      <c r="H130" s="451">
        <v>10.491844401052086</v>
      </c>
      <c r="I130" s="451">
        <v>3.5800004919415893</v>
      </c>
    </row>
    <row r="131" spans="1:9" ht="14.1" customHeight="1">
      <c r="A131" s="223">
        <v>116</v>
      </c>
      <c r="B131" s="435" t="s">
        <v>59</v>
      </c>
      <c r="C131" s="440" t="s">
        <v>97</v>
      </c>
      <c r="D131" s="453">
        <v>341.18186095820323</v>
      </c>
      <c r="E131" s="451">
        <v>336.0720651427647</v>
      </c>
      <c r="F131" s="451">
        <v>1.9622004842615014E-2</v>
      </c>
      <c r="G131" s="451">
        <v>2.7698494144199937</v>
      </c>
      <c r="H131" s="451">
        <v>2.1934788610482974</v>
      </c>
      <c r="I131" s="451">
        <v>0.1268455351276194</v>
      </c>
    </row>
    <row r="132" spans="1:9" ht="14.1" customHeight="1">
      <c r="A132" s="223">
        <v>117</v>
      </c>
      <c r="B132" s="435" t="s">
        <v>60</v>
      </c>
      <c r="C132" s="440" t="s">
        <v>121</v>
      </c>
      <c r="D132" s="453">
        <v>785.55026888389921</v>
      </c>
      <c r="E132" s="451">
        <v>748.65840984365389</v>
      </c>
      <c r="F132" s="451">
        <v>0.10789612166096661</v>
      </c>
      <c r="G132" s="451">
        <v>26.270825648115171</v>
      </c>
      <c r="H132" s="451">
        <v>7.7307522929673667</v>
      </c>
      <c r="I132" s="451">
        <v>2.7823849775017973</v>
      </c>
    </row>
    <row r="133" spans="1:9" ht="14.1" customHeight="1">
      <c r="A133" s="223">
        <v>118</v>
      </c>
      <c r="B133" s="435" t="s">
        <v>61</v>
      </c>
      <c r="C133" s="440" t="s">
        <v>98</v>
      </c>
      <c r="D133" s="453">
        <v>5714.7416498519106</v>
      </c>
      <c r="E133" s="451">
        <v>5457.5025442525539</v>
      </c>
      <c r="F133" s="451">
        <v>0.73171079802542938</v>
      </c>
      <c r="G133" s="451">
        <v>169.1062514892829</v>
      </c>
      <c r="H133" s="451">
        <v>64.76530865591441</v>
      </c>
      <c r="I133" s="451">
        <v>22.635834656133483</v>
      </c>
    </row>
    <row r="134" spans="1:9" ht="14.1" customHeight="1">
      <c r="A134" s="223">
        <v>119</v>
      </c>
      <c r="B134" s="435" t="s">
        <v>63</v>
      </c>
      <c r="C134" s="440" t="s">
        <v>102</v>
      </c>
      <c r="D134" s="453">
        <v>270.70334644671135</v>
      </c>
      <c r="E134" s="451">
        <v>257.22505970176337</v>
      </c>
      <c r="F134" s="451">
        <v>4.2803572398582783E-2</v>
      </c>
      <c r="G134" s="451">
        <v>8.6205769663388132</v>
      </c>
      <c r="H134" s="451">
        <v>3.6546360725381577</v>
      </c>
      <c r="I134" s="451">
        <v>1.160270133672453</v>
      </c>
    </row>
    <row r="135" spans="1:9" ht="14.1" customHeight="1">
      <c r="A135" s="223">
        <v>120</v>
      </c>
      <c r="B135" s="435" t="s">
        <v>62</v>
      </c>
      <c r="C135" s="440" t="s">
        <v>122</v>
      </c>
      <c r="D135" s="453">
        <v>690.04336368168833</v>
      </c>
      <c r="E135" s="451">
        <v>527.37708172174575</v>
      </c>
      <c r="F135" s="451">
        <v>1.1445291549474297</v>
      </c>
      <c r="G135" s="451">
        <v>75.096348347852427</v>
      </c>
      <c r="H135" s="451">
        <v>16.160289336132344</v>
      </c>
      <c r="I135" s="451">
        <v>70.265115121010396</v>
      </c>
    </row>
    <row r="136" spans="1:9" ht="14.1" customHeight="1">
      <c r="A136" s="223">
        <v>121</v>
      </c>
      <c r="B136" s="435" t="s">
        <v>99</v>
      </c>
      <c r="C136" s="440" t="s">
        <v>103</v>
      </c>
      <c r="D136" s="453">
        <v>103.92593026772209</v>
      </c>
      <c r="E136" s="451">
        <v>89.813968142838704</v>
      </c>
      <c r="F136" s="451">
        <v>1.5400320444950329E-2</v>
      </c>
      <c r="G136" s="451">
        <v>2.855829977738547</v>
      </c>
      <c r="H136" s="451">
        <v>10.981552399240678</v>
      </c>
      <c r="I136" s="451">
        <v>0.25917942745920819</v>
      </c>
    </row>
    <row r="137" spans="1:9" ht="14.1" customHeight="1">
      <c r="A137" s="223">
        <v>122</v>
      </c>
      <c r="B137" s="435" t="s">
        <v>100</v>
      </c>
      <c r="C137" s="440" t="s">
        <v>104</v>
      </c>
      <c r="D137" s="453">
        <v>1366.2909151290623</v>
      </c>
      <c r="E137" s="451">
        <v>1336.3860655907047</v>
      </c>
      <c r="F137" s="451">
        <v>8.6389497830573481E-2</v>
      </c>
      <c r="G137" s="451">
        <v>18.027899205923234</v>
      </c>
      <c r="H137" s="451">
        <v>8.4332615301667495</v>
      </c>
      <c r="I137" s="451">
        <v>3.3572993044371238</v>
      </c>
    </row>
    <row r="138" spans="1:9" ht="14.1" customHeight="1">
      <c r="A138" s="223">
        <v>123</v>
      </c>
      <c r="B138" s="435" t="s">
        <v>101</v>
      </c>
      <c r="C138" s="440" t="s">
        <v>105</v>
      </c>
      <c r="D138" s="453">
        <v>1319.5302934637041</v>
      </c>
      <c r="E138" s="451">
        <v>1252.6882973528504</v>
      </c>
      <c r="F138" s="451">
        <v>0.46866849754050344</v>
      </c>
      <c r="G138" s="451">
        <v>41.560173207965548</v>
      </c>
      <c r="H138" s="451">
        <v>19.222855734224765</v>
      </c>
      <c r="I138" s="451">
        <v>5.5902986711228584</v>
      </c>
    </row>
    <row r="139" spans="1:9" ht="9.75" customHeight="1">
      <c r="A139" s="223"/>
      <c r="B139" s="727"/>
      <c r="C139" s="728"/>
      <c r="D139" s="453"/>
      <c r="E139" s="451"/>
      <c r="F139" s="451"/>
      <c r="G139" s="451"/>
      <c r="H139" s="451"/>
      <c r="I139" s="451"/>
    </row>
    <row r="140" spans="1:9" ht="14.1" customHeight="1">
      <c r="A140" s="223">
        <v>124</v>
      </c>
      <c r="B140" s="443"/>
      <c r="C140" s="444" t="s">
        <v>42</v>
      </c>
      <c r="D140" s="454">
        <f t="shared" ref="D140:I140" si="10">SUM(D121:D138)</f>
        <v>25349.195125985894</v>
      </c>
      <c r="E140" s="455">
        <f t="shared" si="10"/>
        <v>23449.389646361164</v>
      </c>
      <c r="F140" s="455">
        <f t="shared" si="10"/>
        <v>72.934991999999994</v>
      </c>
      <c r="G140" s="455">
        <f t="shared" si="10"/>
        <v>1347.4591227754408</v>
      </c>
      <c r="H140" s="455">
        <f t="shared" si="10"/>
        <v>306.7676520136701</v>
      </c>
      <c r="I140" s="455">
        <f t="shared" si="10"/>
        <v>172.64371283561792</v>
      </c>
    </row>
    <row r="141" spans="1:9" ht="14.1" customHeight="1">
      <c r="A141" s="223">
        <v>125</v>
      </c>
      <c r="B141" s="420"/>
      <c r="C141" s="446" t="s">
        <v>279</v>
      </c>
      <c r="D141" s="453">
        <v>323478.95701179106</v>
      </c>
      <c r="E141" s="451">
        <v>306132.87365941581</v>
      </c>
      <c r="F141" s="451">
        <v>0</v>
      </c>
      <c r="G141" s="451">
        <v>387.58887722455887</v>
      </c>
      <c r="H141" s="451">
        <v>16921.93698798633</v>
      </c>
      <c r="I141" s="451">
        <v>36.557487164382167</v>
      </c>
    </row>
    <row r="142" spans="1:9" ht="14.1" customHeight="1">
      <c r="A142" s="223">
        <v>126</v>
      </c>
      <c r="B142" s="420"/>
      <c r="C142" s="444" t="s">
        <v>85</v>
      </c>
      <c r="D142" s="454">
        <f t="shared" ref="D142:I142" si="11">SUM(D140:D141)</f>
        <v>348828.15213777695</v>
      </c>
      <c r="E142" s="455">
        <f t="shared" si="11"/>
        <v>329582.26330577699</v>
      </c>
      <c r="F142" s="455">
        <f t="shared" si="11"/>
        <v>72.934991999999994</v>
      </c>
      <c r="G142" s="455">
        <f t="shared" si="11"/>
        <v>1735.0479999999998</v>
      </c>
      <c r="H142" s="455">
        <f t="shared" si="11"/>
        <v>17228.70464</v>
      </c>
      <c r="I142" s="455">
        <f t="shared" si="11"/>
        <v>209.20120000000009</v>
      </c>
    </row>
    <row r="143" spans="1:9" ht="12.95" customHeight="1">
      <c r="A143" s="388" t="s">
        <v>572</v>
      </c>
      <c r="B143" s="417"/>
      <c r="C143" s="448"/>
      <c r="D143" s="448"/>
      <c r="E143" s="410"/>
    </row>
    <row r="144" spans="1:9" ht="12" customHeight="1">
      <c r="A144" s="422" t="s">
        <v>244</v>
      </c>
      <c r="C144" s="448"/>
      <c r="D144" s="448"/>
    </row>
    <row r="145" spans="1:4" ht="12" customHeight="1">
      <c r="A145" s="365" t="s">
        <v>107</v>
      </c>
      <c r="C145" s="448"/>
      <c r="D145" s="448"/>
    </row>
    <row r="146" spans="1:4" ht="12" customHeight="1">
      <c r="A146" s="365" t="s">
        <v>245</v>
      </c>
      <c r="C146" s="448"/>
      <c r="D146" s="448"/>
    </row>
    <row r="147" spans="1:4" ht="12" customHeight="1">
      <c r="A147" s="422" t="s">
        <v>576</v>
      </c>
      <c r="C147" s="448"/>
      <c r="D147" s="448"/>
    </row>
    <row r="148" spans="1:4" s="390" customFormat="1" ht="16.5" customHeight="1">
      <c r="A148" s="389"/>
      <c r="C148" s="391"/>
      <c r="D148" s="391"/>
    </row>
    <row r="149" spans="1:4">
      <c r="D149" s="448"/>
    </row>
    <row r="150" spans="1:4">
      <c r="D150" s="448"/>
    </row>
    <row r="151" spans="1:4">
      <c r="D151" s="448"/>
    </row>
    <row r="152" spans="1:4">
      <c r="D152" s="448"/>
    </row>
    <row r="153" spans="1:4">
      <c r="D153" s="448"/>
    </row>
    <row r="154" spans="1:4">
      <c r="D154" s="448"/>
    </row>
    <row r="155" spans="1:4">
      <c r="D155" s="448"/>
    </row>
    <row r="156" spans="1:4">
      <c r="D156" s="448"/>
    </row>
    <row r="157" spans="1:4">
      <c r="D157" s="448"/>
    </row>
    <row r="158" spans="1:4">
      <c r="D158" s="448"/>
    </row>
    <row r="159" spans="1:4">
      <c r="D159" s="448"/>
    </row>
    <row r="160" spans="1:4">
      <c r="D160" s="448"/>
    </row>
    <row r="161" spans="4:4">
      <c r="D161" s="448"/>
    </row>
    <row r="162" spans="4:4">
      <c r="D162" s="448"/>
    </row>
    <row r="163" spans="4:4">
      <c r="D163" s="448"/>
    </row>
    <row r="164" spans="4:4">
      <c r="D164" s="448"/>
    </row>
    <row r="165" spans="4:4">
      <c r="D165" s="448"/>
    </row>
    <row r="166" spans="4:4">
      <c r="D166" s="448"/>
    </row>
    <row r="167" spans="4:4">
      <c r="D167" s="448"/>
    </row>
  </sheetData>
  <mergeCells count="12">
    <mergeCell ref="B139:C139"/>
    <mergeCell ref="D5:I5"/>
    <mergeCell ref="B24:C24"/>
    <mergeCell ref="D28:I28"/>
    <mergeCell ref="B47:C47"/>
    <mergeCell ref="D51:I51"/>
    <mergeCell ref="B70:C70"/>
    <mergeCell ref="D74:I74"/>
    <mergeCell ref="B93:C93"/>
    <mergeCell ref="D97:I97"/>
    <mergeCell ref="B116:C116"/>
    <mergeCell ref="D120:I120"/>
  </mergeCells>
  <pageMargins left="0.59055118110236227" right="0.19685039370078741" top="0.39370078740157483" bottom="0.39370078740157483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workbookViewId="0"/>
  </sheetViews>
  <sheetFormatPr baseColWidth="10" defaultRowHeight="15"/>
  <cols>
    <col min="1" max="1" width="4.28515625" style="211" customWidth="1"/>
    <col min="2" max="2" width="5.7109375" style="213" customWidth="1"/>
    <col min="3" max="3" width="64.7109375" style="213" customWidth="1"/>
    <col min="4" max="4" width="9.85546875" style="418" customWidth="1"/>
    <col min="5" max="9" width="9.85546875" style="213" customWidth="1"/>
    <col min="10" max="16384" width="11.42578125" style="213"/>
  </cols>
  <sheetData>
    <row r="1" spans="1:10" s="390" customFormat="1" ht="21.75" customHeight="1">
      <c r="A1" s="425" t="s">
        <v>923</v>
      </c>
      <c r="C1" s="391"/>
      <c r="D1" s="391"/>
    </row>
    <row r="2" spans="1:10" s="393" customFormat="1" ht="16.5" customHeight="1">
      <c r="A2" s="392" t="s">
        <v>94</v>
      </c>
      <c r="C2" s="291"/>
      <c r="D2" s="394"/>
      <c r="F2" s="71"/>
    </row>
    <row r="3" spans="1:10" s="393" customFormat="1" ht="12.75" customHeight="1">
      <c r="A3" s="395"/>
      <c r="B3" s="396"/>
      <c r="C3" s="397"/>
      <c r="D3" s="394"/>
      <c r="I3" s="396"/>
    </row>
    <row r="4" spans="1:10" s="398" customFormat="1" ht="50.25" customHeight="1">
      <c r="A4" s="426" t="s">
        <v>30</v>
      </c>
      <c r="B4" s="428" t="s">
        <v>930</v>
      </c>
      <c r="C4" s="482" t="s">
        <v>41</v>
      </c>
      <c r="D4" s="428" t="s">
        <v>48</v>
      </c>
      <c r="E4" s="428" t="s">
        <v>46</v>
      </c>
      <c r="F4" s="428" t="s">
        <v>299</v>
      </c>
      <c r="G4" s="428" t="s">
        <v>301</v>
      </c>
      <c r="H4" s="428" t="s">
        <v>93</v>
      </c>
      <c r="I4" s="429" t="s">
        <v>274</v>
      </c>
    </row>
    <row r="5" spans="1:10" ht="20.100000000000001" customHeight="1">
      <c r="A5" s="367"/>
      <c r="B5" s="367"/>
      <c r="C5" s="375"/>
      <c r="D5" s="729">
        <v>2005</v>
      </c>
      <c r="E5" s="729"/>
      <c r="F5" s="729"/>
      <c r="G5" s="729"/>
      <c r="H5" s="729"/>
      <c r="I5" s="729"/>
    </row>
    <row r="6" spans="1:10" ht="12" customHeight="1">
      <c r="A6" s="223">
        <v>1</v>
      </c>
      <c r="B6" s="435" t="s">
        <v>49</v>
      </c>
      <c r="C6" s="440" t="s">
        <v>118</v>
      </c>
      <c r="D6" s="403">
        <v>5024.6774032758622</v>
      </c>
      <c r="E6" s="403">
        <v>427.12481134844586</v>
      </c>
      <c r="F6" s="403">
        <v>197.24268094484856</v>
      </c>
      <c r="G6" s="403">
        <v>3848.8095343180021</v>
      </c>
      <c r="H6" s="403">
        <v>493.69595805088619</v>
      </c>
      <c r="I6" s="403">
        <v>57.80441861367941</v>
      </c>
      <c r="J6" s="410"/>
    </row>
    <row r="7" spans="1:10" ht="12" customHeight="1">
      <c r="A7" s="223">
        <v>2</v>
      </c>
      <c r="B7" s="435" t="s">
        <v>50</v>
      </c>
      <c r="C7" s="440" t="s">
        <v>115</v>
      </c>
      <c r="D7" s="403">
        <v>446.46632741667077</v>
      </c>
      <c r="E7" s="403">
        <v>192.15523780287111</v>
      </c>
      <c r="F7" s="403">
        <v>127.21908455401913</v>
      </c>
      <c r="G7" s="403">
        <v>2.4637839534546249</v>
      </c>
      <c r="H7" s="403">
        <v>109.40525315776037</v>
      </c>
      <c r="I7" s="403">
        <v>15.222967948565508</v>
      </c>
      <c r="J7" s="410"/>
    </row>
    <row r="8" spans="1:10" ht="12" customHeight="1">
      <c r="A8" s="223">
        <v>3</v>
      </c>
      <c r="B8" s="435" t="s">
        <v>51</v>
      </c>
      <c r="C8" s="440" t="s">
        <v>124</v>
      </c>
      <c r="D8" s="403">
        <v>13651.735704298386</v>
      </c>
      <c r="E8" s="403">
        <v>9150.4866383874705</v>
      </c>
      <c r="F8" s="403">
        <v>1466.733365911487</v>
      </c>
      <c r="G8" s="403">
        <v>30.896710087658963</v>
      </c>
      <c r="H8" s="403">
        <v>2811.4375742584239</v>
      </c>
      <c r="I8" s="403">
        <v>192.18141565334622</v>
      </c>
      <c r="J8" s="410"/>
    </row>
    <row r="9" spans="1:10" ht="12" customHeight="1">
      <c r="A9" s="223">
        <v>4</v>
      </c>
      <c r="B9" s="435" t="s">
        <v>52</v>
      </c>
      <c r="C9" s="440" t="s">
        <v>119</v>
      </c>
      <c r="D9" s="403">
        <v>755.97095583323335</v>
      </c>
      <c r="E9" s="403">
        <v>322.36707939070374</v>
      </c>
      <c r="F9" s="403">
        <v>24.643254505935186</v>
      </c>
      <c r="G9" s="403">
        <v>3.4682903151573083</v>
      </c>
      <c r="H9" s="403">
        <v>338.02981225391784</v>
      </c>
      <c r="I9" s="403">
        <v>67.462519367519249</v>
      </c>
      <c r="J9" s="410"/>
    </row>
    <row r="10" spans="1:10" ht="12" customHeight="1">
      <c r="A10" s="223">
        <v>5</v>
      </c>
      <c r="B10" s="435" t="s">
        <v>53</v>
      </c>
      <c r="C10" s="440" t="s">
        <v>120</v>
      </c>
      <c r="D10" s="403">
        <v>7198.5391617993555</v>
      </c>
      <c r="E10" s="403">
        <v>2185.953095845648</v>
      </c>
      <c r="F10" s="403">
        <v>3957.7131782241918</v>
      </c>
      <c r="G10" s="403">
        <v>13.390673903042732</v>
      </c>
      <c r="H10" s="403">
        <v>873.43701338650499</v>
      </c>
      <c r="I10" s="403">
        <v>168.04520043996831</v>
      </c>
      <c r="J10" s="410"/>
    </row>
    <row r="11" spans="1:10" ht="12" customHeight="1">
      <c r="A11" s="223">
        <v>6</v>
      </c>
      <c r="B11" s="435" t="s">
        <v>54</v>
      </c>
      <c r="C11" s="440" t="s">
        <v>44</v>
      </c>
      <c r="D11" s="403">
        <v>8252.7025572979019</v>
      </c>
      <c r="E11" s="403">
        <v>2933.7340467456997</v>
      </c>
      <c r="F11" s="403">
        <v>1111.3754303422918</v>
      </c>
      <c r="G11" s="403">
        <v>12.017650861636501</v>
      </c>
      <c r="H11" s="403">
        <v>4026.7649273016782</v>
      </c>
      <c r="I11" s="403">
        <v>168.81050204659567</v>
      </c>
      <c r="J11" s="410"/>
    </row>
    <row r="12" spans="1:10" ht="12" customHeight="1">
      <c r="A12" s="223">
        <v>7</v>
      </c>
      <c r="B12" s="435" t="s">
        <v>55</v>
      </c>
      <c r="C12" s="440" t="s">
        <v>116</v>
      </c>
      <c r="D12" s="403">
        <v>21410.806206312522</v>
      </c>
      <c r="E12" s="403">
        <v>9633.7284635469987</v>
      </c>
      <c r="F12" s="403">
        <v>4681.0490881244814</v>
      </c>
      <c r="G12" s="403">
        <v>26.680179242757145</v>
      </c>
      <c r="H12" s="403">
        <v>6641.7848522169334</v>
      </c>
      <c r="I12" s="403">
        <v>427.56362318135223</v>
      </c>
      <c r="J12" s="410"/>
    </row>
    <row r="13" spans="1:10" ht="12" customHeight="1">
      <c r="A13" s="223">
        <v>8</v>
      </c>
      <c r="B13" s="435" t="s">
        <v>56</v>
      </c>
      <c r="C13" s="440" t="s">
        <v>95</v>
      </c>
      <c r="D13" s="403">
        <v>29520.295117052039</v>
      </c>
      <c r="E13" s="403">
        <v>3476.573008814501</v>
      </c>
      <c r="F13" s="403">
        <v>14826.742255445695</v>
      </c>
      <c r="G13" s="403">
        <v>12.04182907229735</v>
      </c>
      <c r="H13" s="403">
        <v>8580.0587089499022</v>
      </c>
      <c r="I13" s="403">
        <v>2624.8793147696401</v>
      </c>
      <c r="J13" s="410"/>
    </row>
    <row r="14" spans="1:10">
      <c r="A14" s="223">
        <v>9</v>
      </c>
      <c r="B14" s="435" t="s">
        <v>57</v>
      </c>
      <c r="C14" s="440" t="s">
        <v>117</v>
      </c>
      <c r="D14" s="403">
        <v>574.83891645408914</v>
      </c>
      <c r="E14" s="403">
        <v>413.09079669606393</v>
      </c>
      <c r="F14" s="403">
        <v>9.1408580869754168</v>
      </c>
      <c r="G14" s="403">
        <v>0</v>
      </c>
      <c r="H14" s="403">
        <v>141.76593353592821</v>
      </c>
      <c r="I14" s="403">
        <v>10.841328135121602</v>
      </c>
      <c r="J14" s="410"/>
    </row>
    <row r="15" spans="1:10">
      <c r="A15" s="223">
        <v>10</v>
      </c>
      <c r="B15" s="435" t="s">
        <v>58</v>
      </c>
      <c r="C15" s="440" t="s">
        <v>96</v>
      </c>
      <c r="D15" s="403">
        <v>5801.4005663289881</v>
      </c>
      <c r="E15" s="403">
        <v>3061.7527365366609</v>
      </c>
      <c r="F15" s="403">
        <v>1117.8116670221923</v>
      </c>
      <c r="G15" s="403">
        <v>7.7670072211407026</v>
      </c>
      <c r="H15" s="403">
        <v>1328.8934635621586</v>
      </c>
      <c r="I15" s="403">
        <v>285.1756919868368</v>
      </c>
      <c r="J15" s="410"/>
    </row>
    <row r="16" spans="1:10">
      <c r="A16" s="223">
        <v>11</v>
      </c>
      <c r="B16" s="435" t="s">
        <v>59</v>
      </c>
      <c r="C16" s="440" t="s">
        <v>97</v>
      </c>
      <c r="D16" s="403">
        <v>720.09308520819559</v>
      </c>
      <c r="E16" s="403">
        <v>677.80926759639556</v>
      </c>
      <c r="F16" s="403">
        <v>17.265787193659868</v>
      </c>
      <c r="G16" s="403">
        <v>1.5401792574464666</v>
      </c>
      <c r="H16" s="403">
        <v>19.657569287452379</v>
      </c>
      <c r="I16" s="403">
        <v>3.8202818732414037</v>
      </c>
      <c r="J16" s="410"/>
    </row>
    <row r="17" spans="1:10">
      <c r="A17" s="223">
        <v>12</v>
      </c>
      <c r="B17" s="435" t="s">
        <v>60</v>
      </c>
      <c r="C17" s="440" t="s">
        <v>121</v>
      </c>
      <c r="D17" s="403">
        <v>2084.9068645244406</v>
      </c>
      <c r="E17" s="403">
        <v>1506.523029471404</v>
      </c>
      <c r="F17" s="403">
        <v>95.368624293804345</v>
      </c>
      <c r="G17" s="403">
        <v>4.6234303304248048</v>
      </c>
      <c r="H17" s="403">
        <v>393.98182231633683</v>
      </c>
      <c r="I17" s="403">
        <v>84.409958112470676</v>
      </c>
      <c r="J17" s="410"/>
    </row>
    <row r="18" spans="1:10">
      <c r="A18" s="223">
        <v>13</v>
      </c>
      <c r="B18" s="435" t="s">
        <v>61</v>
      </c>
      <c r="C18" s="440" t="s">
        <v>98</v>
      </c>
      <c r="D18" s="403">
        <v>14786.036497608962</v>
      </c>
      <c r="E18" s="403">
        <v>9764.0601190301149</v>
      </c>
      <c r="F18" s="403">
        <v>228.50814740521781</v>
      </c>
      <c r="G18" s="403">
        <v>42.17104678667053</v>
      </c>
      <c r="H18" s="403">
        <v>4115.6099175902082</v>
      </c>
      <c r="I18" s="403">
        <v>635.68726679675183</v>
      </c>
      <c r="J18" s="410"/>
    </row>
    <row r="19" spans="1:10">
      <c r="A19" s="223">
        <v>14</v>
      </c>
      <c r="B19" s="435" t="s">
        <v>63</v>
      </c>
      <c r="C19" s="440" t="s">
        <v>102</v>
      </c>
      <c r="D19" s="403">
        <v>1413.0789629694909</v>
      </c>
      <c r="E19" s="403">
        <v>792.08845028681424</v>
      </c>
      <c r="F19" s="403">
        <v>195.32114917869512</v>
      </c>
      <c r="G19" s="403">
        <v>1.5335435441541627</v>
      </c>
      <c r="H19" s="403">
        <v>347.15406574730798</v>
      </c>
      <c r="I19" s="403">
        <v>76.981754212519263</v>
      </c>
      <c r="J19" s="410"/>
    </row>
    <row r="20" spans="1:10">
      <c r="A20" s="223">
        <v>15</v>
      </c>
      <c r="B20" s="435" t="s">
        <v>62</v>
      </c>
      <c r="C20" s="440" t="s">
        <v>122</v>
      </c>
      <c r="D20" s="403">
        <v>3725.503615004417</v>
      </c>
      <c r="E20" s="403">
        <v>1549.7905139938141</v>
      </c>
      <c r="F20" s="403">
        <v>25.475189198277462</v>
      </c>
      <c r="G20" s="403">
        <v>71.532994792034117</v>
      </c>
      <c r="H20" s="403">
        <v>910.64530846674722</v>
      </c>
      <c r="I20" s="403">
        <v>1168.0596085535442</v>
      </c>
      <c r="J20" s="410"/>
    </row>
    <row r="21" spans="1:10">
      <c r="A21" s="223">
        <v>16</v>
      </c>
      <c r="B21" s="435" t="s">
        <v>99</v>
      </c>
      <c r="C21" s="440" t="s">
        <v>103</v>
      </c>
      <c r="D21" s="403">
        <v>313.42365520647547</v>
      </c>
      <c r="E21" s="403">
        <v>205.68251363205133</v>
      </c>
      <c r="F21" s="403">
        <v>35.119508657860223</v>
      </c>
      <c r="G21" s="403">
        <v>0.66308979235495868</v>
      </c>
      <c r="H21" s="403">
        <v>60.288152815405851</v>
      </c>
      <c r="I21" s="403">
        <v>11.670390308803107</v>
      </c>
      <c r="J21" s="410"/>
    </row>
    <row r="22" spans="1:10">
      <c r="A22" s="223">
        <v>17</v>
      </c>
      <c r="B22" s="435" t="s">
        <v>100</v>
      </c>
      <c r="C22" s="440" t="s">
        <v>104</v>
      </c>
      <c r="D22" s="403">
        <v>2014.6357295845382</v>
      </c>
      <c r="E22" s="403">
        <v>1798.3279444865279</v>
      </c>
      <c r="F22" s="403">
        <v>6.1072412754688292</v>
      </c>
      <c r="G22" s="403">
        <v>1.1838798974880123</v>
      </c>
      <c r="H22" s="403">
        <v>113.69651989156478</v>
      </c>
      <c r="I22" s="403">
        <v>95.320144033488731</v>
      </c>
      <c r="J22" s="410"/>
    </row>
    <row r="23" spans="1:10">
      <c r="A23" s="223">
        <v>18</v>
      </c>
      <c r="B23" s="435" t="s">
        <v>101</v>
      </c>
      <c r="C23" s="440" t="s">
        <v>105</v>
      </c>
      <c r="D23" s="403">
        <v>10376.85747136387</v>
      </c>
      <c r="E23" s="403">
        <v>6411.9394120623056</v>
      </c>
      <c r="F23" s="403">
        <v>730.56348963489995</v>
      </c>
      <c r="G23" s="403">
        <v>29.966176624279861</v>
      </c>
      <c r="H23" s="403">
        <v>2779.1854997756454</v>
      </c>
      <c r="I23" s="403">
        <v>425.20289326673867</v>
      </c>
      <c r="J23" s="410"/>
    </row>
    <row r="24" spans="1:10" ht="9.75" customHeight="1">
      <c r="A24" s="456"/>
      <c r="B24" s="727"/>
      <c r="C24" s="728"/>
      <c r="D24" s="403"/>
      <c r="E24" s="403"/>
      <c r="F24" s="403"/>
      <c r="G24" s="403"/>
      <c r="H24" s="403"/>
      <c r="I24" s="403"/>
      <c r="J24" s="410"/>
    </row>
    <row r="25" spans="1:10">
      <c r="A25" s="223">
        <v>19</v>
      </c>
      <c r="B25" s="443"/>
      <c r="C25" s="444" t="s">
        <v>42</v>
      </c>
      <c r="D25" s="415">
        <f t="shared" ref="D25:I25" si="0">SUM(D6:D23)</f>
        <v>128071.96879753942</v>
      </c>
      <c r="E25" s="405">
        <f>SUM(E6:E23)</f>
        <v>54503.187165674499</v>
      </c>
      <c r="F25" s="405">
        <f t="shared" si="0"/>
        <v>28853.400000000009</v>
      </c>
      <c r="G25" s="405">
        <f t="shared" si="0"/>
        <v>4110.7500000000018</v>
      </c>
      <c r="H25" s="405">
        <f t="shared" si="0"/>
        <v>34085.492352564768</v>
      </c>
      <c r="I25" s="405">
        <f t="shared" si="0"/>
        <v>6519.1392793001833</v>
      </c>
      <c r="J25" s="410"/>
    </row>
    <row r="26" spans="1:10">
      <c r="A26" s="223">
        <v>20</v>
      </c>
      <c r="B26" s="420"/>
      <c r="C26" s="446" t="s">
        <v>279</v>
      </c>
      <c r="D26" s="403">
        <v>144233.87418965111</v>
      </c>
      <c r="E26" s="451">
        <v>132217.43297151604</v>
      </c>
      <c r="F26" s="451">
        <v>0</v>
      </c>
      <c r="G26" s="451">
        <v>0</v>
      </c>
      <c r="H26" s="451">
        <v>7115.5804974352477</v>
      </c>
      <c r="I26" s="451">
        <v>4900.8607206998186</v>
      </c>
      <c r="J26" s="410"/>
    </row>
    <row r="27" spans="1:10">
      <c r="A27" s="223">
        <v>21</v>
      </c>
      <c r="B27" s="420"/>
      <c r="C27" s="444" t="s">
        <v>85</v>
      </c>
      <c r="D27" s="415">
        <f t="shared" ref="D27:I27" si="1">SUM(D25:D26)</f>
        <v>272305.84298719052</v>
      </c>
      <c r="E27" s="405">
        <f>SUM(E25:E26)</f>
        <v>186720.62013719053</v>
      </c>
      <c r="F27" s="405">
        <f t="shared" si="1"/>
        <v>28853.400000000009</v>
      </c>
      <c r="G27" s="405">
        <f t="shared" si="1"/>
        <v>4110.7500000000018</v>
      </c>
      <c r="H27" s="405">
        <f t="shared" si="1"/>
        <v>41201.072850000019</v>
      </c>
      <c r="I27" s="405">
        <f t="shared" si="1"/>
        <v>11420.000000000002</v>
      </c>
      <c r="J27" s="410"/>
    </row>
    <row r="28" spans="1:10" ht="20.100000000000001" customHeight="1">
      <c r="A28" s="263"/>
      <c r="B28" s="417"/>
      <c r="C28" s="264"/>
      <c r="D28" s="729">
        <v>2010</v>
      </c>
      <c r="E28" s="729"/>
      <c r="F28" s="729"/>
      <c r="G28" s="729"/>
      <c r="H28" s="729"/>
      <c r="I28" s="729"/>
    </row>
    <row r="29" spans="1:10">
      <c r="A29" s="223">
        <v>22</v>
      </c>
      <c r="B29" s="435" t="s">
        <v>49</v>
      </c>
      <c r="C29" s="440" t="s">
        <v>118</v>
      </c>
      <c r="D29" s="403">
        <v>5713.8637406306643</v>
      </c>
      <c r="E29" s="403">
        <v>378.70533805772084</v>
      </c>
      <c r="F29" s="403">
        <v>225.98093970923728</v>
      </c>
      <c r="G29" s="403">
        <v>4525.2056909886196</v>
      </c>
      <c r="H29" s="403">
        <v>518.57815992983706</v>
      </c>
      <c r="I29" s="403">
        <v>65.393611945249262</v>
      </c>
      <c r="J29" s="410"/>
    </row>
    <row r="30" spans="1:10">
      <c r="A30" s="223">
        <v>23</v>
      </c>
      <c r="B30" s="435" t="s">
        <v>50</v>
      </c>
      <c r="C30" s="440" t="s">
        <v>115</v>
      </c>
      <c r="D30" s="412">
        <v>361.86016981236077</v>
      </c>
      <c r="E30" s="403">
        <v>124.53576827574943</v>
      </c>
      <c r="F30" s="403">
        <v>120.87862775690671</v>
      </c>
      <c r="G30" s="403">
        <v>2.0984744942921303</v>
      </c>
      <c r="H30" s="403">
        <v>100.28519318608123</v>
      </c>
      <c r="I30" s="403">
        <v>14.062106099331256</v>
      </c>
      <c r="J30" s="410"/>
    </row>
    <row r="31" spans="1:10">
      <c r="A31" s="223">
        <v>24</v>
      </c>
      <c r="B31" s="435" t="s">
        <v>51</v>
      </c>
      <c r="C31" s="440" t="s">
        <v>124</v>
      </c>
      <c r="D31" s="412">
        <v>15769.208016267175</v>
      </c>
      <c r="E31" s="403">
        <v>10951.877702479043</v>
      </c>
      <c r="F31" s="403">
        <v>1578.0830331347152</v>
      </c>
      <c r="G31" s="403">
        <v>35.375167693580742</v>
      </c>
      <c r="H31" s="403">
        <v>3049.8821018122453</v>
      </c>
      <c r="I31" s="403">
        <v>153.99001114759085</v>
      </c>
      <c r="J31" s="410"/>
    </row>
    <row r="32" spans="1:10">
      <c r="A32" s="223">
        <v>25</v>
      </c>
      <c r="B32" s="435" t="s">
        <v>52</v>
      </c>
      <c r="C32" s="440" t="s">
        <v>119</v>
      </c>
      <c r="D32" s="412">
        <v>1472.8281706053344</v>
      </c>
      <c r="E32" s="403">
        <v>789.53104465979118</v>
      </c>
      <c r="F32" s="403">
        <v>52.533670739078822</v>
      </c>
      <c r="G32" s="403">
        <v>3.6481189687171307</v>
      </c>
      <c r="H32" s="403">
        <v>578.61929032081002</v>
      </c>
      <c r="I32" s="403">
        <v>48.496045916937348</v>
      </c>
      <c r="J32" s="410"/>
    </row>
    <row r="33" spans="1:10">
      <c r="A33" s="223">
        <v>26</v>
      </c>
      <c r="B33" s="435" t="s">
        <v>53</v>
      </c>
      <c r="C33" s="440" t="s">
        <v>120</v>
      </c>
      <c r="D33" s="412">
        <v>8388.2840177794187</v>
      </c>
      <c r="E33" s="403">
        <v>2875.5250474806212</v>
      </c>
      <c r="F33" s="403">
        <v>3900.7823098485496</v>
      </c>
      <c r="G33" s="403">
        <v>15.372753919041587</v>
      </c>
      <c r="H33" s="403">
        <v>1304.5364078651344</v>
      </c>
      <c r="I33" s="403">
        <v>292.06749866607083</v>
      </c>
      <c r="J33" s="410"/>
    </row>
    <row r="34" spans="1:10">
      <c r="A34" s="223">
        <v>27</v>
      </c>
      <c r="B34" s="435" t="s">
        <v>54</v>
      </c>
      <c r="C34" s="440" t="s">
        <v>44</v>
      </c>
      <c r="D34" s="412">
        <v>8427.6832456365228</v>
      </c>
      <c r="E34" s="403">
        <v>2817.2369888024823</v>
      </c>
      <c r="F34" s="403">
        <v>1075.6277439410605</v>
      </c>
      <c r="G34" s="403">
        <v>15.433666025458535</v>
      </c>
      <c r="H34" s="403">
        <v>4391.3259326901853</v>
      </c>
      <c r="I34" s="403">
        <v>128.05891417733642</v>
      </c>
      <c r="J34" s="410"/>
    </row>
    <row r="35" spans="1:10">
      <c r="A35" s="223">
        <v>28</v>
      </c>
      <c r="B35" s="435" t="s">
        <v>55</v>
      </c>
      <c r="C35" s="440" t="s">
        <v>116</v>
      </c>
      <c r="D35" s="412">
        <v>21224.632172124773</v>
      </c>
      <c r="E35" s="403">
        <v>8602.2228012002724</v>
      </c>
      <c r="F35" s="403">
        <v>4280.3780657234502</v>
      </c>
      <c r="G35" s="403">
        <v>30.540142633917398</v>
      </c>
      <c r="H35" s="403">
        <v>7943.7876153465886</v>
      </c>
      <c r="I35" s="403">
        <v>367.70354722054174</v>
      </c>
      <c r="J35" s="410"/>
    </row>
    <row r="36" spans="1:10">
      <c r="A36" s="223">
        <v>29</v>
      </c>
      <c r="B36" s="435" t="s">
        <v>56</v>
      </c>
      <c r="C36" s="440" t="s">
        <v>95</v>
      </c>
      <c r="D36" s="412">
        <v>29823.930634363544</v>
      </c>
      <c r="E36" s="403">
        <v>5905.9594391736382</v>
      </c>
      <c r="F36" s="403">
        <v>16167.770125923971</v>
      </c>
      <c r="G36" s="403">
        <v>14.157882803638275</v>
      </c>
      <c r="H36" s="403">
        <v>5073.9606011276137</v>
      </c>
      <c r="I36" s="403">
        <v>2662.0825853346787</v>
      </c>
      <c r="J36" s="410"/>
    </row>
    <row r="37" spans="1:10">
      <c r="A37" s="223">
        <v>30</v>
      </c>
      <c r="B37" s="435" t="s">
        <v>57</v>
      </c>
      <c r="C37" s="440" t="s">
        <v>117</v>
      </c>
      <c r="D37" s="412">
        <v>679.51282036722364</v>
      </c>
      <c r="E37" s="403">
        <v>515.78805358655165</v>
      </c>
      <c r="F37" s="403">
        <v>0</v>
      </c>
      <c r="G37" s="403">
        <v>3.8822370029451667</v>
      </c>
      <c r="H37" s="403">
        <v>154.39676620719169</v>
      </c>
      <c r="I37" s="403">
        <v>5.4457635705350089</v>
      </c>
      <c r="J37" s="410"/>
    </row>
    <row r="38" spans="1:10">
      <c r="A38" s="223">
        <v>31</v>
      </c>
      <c r="B38" s="435" t="s">
        <v>58</v>
      </c>
      <c r="C38" s="440" t="s">
        <v>96</v>
      </c>
      <c r="D38" s="412">
        <v>4185.9527135238432</v>
      </c>
      <c r="E38" s="403">
        <v>2204.136501747917</v>
      </c>
      <c r="F38" s="403">
        <v>998.90887388460942</v>
      </c>
      <c r="G38" s="403">
        <v>7.9947342152813619</v>
      </c>
      <c r="H38" s="403">
        <v>873.89966183472609</v>
      </c>
      <c r="I38" s="403">
        <v>101.01294184130921</v>
      </c>
      <c r="J38" s="410"/>
    </row>
    <row r="39" spans="1:10">
      <c r="A39" s="223">
        <v>32</v>
      </c>
      <c r="B39" s="435" t="s">
        <v>59</v>
      </c>
      <c r="C39" s="440" t="s">
        <v>97</v>
      </c>
      <c r="D39" s="412">
        <v>1155.9141693928009</v>
      </c>
      <c r="E39" s="403">
        <v>1122.9048253688873</v>
      </c>
      <c r="F39" s="403">
        <v>0</v>
      </c>
      <c r="G39" s="403">
        <v>1.5165983418355835</v>
      </c>
      <c r="H39" s="403">
        <v>29.013917104315475</v>
      </c>
      <c r="I39" s="403">
        <v>2.4788285777626</v>
      </c>
      <c r="J39" s="410"/>
    </row>
    <row r="40" spans="1:10">
      <c r="A40" s="223">
        <v>33</v>
      </c>
      <c r="B40" s="435" t="s">
        <v>60</v>
      </c>
      <c r="C40" s="440" t="s">
        <v>121</v>
      </c>
      <c r="D40" s="412">
        <v>2488.787209679816</v>
      </c>
      <c r="E40" s="403">
        <v>1709.5511496439713</v>
      </c>
      <c r="F40" s="403">
        <v>0</v>
      </c>
      <c r="G40" s="403">
        <v>6.5949130858977707</v>
      </c>
      <c r="H40" s="403">
        <v>688.65192976410697</v>
      </c>
      <c r="I40" s="403">
        <v>83.989217185839863</v>
      </c>
      <c r="J40" s="410"/>
    </row>
    <row r="41" spans="1:10">
      <c r="A41" s="223">
        <v>34</v>
      </c>
      <c r="B41" s="435" t="s">
        <v>61</v>
      </c>
      <c r="C41" s="440" t="s">
        <v>98</v>
      </c>
      <c r="D41" s="412">
        <v>19942.390995442052</v>
      </c>
      <c r="E41" s="403">
        <v>13700.64142473969</v>
      </c>
      <c r="F41" s="403">
        <v>210.4307155800571</v>
      </c>
      <c r="G41" s="403">
        <v>50.14766909695264</v>
      </c>
      <c r="H41" s="403">
        <v>5493.924420981054</v>
      </c>
      <c r="I41" s="403">
        <v>487.24676504430118</v>
      </c>
      <c r="J41" s="410"/>
    </row>
    <row r="42" spans="1:10">
      <c r="A42" s="223">
        <v>35</v>
      </c>
      <c r="B42" s="435" t="s">
        <v>63</v>
      </c>
      <c r="C42" s="440" t="s">
        <v>102</v>
      </c>
      <c r="D42" s="412">
        <v>893.55601528392356</v>
      </c>
      <c r="E42" s="403">
        <v>628.12501656275901</v>
      </c>
      <c r="F42" s="403">
        <v>52.732623661997387</v>
      </c>
      <c r="G42" s="403">
        <v>2.0941651546376834</v>
      </c>
      <c r="H42" s="403">
        <v>191.80264668263254</v>
      </c>
      <c r="I42" s="403">
        <v>18.801563221896757</v>
      </c>
      <c r="J42" s="410"/>
    </row>
    <row r="43" spans="1:10">
      <c r="A43" s="223">
        <v>36</v>
      </c>
      <c r="B43" s="435" t="s">
        <v>62</v>
      </c>
      <c r="C43" s="440" t="s">
        <v>122</v>
      </c>
      <c r="D43" s="412">
        <v>4661.7725687506072</v>
      </c>
      <c r="E43" s="403">
        <v>2290.1036586105783</v>
      </c>
      <c r="F43" s="403">
        <v>36.600219435927499</v>
      </c>
      <c r="G43" s="403">
        <v>82.575991818391273</v>
      </c>
      <c r="H43" s="403">
        <v>1092.5122256955347</v>
      </c>
      <c r="I43" s="403">
        <v>1159.9804731901752</v>
      </c>
      <c r="J43" s="410"/>
    </row>
    <row r="44" spans="1:10">
      <c r="A44" s="223">
        <v>37</v>
      </c>
      <c r="B44" s="435" t="s">
        <v>99</v>
      </c>
      <c r="C44" s="440" t="s">
        <v>103</v>
      </c>
      <c r="D44" s="412">
        <v>403.22096720935247</v>
      </c>
      <c r="E44" s="403">
        <v>297.65699023349089</v>
      </c>
      <c r="F44" s="403">
        <v>26.287075628542354</v>
      </c>
      <c r="G44" s="403">
        <v>0.83660861331067105</v>
      </c>
      <c r="H44" s="403">
        <v>68.531945986729923</v>
      </c>
      <c r="I44" s="403">
        <v>9.9083467472786655</v>
      </c>
      <c r="J44" s="410"/>
    </row>
    <row r="45" spans="1:10">
      <c r="A45" s="223">
        <v>38</v>
      </c>
      <c r="B45" s="435" t="s">
        <v>100</v>
      </c>
      <c r="C45" s="440" t="s">
        <v>104</v>
      </c>
      <c r="D45" s="412">
        <v>2290.7216607191453</v>
      </c>
      <c r="E45" s="403">
        <v>2011.0690929737743</v>
      </c>
      <c r="F45" s="403">
        <v>11.545035575424127</v>
      </c>
      <c r="G45" s="403">
        <v>5.4028772855351663</v>
      </c>
      <c r="H45" s="403">
        <v>215.63377674770265</v>
      </c>
      <c r="I45" s="403">
        <v>47.070878136708785</v>
      </c>
      <c r="J45" s="410"/>
    </row>
    <row r="46" spans="1:10">
      <c r="A46" s="223">
        <v>39</v>
      </c>
      <c r="B46" s="435" t="s">
        <v>101</v>
      </c>
      <c r="C46" s="440" t="s">
        <v>105</v>
      </c>
      <c r="D46" s="412">
        <v>11664.549587371775</v>
      </c>
      <c r="E46" s="403">
        <v>7661.3606961994992</v>
      </c>
      <c r="F46" s="403">
        <v>604.60273945647418</v>
      </c>
      <c r="G46" s="403">
        <v>32.100127979946251</v>
      </c>
      <c r="H46" s="403">
        <v>3061.8291443349863</v>
      </c>
      <c r="I46" s="403">
        <v>304.65687940087025</v>
      </c>
      <c r="J46" s="410"/>
    </row>
    <row r="47" spans="1:10" ht="12.75" customHeight="1">
      <c r="A47" s="456"/>
      <c r="B47" s="727"/>
      <c r="C47" s="728"/>
      <c r="D47" s="403"/>
      <c r="E47" s="403"/>
      <c r="F47" s="403"/>
      <c r="G47" s="403"/>
      <c r="H47" s="403"/>
      <c r="I47" s="403"/>
      <c r="J47" s="410"/>
    </row>
    <row r="48" spans="1:10">
      <c r="A48" s="223">
        <v>40</v>
      </c>
      <c r="B48" s="443"/>
      <c r="C48" s="444" t="s">
        <v>42</v>
      </c>
      <c r="D48" s="415">
        <f t="shared" ref="D48:I48" si="2">SUM(D29:D46)</f>
        <v>139548.66887496033</v>
      </c>
      <c r="E48" s="405">
        <f t="shared" si="2"/>
        <v>64586.931539796438</v>
      </c>
      <c r="F48" s="405">
        <f t="shared" si="2"/>
        <v>29343.141800000001</v>
      </c>
      <c r="G48" s="405">
        <f t="shared" si="2"/>
        <v>4834.9778201219997</v>
      </c>
      <c r="H48" s="405">
        <f t="shared" si="2"/>
        <v>34831.171737617478</v>
      </c>
      <c r="I48" s="405">
        <f t="shared" si="2"/>
        <v>5952.4459774244124</v>
      </c>
      <c r="J48" s="410"/>
    </row>
    <row r="49" spans="1:10">
      <c r="A49" s="223">
        <v>41</v>
      </c>
      <c r="B49" s="420"/>
      <c r="C49" s="446" t="s">
        <v>279</v>
      </c>
      <c r="D49" s="453">
        <v>184578.27287937046</v>
      </c>
      <c r="E49" s="451">
        <v>173113.01395441234</v>
      </c>
      <c r="F49" s="451">
        <v>0</v>
      </c>
      <c r="G49" s="451">
        <v>0</v>
      </c>
      <c r="H49" s="451">
        <v>10845.779402382524</v>
      </c>
      <c r="I49" s="451">
        <v>619.47952257558507</v>
      </c>
      <c r="J49" s="410"/>
    </row>
    <row r="50" spans="1:10">
      <c r="A50" s="223">
        <v>42</v>
      </c>
      <c r="B50" s="420"/>
      <c r="C50" s="444" t="s">
        <v>85</v>
      </c>
      <c r="D50" s="415">
        <f t="shared" ref="D50:I50" si="3">SUM(D48:D49)</f>
        <v>324126.94175433076</v>
      </c>
      <c r="E50" s="405">
        <f t="shared" si="3"/>
        <v>237699.94549420878</v>
      </c>
      <c r="F50" s="405">
        <f t="shared" si="3"/>
        <v>29343.141800000001</v>
      </c>
      <c r="G50" s="405">
        <f t="shared" si="3"/>
        <v>4834.9778201219997</v>
      </c>
      <c r="H50" s="405">
        <f t="shared" si="3"/>
        <v>45676.951140000005</v>
      </c>
      <c r="I50" s="405">
        <f t="shared" si="3"/>
        <v>6571.9254999999976</v>
      </c>
      <c r="J50" s="410"/>
    </row>
    <row r="51" spans="1:10" s="410" customFormat="1" ht="20.100000000000001" customHeight="1">
      <c r="A51" s="263"/>
      <c r="B51" s="417"/>
      <c r="C51" s="264"/>
      <c r="D51" s="697">
        <v>2011</v>
      </c>
      <c r="E51" s="697"/>
      <c r="F51" s="697"/>
      <c r="G51" s="697"/>
      <c r="H51" s="697"/>
      <c r="I51" s="697"/>
    </row>
    <row r="52" spans="1:10">
      <c r="A52" s="223">
        <v>43</v>
      </c>
      <c r="B52" s="435" t="s">
        <v>49</v>
      </c>
      <c r="C52" s="440" t="s">
        <v>118</v>
      </c>
      <c r="D52" s="403">
        <v>5947.4402670442732</v>
      </c>
      <c r="E52" s="403">
        <v>390.61883247510542</v>
      </c>
      <c r="F52" s="403">
        <v>241.65770471051056</v>
      </c>
      <c r="G52" s="403">
        <v>4746.941086732133</v>
      </c>
      <c r="H52" s="403">
        <v>496.2868083710606</v>
      </c>
      <c r="I52" s="403">
        <v>71.93583475546383</v>
      </c>
    </row>
    <row r="53" spans="1:10">
      <c r="A53" s="223">
        <v>44</v>
      </c>
      <c r="B53" s="435" t="s">
        <v>50</v>
      </c>
      <c r="C53" s="440" t="s">
        <v>115</v>
      </c>
      <c r="D53" s="412">
        <v>588.10754134553406</v>
      </c>
      <c r="E53" s="403">
        <v>368.0999700376222</v>
      </c>
      <c r="F53" s="403">
        <v>116.44554235961103</v>
      </c>
      <c r="G53" s="403">
        <v>2.088420244137136</v>
      </c>
      <c r="H53" s="403">
        <v>87.834745164747574</v>
      </c>
      <c r="I53" s="403">
        <v>13.6388635394161</v>
      </c>
    </row>
    <row r="54" spans="1:10">
      <c r="A54" s="223">
        <v>45</v>
      </c>
      <c r="B54" s="435" t="s">
        <v>51</v>
      </c>
      <c r="C54" s="440" t="s">
        <v>124</v>
      </c>
      <c r="D54" s="412">
        <v>16758.863934823352</v>
      </c>
      <c r="E54" s="403">
        <v>11883.664136334599</v>
      </c>
      <c r="F54" s="403">
        <v>1606.3521947071151</v>
      </c>
      <c r="G54" s="403">
        <v>25.05880734171734</v>
      </c>
      <c r="H54" s="403">
        <v>3095.9998405660581</v>
      </c>
      <c r="I54" s="403">
        <v>147.78895587386381</v>
      </c>
    </row>
    <row r="55" spans="1:10">
      <c r="A55" s="223">
        <v>46</v>
      </c>
      <c r="B55" s="435" t="s">
        <v>52</v>
      </c>
      <c r="C55" s="440" t="s">
        <v>119</v>
      </c>
      <c r="D55" s="412">
        <v>1417.3616883485433</v>
      </c>
      <c r="E55" s="403">
        <v>707.52322980195095</v>
      </c>
      <c r="F55" s="403">
        <v>21.903430493450873</v>
      </c>
      <c r="G55" s="403">
        <v>3.7309796939824169</v>
      </c>
      <c r="H55" s="403">
        <v>635.21329270106662</v>
      </c>
      <c r="I55" s="403">
        <v>48.990755658092397</v>
      </c>
    </row>
    <row r="56" spans="1:10">
      <c r="A56" s="223">
        <v>47</v>
      </c>
      <c r="B56" s="435" t="s">
        <v>53</v>
      </c>
      <c r="C56" s="440" t="s">
        <v>120</v>
      </c>
      <c r="D56" s="412">
        <v>8317.2679193917156</v>
      </c>
      <c r="E56" s="403">
        <v>2845.6761738542141</v>
      </c>
      <c r="F56" s="403">
        <v>3923.0539514522316</v>
      </c>
      <c r="G56" s="403">
        <v>15.824060316482768</v>
      </c>
      <c r="H56" s="403">
        <v>1247.1400091898859</v>
      </c>
      <c r="I56" s="403">
        <v>285.57372457890153</v>
      </c>
    </row>
    <row r="57" spans="1:10">
      <c r="A57" s="223">
        <v>48</v>
      </c>
      <c r="B57" s="435" t="s">
        <v>54</v>
      </c>
      <c r="C57" s="440" t="s">
        <v>44</v>
      </c>
      <c r="D57" s="412">
        <v>9326.9539231744166</v>
      </c>
      <c r="E57" s="403">
        <v>3236.0393885664898</v>
      </c>
      <c r="F57" s="403">
        <v>1195.1486084394901</v>
      </c>
      <c r="G57" s="403">
        <v>16.395476114172791</v>
      </c>
      <c r="H57" s="403">
        <v>4747.9189363398164</v>
      </c>
      <c r="I57" s="403">
        <v>131.4515137144484</v>
      </c>
    </row>
    <row r="58" spans="1:10">
      <c r="A58" s="223">
        <v>49</v>
      </c>
      <c r="B58" s="435" t="s">
        <v>55</v>
      </c>
      <c r="C58" s="440" t="s">
        <v>116</v>
      </c>
      <c r="D58" s="412">
        <v>22157.066658867745</v>
      </c>
      <c r="E58" s="403">
        <v>9410.9364026944404</v>
      </c>
      <c r="F58" s="403">
        <v>4189.8041952492576</v>
      </c>
      <c r="G58" s="403">
        <v>33.546921774740262</v>
      </c>
      <c r="H58" s="403">
        <v>8200.2171112564065</v>
      </c>
      <c r="I58" s="403">
        <v>322.56202789290097</v>
      </c>
    </row>
    <row r="59" spans="1:10">
      <c r="A59" s="223">
        <v>50</v>
      </c>
      <c r="B59" s="435" t="s">
        <v>56</v>
      </c>
      <c r="C59" s="440" t="s">
        <v>95</v>
      </c>
      <c r="D59" s="412">
        <v>30006.964660234655</v>
      </c>
      <c r="E59" s="403">
        <v>5183.5094982856081</v>
      </c>
      <c r="F59" s="403">
        <v>17078.595744705581</v>
      </c>
      <c r="G59" s="403">
        <v>15.052254233121397</v>
      </c>
      <c r="H59" s="403">
        <v>5028.0195105339626</v>
      </c>
      <c r="I59" s="403">
        <v>2701.7876524763865</v>
      </c>
    </row>
    <row r="60" spans="1:10">
      <c r="A60" s="223">
        <v>51</v>
      </c>
      <c r="B60" s="435" t="s">
        <v>57</v>
      </c>
      <c r="C60" s="440" t="s">
        <v>117</v>
      </c>
      <c r="D60" s="412">
        <v>746.91773835850506</v>
      </c>
      <c r="E60" s="403">
        <v>561.50810023263205</v>
      </c>
      <c r="F60" s="403">
        <v>0</v>
      </c>
      <c r="G60" s="403">
        <v>4.1295063930673424</v>
      </c>
      <c r="H60" s="403">
        <v>175.46450842712696</v>
      </c>
      <c r="I60" s="403">
        <v>5.8156233056787912</v>
      </c>
    </row>
    <row r="61" spans="1:10">
      <c r="A61" s="223">
        <v>52</v>
      </c>
      <c r="B61" s="435" t="s">
        <v>58</v>
      </c>
      <c r="C61" s="440" t="s">
        <v>96</v>
      </c>
      <c r="D61" s="412">
        <v>5396.2613500712432</v>
      </c>
      <c r="E61" s="403">
        <v>3155.9339966874359</v>
      </c>
      <c r="F61" s="403">
        <v>1026.6607623231471</v>
      </c>
      <c r="G61" s="403">
        <v>8.8202694935968502</v>
      </c>
      <c r="H61" s="403">
        <v>1099.2711893690694</v>
      </c>
      <c r="I61" s="403">
        <v>105.57513219799398</v>
      </c>
    </row>
    <row r="62" spans="1:10">
      <c r="A62" s="223">
        <v>53</v>
      </c>
      <c r="B62" s="435" t="s">
        <v>59</v>
      </c>
      <c r="C62" s="440" t="s">
        <v>97</v>
      </c>
      <c r="D62" s="412">
        <v>1289.0529077071192</v>
      </c>
      <c r="E62" s="403">
        <v>1234.3051231076186</v>
      </c>
      <c r="F62" s="403">
        <v>0</v>
      </c>
      <c r="G62" s="403">
        <v>1.5810153288833764</v>
      </c>
      <c r="H62" s="403">
        <v>50.707398098318393</v>
      </c>
      <c r="I62" s="403">
        <v>2.4593711722988698</v>
      </c>
    </row>
    <row r="63" spans="1:10">
      <c r="A63" s="223">
        <v>54</v>
      </c>
      <c r="B63" s="435" t="s">
        <v>60</v>
      </c>
      <c r="C63" s="440" t="s">
        <v>121</v>
      </c>
      <c r="D63" s="412">
        <v>2533.9408598519653</v>
      </c>
      <c r="E63" s="403">
        <v>1746.9768435347746</v>
      </c>
      <c r="F63" s="403">
        <v>0</v>
      </c>
      <c r="G63" s="403">
        <v>7.0826773005689345</v>
      </c>
      <c r="H63" s="403">
        <v>695.19949121479249</v>
      </c>
      <c r="I63" s="403">
        <v>84.681847801828923</v>
      </c>
    </row>
    <row r="64" spans="1:10">
      <c r="A64" s="223">
        <v>55</v>
      </c>
      <c r="B64" s="435" t="s">
        <v>61</v>
      </c>
      <c r="C64" s="440" t="s">
        <v>98</v>
      </c>
      <c r="D64" s="412">
        <v>19774.436699883878</v>
      </c>
      <c r="E64" s="403">
        <v>13665.720327531179</v>
      </c>
      <c r="F64" s="403">
        <v>210.25624444229794</v>
      </c>
      <c r="G64" s="403">
        <v>52.522552452074237</v>
      </c>
      <c r="H64" s="403">
        <v>5369.6058785238647</v>
      </c>
      <c r="I64" s="403">
        <v>476.3316969344628</v>
      </c>
    </row>
    <row r="65" spans="1:10">
      <c r="A65" s="223">
        <v>56</v>
      </c>
      <c r="B65" s="435" t="s">
        <v>63</v>
      </c>
      <c r="C65" s="440" t="s">
        <v>102</v>
      </c>
      <c r="D65" s="412">
        <v>1042.0413583268196</v>
      </c>
      <c r="E65" s="403">
        <v>733.14571249641597</v>
      </c>
      <c r="F65" s="403">
        <v>56.037557829747442</v>
      </c>
      <c r="G65" s="403">
        <v>2.5029948910045969</v>
      </c>
      <c r="H65" s="403">
        <v>225.85531766447289</v>
      </c>
      <c r="I65" s="403">
        <v>24.499775445178699</v>
      </c>
    </row>
    <row r="66" spans="1:10">
      <c r="A66" s="223">
        <v>57</v>
      </c>
      <c r="B66" s="435" t="s">
        <v>62</v>
      </c>
      <c r="C66" s="440" t="s">
        <v>122</v>
      </c>
      <c r="D66" s="412">
        <v>4624.6501302810975</v>
      </c>
      <c r="E66" s="403">
        <v>2324.7865147078196</v>
      </c>
      <c r="F66" s="403">
        <v>38.176198450685646</v>
      </c>
      <c r="G66" s="403">
        <v>84.233223713361028</v>
      </c>
      <c r="H66" s="403">
        <v>986.75725526242513</v>
      </c>
      <c r="I66" s="403">
        <v>1190.6969381468059</v>
      </c>
    </row>
    <row r="67" spans="1:10">
      <c r="A67" s="223">
        <v>58</v>
      </c>
      <c r="B67" s="435" t="s">
        <v>99</v>
      </c>
      <c r="C67" s="440" t="s">
        <v>103</v>
      </c>
      <c r="D67" s="412">
        <v>425.77414635499281</v>
      </c>
      <c r="E67" s="403">
        <v>320.48344992398995</v>
      </c>
      <c r="F67" s="403">
        <v>26.282030555287243</v>
      </c>
      <c r="G67" s="403">
        <v>0.91420778470304997</v>
      </c>
      <c r="H67" s="403">
        <v>68.14395194627896</v>
      </c>
      <c r="I67" s="403">
        <v>9.9505061447336338</v>
      </c>
    </row>
    <row r="68" spans="1:10">
      <c r="A68" s="223">
        <v>59</v>
      </c>
      <c r="B68" s="435" t="s">
        <v>100</v>
      </c>
      <c r="C68" s="440" t="s">
        <v>104</v>
      </c>
      <c r="D68" s="412">
        <v>2490.4036225531077</v>
      </c>
      <c r="E68" s="403">
        <v>2185.6661362198311</v>
      </c>
      <c r="F68" s="403">
        <v>12.679631509973659</v>
      </c>
      <c r="G68" s="403">
        <v>5.8409757676190335</v>
      </c>
      <c r="H68" s="403">
        <v>230.50214921297231</v>
      </c>
      <c r="I68" s="403">
        <v>55.714729842711847</v>
      </c>
    </row>
    <row r="69" spans="1:10">
      <c r="A69" s="223">
        <v>60</v>
      </c>
      <c r="B69" s="435" t="s">
        <v>101</v>
      </c>
      <c r="C69" s="440" t="s">
        <v>105</v>
      </c>
      <c r="D69" s="412">
        <v>11428.22294765582</v>
      </c>
      <c r="E69" s="403">
        <v>7512.555605290765</v>
      </c>
      <c r="F69" s="403">
        <v>604.48670277160659</v>
      </c>
      <c r="G69" s="403">
        <v>33.688839724634164</v>
      </c>
      <c r="H69" s="403">
        <v>2979.798923396334</v>
      </c>
      <c r="I69" s="403">
        <v>297.69287647248188</v>
      </c>
    </row>
    <row r="70" spans="1:10" ht="10.5" customHeight="1">
      <c r="A70" s="223"/>
      <c r="B70" s="727"/>
      <c r="C70" s="728"/>
      <c r="D70" s="403"/>
      <c r="E70" s="403"/>
      <c r="F70" s="403"/>
      <c r="G70" s="403"/>
      <c r="H70" s="403"/>
      <c r="I70" s="403"/>
      <c r="J70" s="410"/>
    </row>
    <row r="71" spans="1:10">
      <c r="A71" s="223">
        <v>61</v>
      </c>
      <c r="B71" s="443"/>
      <c r="C71" s="444" t="s">
        <v>42</v>
      </c>
      <c r="D71" s="415">
        <f t="shared" ref="D71:I71" si="4">SUM(D52:D69)</f>
        <v>144271.72835427479</v>
      </c>
      <c r="E71" s="405">
        <f t="shared" si="4"/>
        <v>67467.149441782472</v>
      </c>
      <c r="F71" s="405">
        <f t="shared" si="4"/>
        <v>30347.540499999996</v>
      </c>
      <c r="G71" s="405">
        <f t="shared" si="4"/>
        <v>5059.9542693000003</v>
      </c>
      <c r="H71" s="405">
        <f t="shared" si="4"/>
        <v>35419.936317238658</v>
      </c>
      <c r="I71" s="405">
        <f t="shared" si="4"/>
        <v>5977.1478259536489</v>
      </c>
    </row>
    <row r="72" spans="1:10">
      <c r="A72" s="223">
        <v>62</v>
      </c>
      <c r="B72" s="420"/>
      <c r="C72" s="446" t="s">
        <v>279</v>
      </c>
      <c r="D72" s="453">
        <v>191360.83238939411</v>
      </c>
      <c r="E72" s="451">
        <v>179112.83987258642</v>
      </c>
      <c r="F72" s="451">
        <v>0</v>
      </c>
      <c r="G72" s="451">
        <v>0</v>
      </c>
      <c r="H72" s="451">
        <v>11606.063682761342</v>
      </c>
      <c r="I72" s="451">
        <v>641.92883404635018</v>
      </c>
    </row>
    <row r="73" spans="1:10">
      <c r="A73" s="223">
        <v>63</v>
      </c>
      <c r="B73" s="420"/>
      <c r="C73" s="444" t="s">
        <v>85</v>
      </c>
      <c r="D73" s="415">
        <f t="shared" ref="D73:I73" si="5">SUM(D71:D72)</f>
        <v>335632.56074366893</v>
      </c>
      <c r="E73" s="405">
        <f t="shared" si="5"/>
        <v>246579.9893143689</v>
      </c>
      <c r="F73" s="405">
        <f t="shared" si="5"/>
        <v>30347.540499999996</v>
      </c>
      <c r="G73" s="405">
        <f t="shared" si="5"/>
        <v>5059.9542693000003</v>
      </c>
      <c r="H73" s="405">
        <f t="shared" si="5"/>
        <v>47026</v>
      </c>
      <c r="I73" s="405">
        <f t="shared" si="5"/>
        <v>6619.0766599999988</v>
      </c>
    </row>
    <row r="74" spans="1:10" s="410" customFormat="1" ht="20.100000000000001" customHeight="1">
      <c r="A74" s="263"/>
      <c r="B74" s="417"/>
      <c r="C74" s="473"/>
      <c r="D74" s="697">
        <v>2012</v>
      </c>
      <c r="E74" s="697"/>
      <c r="F74" s="697"/>
      <c r="G74" s="697"/>
      <c r="H74" s="697"/>
      <c r="I74" s="697"/>
    </row>
    <row r="75" spans="1:10" ht="14.1" customHeight="1">
      <c r="A75" s="223">
        <v>64</v>
      </c>
      <c r="B75" s="435" t="s">
        <v>49</v>
      </c>
      <c r="C75" s="440" t="s">
        <v>118</v>
      </c>
      <c r="D75" s="403">
        <v>6138.9791286747823</v>
      </c>
      <c r="E75" s="403">
        <v>388.75318994100257</v>
      </c>
      <c r="F75" s="403">
        <v>218.45263035104256</v>
      </c>
      <c r="G75" s="403">
        <v>4943.7612856298065</v>
      </c>
      <c r="H75" s="403">
        <v>507.96870346549395</v>
      </c>
      <c r="I75" s="403">
        <v>80.043319287437058</v>
      </c>
    </row>
    <row r="76" spans="1:10" ht="14.1" customHeight="1">
      <c r="A76" s="223">
        <v>65</v>
      </c>
      <c r="B76" s="435" t="s">
        <v>50</v>
      </c>
      <c r="C76" s="440" t="s">
        <v>115</v>
      </c>
      <c r="D76" s="412">
        <v>387.27178545352064</v>
      </c>
      <c r="E76" s="403">
        <v>158.22924728925037</v>
      </c>
      <c r="F76" s="403">
        <v>125.35432216314624</v>
      </c>
      <c r="G76" s="403">
        <v>2.1929914777454389</v>
      </c>
      <c r="H76" s="403">
        <v>87.536937176700661</v>
      </c>
      <c r="I76" s="403">
        <v>13.958287346677892</v>
      </c>
    </row>
    <row r="77" spans="1:10" ht="14.1" customHeight="1">
      <c r="A77" s="223">
        <v>66</v>
      </c>
      <c r="B77" s="435" t="s">
        <v>51</v>
      </c>
      <c r="C77" s="440" t="s">
        <v>124</v>
      </c>
      <c r="D77" s="412">
        <v>17853.066906226311</v>
      </c>
      <c r="E77" s="403">
        <v>12835.08152884035</v>
      </c>
      <c r="F77" s="403">
        <v>1607.9218470890999</v>
      </c>
      <c r="G77" s="403">
        <v>26.111269757966845</v>
      </c>
      <c r="H77" s="403">
        <v>3231.5979778085593</v>
      </c>
      <c r="I77" s="403">
        <v>152.35428273033494</v>
      </c>
    </row>
    <row r="78" spans="1:10" ht="14.1" customHeight="1">
      <c r="A78" s="223">
        <v>67</v>
      </c>
      <c r="B78" s="435" t="s">
        <v>52</v>
      </c>
      <c r="C78" s="440" t="s">
        <v>119</v>
      </c>
      <c r="D78" s="412">
        <v>1502.3838237143038</v>
      </c>
      <c r="E78" s="403">
        <v>722.46505784117971</v>
      </c>
      <c r="F78" s="403">
        <v>23.678477141538423</v>
      </c>
      <c r="G78" s="403">
        <v>4.0966947180010536</v>
      </c>
      <c r="H78" s="403">
        <v>703.12009044459785</v>
      </c>
      <c r="I78" s="403">
        <v>49.023503568986797</v>
      </c>
    </row>
    <row r="79" spans="1:10" ht="14.1" customHeight="1">
      <c r="A79" s="223">
        <v>68</v>
      </c>
      <c r="B79" s="435" t="s">
        <v>53</v>
      </c>
      <c r="C79" s="440" t="s">
        <v>120</v>
      </c>
      <c r="D79" s="412">
        <v>7925.0042168059199</v>
      </c>
      <c r="E79" s="403">
        <v>2760.2075310268583</v>
      </c>
      <c r="F79" s="403">
        <v>3616.2834321351952</v>
      </c>
      <c r="G79" s="403">
        <v>16.224554191427604</v>
      </c>
      <c r="H79" s="403">
        <v>1249.4843014722846</v>
      </c>
      <c r="I79" s="403">
        <v>282.80439798015448</v>
      </c>
    </row>
    <row r="80" spans="1:10" ht="14.1" customHeight="1">
      <c r="A80" s="223">
        <v>69</v>
      </c>
      <c r="B80" s="435" t="s">
        <v>54</v>
      </c>
      <c r="C80" s="440" t="s">
        <v>44</v>
      </c>
      <c r="D80" s="412">
        <v>9667.6463221861031</v>
      </c>
      <c r="E80" s="403">
        <v>3337.4524119951711</v>
      </c>
      <c r="F80" s="403">
        <v>1127.1459562518482</v>
      </c>
      <c r="G80" s="403">
        <v>17.254643584473683</v>
      </c>
      <c r="H80" s="403">
        <v>5047.8531077921334</v>
      </c>
      <c r="I80" s="403">
        <v>137.9402025624772</v>
      </c>
    </row>
    <row r="81" spans="1:9" ht="14.1" customHeight="1">
      <c r="A81" s="223">
        <v>70</v>
      </c>
      <c r="B81" s="435" t="s">
        <v>55</v>
      </c>
      <c r="C81" s="440" t="s">
        <v>116</v>
      </c>
      <c r="D81" s="412">
        <v>22836.435837409299</v>
      </c>
      <c r="E81" s="403">
        <v>9959.1812972516163</v>
      </c>
      <c r="F81" s="403">
        <v>4119.6292675974937</v>
      </c>
      <c r="G81" s="403">
        <v>29.250339536945074</v>
      </c>
      <c r="H81" s="403">
        <v>8411.7736747862418</v>
      </c>
      <c r="I81" s="403">
        <v>316.60125823700366</v>
      </c>
    </row>
    <row r="82" spans="1:9" ht="14.1" customHeight="1">
      <c r="A82" s="223">
        <v>71</v>
      </c>
      <c r="B82" s="435" t="s">
        <v>56</v>
      </c>
      <c r="C82" s="440" t="s">
        <v>95</v>
      </c>
      <c r="D82" s="412">
        <v>29710.415465555452</v>
      </c>
      <c r="E82" s="403">
        <v>5368.4142692054538</v>
      </c>
      <c r="F82" s="403">
        <v>16446.201725837476</v>
      </c>
      <c r="G82" s="403">
        <v>15.394552504028235</v>
      </c>
      <c r="H82" s="403">
        <v>5133.282849856686</v>
      </c>
      <c r="I82" s="403">
        <v>2747.1220681518107</v>
      </c>
    </row>
    <row r="83" spans="1:9" ht="14.1" customHeight="1">
      <c r="A83" s="223">
        <v>72</v>
      </c>
      <c r="B83" s="435" t="s">
        <v>57</v>
      </c>
      <c r="C83" s="440" t="s">
        <v>117</v>
      </c>
      <c r="D83" s="412">
        <v>817.92791308258097</v>
      </c>
      <c r="E83" s="403">
        <v>618.80258869297268</v>
      </c>
      <c r="F83" s="403">
        <v>0</v>
      </c>
      <c r="G83" s="403">
        <v>4.1526859897732766</v>
      </c>
      <c r="H83" s="403">
        <v>189.06960558804829</v>
      </c>
      <c r="I83" s="403">
        <v>5.9030328117866855</v>
      </c>
    </row>
    <row r="84" spans="1:9" ht="14.1" customHeight="1">
      <c r="A84" s="223">
        <v>73</v>
      </c>
      <c r="B84" s="435" t="s">
        <v>58</v>
      </c>
      <c r="C84" s="440" t="s">
        <v>96</v>
      </c>
      <c r="D84" s="412">
        <v>5807.6333478289425</v>
      </c>
      <c r="E84" s="403">
        <v>3649.0362977075583</v>
      </c>
      <c r="F84" s="403">
        <v>941.16731083870718</v>
      </c>
      <c r="G84" s="403">
        <v>9.0670032832116441</v>
      </c>
      <c r="H84" s="403">
        <v>1105.2264826191692</v>
      </c>
      <c r="I84" s="403">
        <v>103.13625338029578</v>
      </c>
    </row>
    <row r="85" spans="1:9" ht="14.1" customHeight="1">
      <c r="A85" s="223">
        <v>74</v>
      </c>
      <c r="B85" s="435" t="s">
        <v>59</v>
      </c>
      <c r="C85" s="440" t="s">
        <v>97</v>
      </c>
      <c r="D85" s="412">
        <v>1384.4719009483767</v>
      </c>
      <c r="E85" s="403">
        <v>1319.6199797779911</v>
      </c>
      <c r="F85" s="403">
        <v>0</v>
      </c>
      <c r="G85" s="403">
        <v>1.6144150027657911</v>
      </c>
      <c r="H85" s="403">
        <v>60.741473558367602</v>
      </c>
      <c r="I85" s="403">
        <v>2.4960326092520431</v>
      </c>
    </row>
    <row r="86" spans="1:9" ht="14.1" customHeight="1">
      <c r="A86" s="223">
        <v>75</v>
      </c>
      <c r="B86" s="435" t="s">
        <v>60</v>
      </c>
      <c r="C86" s="440" t="s">
        <v>121</v>
      </c>
      <c r="D86" s="412">
        <v>2616.7136613898997</v>
      </c>
      <c r="E86" s="403">
        <v>1809.1559032998821</v>
      </c>
      <c r="F86" s="403">
        <v>0</v>
      </c>
      <c r="G86" s="403">
        <v>7.4768136629897715</v>
      </c>
      <c r="H86" s="403">
        <v>716.45779979797317</v>
      </c>
      <c r="I86" s="403">
        <v>83.623144629054281</v>
      </c>
    </row>
    <row r="87" spans="1:9" ht="14.1" customHeight="1">
      <c r="A87" s="223">
        <v>76</v>
      </c>
      <c r="B87" s="435" t="s">
        <v>61</v>
      </c>
      <c r="C87" s="440" t="s">
        <v>98</v>
      </c>
      <c r="D87" s="412">
        <v>19851.510047886881</v>
      </c>
      <c r="E87" s="403">
        <v>13745.777217295254</v>
      </c>
      <c r="F87" s="403">
        <v>193.32884412333658</v>
      </c>
      <c r="G87" s="403">
        <v>54.023182928835183</v>
      </c>
      <c r="H87" s="403">
        <v>5388.9378265301439</v>
      </c>
      <c r="I87" s="403">
        <v>469.4429770093131</v>
      </c>
    </row>
    <row r="88" spans="1:9" ht="14.1" customHeight="1">
      <c r="A88" s="223">
        <v>77</v>
      </c>
      <c r="B88" s="435" t="s">
        <v>63</v>
      </c>
      <c r="C88" s="440" t="s">
        <v>102</v>
      </c>
      <c r="D88" s="412">
        <v>1198.2691344830093</v>
      </c>
      <c r="E88" s="403">
        <v>859.44621325880814</v>
      </c>
      <c r="F88" s="403">
        <v>53.795194309110066</v>
      </c>
      <c r="G88" s="403">
        <v>2.8585409857065045</v>
      </c>
      <c r="H88" s="403">
        <v>254.61179091253783</v>
      </c>
      <c r="I88" s="403">
        <v>27.557395016846598</v>
      </c>
    </row>
    <row r="89" spans="1:9" ht="14.1" customHeight="1">
      <c r="A89" s="223">
        <v>78</v>
      </c>
      <c r="B89" s="435" t="s">
        <v>62</v>
      </c>
      <c r="C89" s="440" t="s">
        <v>122</v>
      </c>
      <c r="D89" s="412">
        <v>4786.6725404723529</v>
      </c>
      <c r="E89" s="403">
        <v>2440.373932710158</v>
      </c>
      <c r="F89" s="403">
        <v>39.539788363330999</v>
      </c>
      <c r="G89" s="403">
        <v>86.254554165111003</v>
      </c>
      <c r="H89" s="403">
        <v>1009.9319658921211</v>
      </c>
      <c r="I89" s="403">
        <v>1210.5722993416325</v>
      </c>
    </row>
    <row r="90" spans="1:9" ht="14.1" customHeight="1">
      <c r="A90" s="223">
        <v>79</v>
      </c>
      <c r="B90" s="435" t="s">
        <v>99</v>
      </c>
      <c r="C90" s="440" t="s">
        <v>103</v>
      </c>
      <c r="D90" s="412">
        <v>453.01368104496919</v>
      </c>
      <c r="E90" s="403">
        <v>347.78365756809887</v>
      </c>
      <c r="F90" s="403">
        <v>24.166105515417069</v>
      </c>
      <c r="G90" s="403">
        <v>1.0041195159212275</v>
      </c>
      <c r="H90" s="403">
        <v>69.989558541958004</v>
      </c>
      <c r="I90" s="403">
        <v>10.070239903574002</v>
      </c>
    </row>
    <row r="91" spans="1:9" ht="14.1" customHeight="1">
      <c r="A91" s="223">
        <v>80</v>
      </c>
      <c r="B91" s="435" t="s">
        <v>100</v>
      </c>
      <c r="C91" s="440" t="s">
        <v>104</v>
      </c>
      <c r="D91" s="412">
        <v>2712.395548222064</v>
      </c>
      <c r="E91" s="403">
        <v>2387.4673714675878</v>
      </c>
      <c r="F91" s="403">
        <v>13.683671428667498</v>
      </c>
      <c r="G91" s="403">
        <v>6.0843848659150055</v>
      </c>
      <c r="H91" s="403">
        <v>246.5029972182266</v>
      </c>
      <c r="I91" s="403">
        <v>58.657123241667215</v>
      </c>
    </row>
    <row r="92" spans="1:9" ht="14.1" customHeight="1">
      <c r="A92" s="223">
        <v>81</v>
      </c>
      <c r="B92" s="435" t="s">
        <v>101</v>
      </c>
      <c r="C92" s="440" t="s">
        <v>105</v>
      </c>
      <c r="D92" s="412">
        <v>11185.369732339454</v>
      </c>
      <c r="E92" s="403">
        <v>7321.0813051542318</v>
      </c>
      <c r="F92" s="403">
        <v>555.8204268545926</v>
      </c>
      <c r="G92" s="403">
        <v>34.649780999375203</v>
      </c>
      <c r="H92" s="403">
        <v>2980.7997458173763</v>
      </c>
      <c r="I92" s="403">
        <v>293.01847351387693</v>
      </c>
    </row>
    <row r="93" spans="1:9" ht="12.75" customHeight="1">
      <c r="A93" s="223"/>
      <c r="B93" s="727"/>
      <c r="C93" s="728"/>
      <c r="D93" s="403"/>
      <c r="E93" s="403"/>
      <c r="F93" s="403"/>
      <c r="G93" s="403"/>
      <c r="H93" s="403"/>
      <c r="I93" s="403"/>
    </row>
    <row r="94" spans="1:9" ht="14.1" customHeight="1">
      <c r="A94" s="223">
        <v>82</v>
      </c>
      <c r="B94" s="443"/>
      <c r="C94" s="444" t="s">
        <v>42</v>
      </c>
      <c r="D94" s="415">
        <f t="shared" ref="D94:I94" si="6">SUM(D75:D92)</f>
        <v>146835.18099372424</v>
      </c>
      <c r="E94" s="405">
        <f t="shared" si="6"/>
        <v>70028.329000323429</v>
      </c>
      <c r="F94" s="405">
        <f t="shared" si="6"/>
        <v>29106.169000000005</v>
      </c>
      <c r="G94" s="405">
        <f t="shared" si="6"/>
        <v>5261.4718127999977</v>
      </c>
      <c r="H94" s="405">
        <f t="shared" si="6"/>
        <v>36394.886889278619</v>
      </c>
      <c r="I94" s="405">
        <f t="shared" si="6"/>
        <v>6044.324291322182</v>
      </c>
    </row>
    <row r="95" spans="1:9" ht="14.1" customHeight="1">
      <c r="A95" s="223">
        <v>83</v>
      </c>
      <c r="B95" s="420"/>
      <c r="C95" s="446" t="s">
        <v>279</v>
      </c>
      <c r="D95" s="453">
        <v>202120.87445295524</v>
      </c>
      <c r="E95" s="451">
        <v>189669.29363355605</v>
      </c>
      <c r="F95" s="451">
        <v>0</v>
      </c>
      <c r="G95" s="451">
        <v>0</v>
      </c>
      <c r="H95" s="451">
        <v>11795.113110721377</v>
      </c>
      <c r="I95" s="451">
        <v>656.46770867781822</v>
      </c>
    </row>
    <row r="96" spans="1:9" ht="14.1" customHeight="1">
      <c r="A96" s="223">
        <v>84</v>
      </c>
      <c r="B96" s="420"/>
      <c r="C96" s="444" t="s">
        <v>85</v>
      </c>
      <c r="D96" s="415">
        <f t="shared" ref="D96:I96" si="7">SUM(D94:D95)</f>
        <v>348956.05544667947</v>
      </c>
      <c r="E96" s="405">
        <f t="shared" si="7"/>
        <v>259697.62263387948</v>
      </c>
      <c r="F96" s="405">
        <f t="shared" si="7"/>
        <v>29106.169000000005</v>
      </c>
      <c r="G96" s="405">
        <f t="shared" si="7"/>
        <v>5261.4718127999977</v>
      </c>
      <c r="H96" s="405">
        <f t="shared" si="7"/>
        <v>48190</v>
      </c>
      <c r="I96" s="405">
        <f t="shared" si="7"/>
        <v>6700.7920000000004</v>
      </c>
    </row>
    <row r="97" spans="1:9" s="410" customFormat="1" ht="19.5" customHeight="1">
      <c r="A97" s="263"/>
      <c r="B97" s="417"/>
      <c r="C97" s="473"/>
      <c r="D97" s="697" t="s">
        <v>917</v>
      </c>
      <c r="E97" s="697"/>
      <c r="F97" s="697"/>
      <c r="G97" s="697"/>
      <c r="H97" s="697"/>
      <c r="I97" s="697"/>
    </row>
    <row r="98" spans="1:9" ht="14.1" customHeight="1">
      <c r="A98" s="223">
        <v>85</v>
      </c>
      <c r="B98" s="435" t="s">
        <v>49</v>
      </c>
      <c r="C98" s="440" t="s">
        <v>118</v>
      </c>
      <c r="D98" s="403">
        <v>6352.8330949395877</v>
      </c>
      <c r="E98" s="403">
        <v>373.84026401708655</v>
      </c>
      <c r="F98" s="403">
        <v>239.35893255440837</v>
      </c>
      <c r="G98" s="403">
        <v>5135.4335982482025</v>
      </c>
      <c r="H98" s="403">
        <v>516.30674691652791</v>
      </c>
      <c r="I98" s="403">
        <v>87.893553203362259</v>
      </c>
    </row>
    <row r="99" spans="1:9" ht="14.1" customHeight="1">
      <c r="A99" s="223">
        <v>86</v>
      </c>
      <c r="B99" s="435" t="s">
        <v>50</v>
      </c>
      <c r="C99" s="440" t="s">
        <v>115</v>
      </c>
      <c r="D99" s="412">
        <v>379.49081369187866</v>
      </c>
      <c r="E99" s="403">
        <v>149.03427939166943</v>
      </c>
      <c r="F99" s="403">
        <v>129.78556403785177</v>
      </c>
      <c r="G99" s="403">
        <v>2.2392524816727244</v>
      </c>
      <c r="H99" s="403">
        <v>84.453831399895648</v>
      </c>
      <c r="I99" s="403">
        <v>13.977886380789084</v>
      </c>
    </row>
    <row r="100" spans="1:9" ht="14.1" customHeight="1">
      <c r="A100" s="223">
        <v>87</v>
      </c>
      <c r="B100" s="435" t="s">
        <v>51</v>
      </c>
      <c r="C100" s="440" t="s">
        <v>124</v>
      </c>
      <c r="D100" s="412">
        <v>17471.546105499914</v>
      </c>
      <c r="E100" s="403">
        <v>12376.089901159114</v>
      </c>
      <c r="F100" s="403">
        <v>1645.7723807620721</v>
      </c>
      <c r="G100" s="403">
        <v>27.311791558872248</v>
      </c>
      <c r="H100" s="403">
        <v>3270.1938139749918</v>
      </c>
      <c r="I100" s="403">
        <v>152.17821804486405</v>
      </c>
    </row>
    <row r="101" spans="1:9" ht="14.1" customHeight="1">
      <c r="A101" s="223">
        <v>88</v>
      </c>
      <c r="B101" s="435" t="s">
        <v>52</v>
      </c>
      <c r="C101" s="440" t="s">
        <v>119</v>
      </c>
      <c r="D101" s="412">
        <v>1582.1804741968269</v>
      </c>
      <c r="E101" s="403">
        <v>706.44885315832278</v>
      </c>
      <c r="F101" s="403">
        <v>30.33016306993126</v>
      </c>
      <c r="G101" s="403">
        <v>4.4687265682289743</v>
      </c>
      <c r="H101" s="403">
        <v>790.02764690011838</v>
      </c>
      <c r="I101" s="403">
        <v>50.905084500225435</v>
      </c>
    </row>
    <row r="102" spans="1:9" ht="14.1" customHeight="1">
      <c r="A102" s="223">
        <v>89</v>
      </c>
      <c r="B102" s="435" t="s">
        <v>53</v>
      </c>
      <c r="C102" s="440" t="s">
        <v>120</v>
      </c>
      <c r="D102" s="412">
        <v>7771.1813670144566</v>
      </c>
      <c r="E102" s="403">
        <v>2661.6424992248576</v>
      </c>
      <c r="F102" s="403">
        <v>3591.3439352951873</v>
      </c>
      <c r="G102" s="403">
        <v>16.256699917692622</v>
      </c>
      <c r="H102" s="403">
        <v>1226.104448287886</v>
      </c>
      <c r="I102" s="403">
        <v>275.83378428883356</v>
      </c>
    </row>
    <row r="103" spans="1:9" ht="14.1" customHeight="1">
      <c r="A103" s="223">
        <v>90</v>
      </c>
      <c r="B103" s="435" t="s">
        <v>54</v>
      </c>
      <c r="C103" s="440" t="s">
        <v>44</v>
      </c>
      <c r="D103" s="412">
        <v>9945.6942249487474</v>
      </c>
      <c r="E103" s="403">
        <v>3187.3409305095429</v>
      </c>
      <c r="F103" s="403">
        <v>1164.2037307999842</v>
      </c>
      <c r="G103" s="403">
        <v>18.060695780128921</v>
      </c>
      <c r="H103" s="403">
        <v>5433.2370271602795</v>
      </c>
      <c r="I103" s="403">
        <v>142.8518406988112</v>
      </c>
    </row>
    <row r="104" spans="1:9" ht="14.1" customHeight="1">
      <c r="A104" s="223">
        <v>91</v>
      </c>
      <c r="B104" s="435" t="s">
        <v>55</v>
      </c>
      <c r="C104" s="440" t="s">
        <v>116</v>
      </c>
      <c r="D104" s="412">
        <v>22692.871169549468</v>
      </c>
      <c r="E104" s="403">
        <v>9716.0233539457768</v>
      </c>
      <c r="F104" s="403">
        <v>4034.3151654862372</v>
      </c>
      <c r="G104" s="403">
        <v>30.494136524918424</v>
      </c>
      <c r="H104" s="403">
        <v>8592.7432345709985</v>
      </c>
      <c r="I104" s="403">
        <v>319.29527902153939</v>
      </c>
    </row>
    <row r="105" spans="1:9" ht="14.1" customHeight="1">
      <c r="A105" s="223">
        <v>92</v>
      </c>
      <c r="B105" s="435" t="s">
        <v>56</v>
      </c>
      <c r="C105" s="440" t="s">
        <v>95</v>
      </c>
      <c r="D105" s="412">
        <v>31837.280510733235</v>
      </c>
      <c r="E105" s="403">
        <v>5423.0295241286212</v>
      </c>
      <c r="F105" s="403">
        <v>16388.373606460867</v>
      </c>
      <c r="G105" s="403">
        <v>15.779401976083605</v>
      </c>
      <c r="H105" s="403">
        <v>7328.1854457873578</v>
      </c>
      <c r="I105" s="403">
        <v>2681.9125323803055</v>
      </c>
    </row>
    <row r="106" spans="1:9" ht="14.1" customHeight="1">
      <c r="A106" s="223">
        <v>93</v>
      </c>
      <c r="B106" s="435" t="s">
        <v>57</v>
      </c>
      <c r="C106" s="440" t="s">
        <v>117</v>
      </c>
      <c r="D106" s="412">
        <v>838.79664550084885</v>
      </c>
      <c r="E106" s="403">
        <v>622.16195691517657</v>
      </c>
      <c r="F106" s="403">
        <v>0</v>
      </c>
      <c r="G106" s="403">
        <v>4.1460395293853072</v>
      </c>
      <c r="H106" s="403">
        <v>206.85350870527435</v>
      </c>
      <c r="I106" s="403">
        <v>5.6351403510125087</v>
      </c>
    </row>
    <row r="107" spans="1:9" ht="14.1" customHeight="1">
      <c r="A107" s="223">
        <v>94</v>
      </c>
      <c r="B107" s="435" t="s">
        <v>58</v>
      </c>
      <c r="C107" s="440" t="s">
        <v>96</v>
      </c>
      <c r="D107" s="412">
        <v>5658.7387568431477</v>
      </c>
      <c r="E107" s="403">
        <v>3493.2943478327888</v>
      </c>
      <c r="F107" s="403">
        <v>921.84234190914663</v>
      </c>
      <c r="G107" s="403">
        <v>9.1966986435978306</v>
      </c>
      <c r="H107" s="403">
        <v>1134.4019873496354</v>
      </c>
      <c r="I107" s="403">
        <v>100.00338110797796</v>
      </c>
    </row>
    <row r="108" spans="1:9" ht="14.1" customHeight="1">
      <c r="A108" s="223">
        <v>95</v>
      </c>
      <c r="B108" s="435" t="s">
        <v>59</v>
      </c>
      <c r="C108" s="440" t="s">
        <v>97</v>
      </c>
      <c r="D108" s="412">
        <v>1389.8783374341251</v>
      </c>
      <c r="E108" s="403">
        <v>1324.7663631684734</v>
      </c>
      <c r="F108" s="403">
        <v>0</v>
      </c>
      <c r="G108" s="403">
        <v>1.5645432186359649</v>
      </c>
      <c r="H108" s="403">
        <v>61.102541611906062</v>
      </c>
      <c r="I108" s="403">
        <v>2.4448894351098964</v>
      </c>
    </row>
    <row r="109" spans="1:9" ht="14.1" customHeight="1">
      <c r="A109" s="223">
        <v>96</v>
      </c>
      <c r="B109" s="435" t="s">
        <v>60</v>
      </c>
      <c r="C109" s="440" t="s">
        <v>121</v>
      </c>
      <c r="D109" s="412">
        <v>2667.752833054652</v>
      </c>
      <c r="E109" s="403">
        <v>1806.1300935454346</v>
      </c>
      <c r="F109" s="403">
        <v>0</v>
      </c>
      <c r="G109" s="403">
        <v>7.8606959016711384</v>
      </c>
      <c r="H109" s="403">
        <v>772.08818451854506</v>
      </c>
      <c r="I109" s="403">
        <v>81.673859089001283</v>
      </c>
    </row>
    <row r="110" spans="1:9" ht="14.1" customHeight="1">
      <c r="A110" s="223">
        <v>97</v>
      </c>
      <c r="B110" s="435" t="s">
        <v>61</v>
      </c>
      <c r="C110" s="440" t="s">
        <v>98</v>
      </c>
      <c r="D110" s="412">
        <v>19605.643204593533</v>
      </c>
      <c r="E110" s="403">
        <v>13522.440407044433</v>
      </c>
      <c r="F110" s="403">
        <v>189.71807664265418</v>
      </c>
      <c r="G110" s="403">
        <v>55.078770521391881</v>
      </c>
      <c r="H110" s="403">
        <v>5375.589913813259</v>
      </c>
      <c r="I110" s="403">
        <v>462.81603657179556</v>
      </c>
    </row>
    <row r="111" spans="1:9" ht="14.1" customHeight="1">
      <c r="A111" s="223">
        <v>98</v>
      </c>
      <c r="B111" s="435" t="s">
        <v>63</v>
      </c>
      <c r="C111" s="440" t="s">
        <v>102</v>
      </c>
      <c r="D111" s="412">
        <v>1225.0799366430335</v>
      </c>
      <c r="E111" s="403">
        <v>851.42234428587608</v>
      </c>
      <c r="F111" s="403">
        <v>53.309604881001995</v>
      </c>
      <c r="G111" s="403">
        <v>3.1159869903127673</v>
      </c>
      <c r="H111" s="403">
        <v>285.70616848196494</v>
      </c>
      <c r="I111" s="403">
        <v>31.525832003877564</v>
      </c>
    </row>
    <row r="112" spans="1:9" ht="14.1" customHeight="1">
      <c r="A112" s="223">
        <v>99</v>
      </c>
      <c r="B112" s="435" t="s">
        <v>62</v>
      </c>
      <c r="C112" s="440" t="s">
        <v>122</v>
      </c>
      <c r="D112" s="412">
        <v>4749.3698569816133</v>
      </c>
      <c r="E112" s="403">
        <v>2369.2396417143805</v>
      </c>
      <c r="F112" s="403">
        <v>38.382186506632848</v>
      </c>
      <c r="G112" s="403">
        <v>87.203727648722079</v>
      </c>
      <c r="H112" s="403">
        <v>1021.9594678672856</v>
      </c>
      <c r="I112" s="403">
        <v>1232.5848332445926</v>
      </c>
    </row>
    <row r="113" spans="1:9" ht="14.1" customHeight="1">
      <c r="A113" s="223">
        <v>100</v>
      </c>
      <c r="B113" s="435" t="s">
        <v>99</v>
      </c>
      <c r="C113" s="440" t="s">
        <v>103</v>
      </c>
      <c r="D113" s="412">
        <v>454.91858512094257</v>
      </c>
      <c r="E113" s="403">
        <v>350.17214914915132</v>
      </c>
      <c r="F113" s="403">
        <v>23.714759580331769</v>
      </c>
      <c r="G113" s="403">
        <v>1.1138276960205367</v>
      </c>
      <c r="H113" s="403">
        <v>70.29201770445664</v>
      </c>
      <c r="I113" s="403">
        <v>9.625830990982319</v>
      </c>
    </row>
    <row r="114" spans="1:9" ht="14.1" customHeight="1">
      <c r="A114" s="223">
        <v>101</v>
      </c>
      <c r="B114" s="435" t="s">
        <v>100</v>
      </c>
      <c r="C114" s="440" t="s">
        <v>104</v>
      </c>
      <c r="D114" s="412">
        <v>2746.506855738663</v>
      </c>
      <c r="E114" s="403">
        <v>2398.6177046332241</v>
      </c>
      <c r="F114" s="403">
        <v>14.685281666060588</v>
      </c>
      <c r="G114" s="403">
        <v>6.3755136159415544</v>
      </c>
      <c r="H114" s="403">
        <v>264.98849057329005</v>
      </c>
      <c r="I114" s="403">
        <v>61.839865250146261</v>
      </c>
    </row>
    <row r="115" spans="1:9" ht="14.1" customHeight="1">
      <c r="A115" s="223">
        <v>102</v>
      </c>
      <c r="B115" s="435" t="s">
        <v>101</v>
      </c>
      <c r="C115" s="440" t="s">
        <v>105</v>
      </c>
      <c r="D115" s="412">
        <v>10938.215863530011</v>
      </c>
      <c r="E115" s="403">
        <v>7117.3992065757939</v>
      </c>
      <c r="F115" s="403">
        <v>545.43947034763085</v>
      </c>
      <c r="G115" s="403">
        <v>35.435781778519626</v>
      </c>
      <c r="H115" s="403">
        <v>2952.6120306113935</v>
      </c>
      <c r="I115" s="403">
        <v>287.32937421667418</v>
      </c>
    </row>
    <row r="116" spans="1:9" ht="9.75" customHeight="1">
      <c r="A116" s="223"/>
      <c r="B116" s="727"/>
      <c r="C116" s="728"/>
      <c r="D116" s="403"/>
      <c r="E116" s="403"/>
      <c r="F116" s="403"/>
      <c r="G116" s="403"/>
      <c r="H116" s="403"/>
      <c r="I116" s="403"/>
    </row>
    <row r="117" spans="1:9" ht="14.1" customHeight="1">
      <c r="A117" s="223">
        <v>103</v>
      </c>
      <c r="B117" s="443"/>
      <c r="C117" s="444" t="s">
        <v>42</v>
      </c>
      <c r="D117" s="415">
        <f t="shared" ref="D117:I117" si="8">SUM(D98:D115)</f>
        <v>148307.97863601465</v>
      </c>
      <c r="E117" s="405">
        <f t="shared" si="8"/>
        <v>68449.093820399707</v>
      </c>
      <c r="F117" s="405">
        <f t="shared" si="8"/>
        <v>29010.575199999996</v>
      </c>
      <c r="G117" s="405">
        <f t="shared" si="8"/>
        <v>5461.1358885999989</v>
      </c>
      <c r="H117" s="405">
        <f t="shared" si="8"/>
        <v>39386.846506235066</v>
      </c>
      <c r="I117" s="405">
        <f t="shared" si="8"/>
        <v>6000.3272207799018</v>
      </c>
    </row>
    <row r="118" spans="1:9" ht="14.1" customHeight="1">
      <c r="A118" s="223">
        <v>104</v>
      </c>
      <c r="B118" s="420"/>
      <c r="C118" s="446" t="s">
        <v>279</v>
      </c>
      <c r="D118" s="453">
        <v>213336.21256172025</v>
      </c>
      <c r="E118" s="451">
        <v>202694.0272887352</v>
      </c>
      <c r="F118" s="451">
        <v>0</v>
      </c>
      <c r="G118" s="451">
        <v>0</v>
      </c>
      <c r="H118" s="451">
        <v>9974.0584937649401</v>
      </c>
      <c r="I118" s="451">
        <v>668.1267792201005</v>
      </c>
    </row>
    <row r="119" spans="1:9" ht="14.1" customHeight="1">
      <c r="A119" s="223">
        <v>105</v>
      </c>
      <c r="B119" s="420"/>
      <c r="C119" s="444" t="s">
        <v>85</v>
      </c>
      <c r="D119" s="415">
        <f t="shared" ref="D119:I119" si="9">SUM(D117:D118)</f>
        <v>361644.19119773491</v>
      </c>
      <c r="E119" s="405">
        <f t="shared" si="9"/>
        <v>271143.12110913493</v>
      </c>
      <c r="F119" s="405">
        <f t="shared" si="9"/>
        <v>29010.575199999996</v>
      </c>
      <c r="G119" s="405">
        <f t="shared" si="9"/>
        <v>5461.1358885999989</v>
      </c>
      <c r="H119" s="405">
        <f t="shared" si="9"/>
        <v>49360.905000000006</v>
      </c>
      <c r="I119" s="405">
        <f t="shared" si="9"/>
        <v>6668.4540000000025</v>
      </c>
    </row>
    <row r="120" spans="1:9" s="410" customFormat="1" ht="19.5" customHeight="1">
      <c r="A120" s="263"/>
      <c r="B120" s="417"/>
      <c r="C120" s="473"/>
      <c r="D120" s="697" t="s">
        <v>919</v>
      </c>
      <c r="E120" s="697"/>
      <c r="F120" s="697"/>
      <c r="G120" s="697"/>
      <c r="H120" s="697"/>
      <c r="I120" s="697"/>
    </row>
    <row r="121" spans="1:9" ht="14.1" customHeight="1">
      <c r="A121" s="223">
        <v>106</v>
      </c>
      <c r="B121" s="435" t="s">
        <v>49</v>
      </c>
      <c r="C121" s="440" t="s">
        <v>118</v>
      </c>
      <c r="D121" s="453">
        <v>6589.9922995468496</v>
      </c>
      <c r="E121" s="451">
        <v>405.97474382931352</v>
      </c>
      <c r="F121" s="451">
        <v>237.35240374735531</v>
      </c>
      <c r="G121" s="451">
        <v>5317.7039252311342</v>
      </c>
      <c r="H121" s="451">
        <v>533.22343233362255</v>
      </c>
      <c r="I121" s="403">
        <v>95.737794405423784</v>
      </c>
    </row>
    <row r="122" spans="1:9" ht="14.1" customHeight="1">
      <c r="A122" s="223">
        <v>107</v>
      </c>
      <c r="B122" s="435" t="s">
        <v>50</v>
      </c>
      <c r="C122" s="440" t="s">
        <v>115</v>
      </c>
      <c r="D122" s="453">
        <v>399.04852723715499</v>
      </c>
      <c r="E122" s="451">
        <v>162.54157958030271</v>
      </c>
      <c r="F122" s="451">
        <v>133.14785652601972</v>
      </c>
      <c r="G122" s="451">
        <v>2.2345432298487085</v>
      </c>
      <c r="H122" s="451">
        <v>87.220943986730319</v>
      </c>
      <c r="I122" s="403">
        <v>13.903603914253491</v>
      </c>
    </row>
    <row r="123" spans="1:9" ht="14.1" customHeight="1">
      <c r="A123" s="223">
        <v>108</v>
      </c>
      <c r="B123" s="435" t="s">
        <v>51</v>
      </c>
      <c r="C123" s="440" t="s">
        <v>124</v>
      </c>
      <c r="D123" s="453">
        <v>18793.616641273227</v>
      </c>
      <c r="E123" s="451">
        <v>13537.655635527562</v>
      </c>
      <c r="F123" s="451">
        <v>1694.2342135877352</v>
      </c>
      <c r="G123" s="451">
        <v>27.835639341339533</v>
      </c>
      <c r="H123" s="451">
        <v>3377.3410483164557</v>
      </c>
      <c r="I123" s="403">
        <v>156.55010450013373</v>
      </c>
    </row>
    <row r="124" spans="1:9" ht="14.1" customHeight="1">
      <c r="A124" s="223">
        <v>109</v>
      </c>
      <c r="B124" s="435" t="s">
        <v>52</v>
      </c>
      <c r="C124" s="440" t="s">
        <v>119</v>
      </c>
      <c r="D124" s="453">
        <v>1685.0898025467434</v>
      </c>
      <c r="E124" s="451">
        <v>774.20884561047353</v>
      </c>
      <c r="F124" s="451">
        <v>35.887447952250007</v>
      </c>
      <c r="G124" s="451">
        <v>4.6527475470822433</v>
      </c>
      <c r="H124" s="451">
        <v>815.91274186204328</v>
      </c>
      <c r="I124" s="403">
        <v>54.428019574894307</v>
      </c>
    </row>
    <row r="125" spans="1:9" ht="14.1" customHeight="1">
      <c r="A125" s="223">
        <v>110</v>
      </c>
      <c r="B125" s="435" t="s">
        <v>53</v>
      </c>
      <c r="C125" s="440" t="s">
        <v>120</v>
      </c>
      <c r="D125" s="453">
        <v>8076.2352559364981</v>
      </c>
      <c r="E125" s="451">
        <v>2902.1142053666067</v>
      </c>
      <c r="F125" s="451">
        <v>3616.0003953885894</v>
      </c>
      <c r="G125" s="451">
        <v>16.13239380239342</v>
      </c>
      <c r="H125" s="451">
        <v>1266.2775108404462</v>
      </c>
      <c r="I125" s="403">
        <v>275.71075053846209</v>
      </c>
    </row>
    <row r="126" spans="1:9" ht="14.1" customHeight="1">
      <c r="A126" s="223">
        <v>111</v>
      </c>
      <c r="B126" s="435" t="s">
        <v>54</v>
      </c>
      <c r="C126" s="440" t="s">
        <v>44</v>
      </c>
      <c r="D126" s="453">
        <v>10563.715072361056</v>
      </c>
      <c r="E126" s="451">
        <v>3552.3133521253976</v>
      </c>
      <c r="F126" s="451">
        <v>1233.4573472769725</v>
      </c>
      <c r="G126" s="451">
        <v>18.937498788124216</v>
      </c>
      <c r="H126" s="451">
        <v>5611.255931879029</v>
      </c>
      <c r="I126" s="403">
        <v>147.75094229153331</v>
      </c>
    </row>
    <row r="127" spans="1:9" ht="14.1" customHeight="1">
      <c r="A127" s="223">
        <v>112</v>
      </c>
      <c r="B127" s="435" t="s">
        <v>55</v>
      </c>
      <c r="C127" s="440" t="s">
        <v>116</v>
      </c>
      <c r="D127" s="453">
        <v>24059.498733683518</v>
      </c>
      <c r="E127" s="451">
        <v>10594.855600534793</v>
      </c>
      <c r="F127" s="451">
        <v>4242.2283198928908</v>
      </c>
      <c r="G127" s="451">
        <v>31.023889454047932</v>
      </c>
      <c r="H127" s="451">
        <v>8874.2827167436117</v>
      </c>
      <c r="I127" s="403">
        <v>317.10820705817514</v>
      </c>
    </row>
    <row r="128" spans="1:9" ht="14.1" customHeight="1">
      <c r="A128" s="223">
        <v>113</v>
      </c>
      <c r="B128" s="435" t="s">
        <v>56</v>
      </c>
      <c r="C128" s="440" t="s">
        <v>95</v>
      </c>
      <c r="D128" s="453">
        <v>34875.07870638265</v>
      </c>
      <c r="E128" s="451">
        <v>5865.0125531036192</v>
      </c>
      <c r="F128" s="451">
        <v>16614.044729974012</v>
      </c>
      <c r="G128" s="451">
        <v>15.99600927830906</v>
      </c>
      <c r="H128" s="451">
        <v>9628.4632473572419</v>
      </c>
      <c r="I128" s="403">
        <v>2751.5621666694697</v>
      </c>
    </row>
    <row r="129" spans="1:9" ht="14.1" customHeight="1">
      <c r="A129" s="223">
        <v>114</v>
      </c>
      <c r="B129" s="435" t="s">
        <v>57</v>
      </c>
      <c r="C129" s="440" t="s">
        <v>117</v>
      </c>
      <c r="D129" s="453">
        <v>896.69148582772596</v>
      </c>
      <c r="E129" s="451">
        <v>672.9918743415833</v>
      </c>
      <c r="F129" s="451">
        <v>0</v>
      </c>
      <c r="G129" s="451">
        <v>4.2344084035945846</v>
      </c>
      <c r="H129" s="451">
        <v>213.63102179238322</v>
      </c>
      <c r="I129" s="403">
        <v>5.8341812901649162</v>
      </c>
    </row>
    <row r="130" spans="1:9" ht="14.1" customHeight="1">
      <c r="A130" s="223">
        <v>115</v>
      </c>
      <c r="B130" s="435" t="s">
        <v>58</v>
      </c>
      <c r="C130" s="440" t="s">
        <v>96</v>
      </c>
      <c r="D130" s="453">
        <v>6012.4830313390257</v>
      </c>
      <c r="E130" s="451">
        <v>3820.2121162090352</v>
      </c>
      <c r="F130" s="451">
        <v>910.99711620915571</v>
      </c>
      <c r="G130" s="451">
        <v>9.4593742940781027</v>
      </c>
      <c r="H130" s="451">
        <v>1171.5704374447168</v>
      </c>
      <c r="I130" s="403">
        <v>100.24398718203938</v>
      </c>
    </row>
    <row r="131" spans="1:9" ht="14.1" customHeight="1">
      <c r="A131" s="223">
        <v>116</v>
      </c>
      <c r="B131" s="435" t="s">
        <v>59</v>
      </c>
      <c r="C131" s="440" t="s">
        <v>97</v>
      </c>
      <c r="D131" s="453">
        <v>1510.5475456539905</v>
      </c>
      <c r="E131" s="451">
        <v>1443.3125129161044</v>
      </c>
      <c r="F131" s="451">
        <v>0</v>
      </c>
      <c r="G131" s="451">
        <v>1.5203056677966102</v>
      </c>
      <c r="H131" s="451">
        <v>63.1045539443164</v>
      </c>
      <c r="I131" s="403">
        <v>2.6101731257728358</v>
      </c>
    </row>
    <row r="132" spans="1:9" ht="14.1" customHeight="1">
      <c r="A132" s="223">
        <v>117</v>
      </c>
      <c r="B132" s="435" t="s">
        <v>60</v>
      </c>
      <c r="C132" s="440" t="s">
        <v>121</v>
      </c>
      <c r="D132" s="453">
        <v>2850.5184459401348</v>
      </c>
      <c r="E132" s="451">
        <v>1962.370723884384</v>
      </c>
      <c r="F132" s="451">
        <v>0</v>
      </c>
      <c r="G132" s="451">
        <v>8.3597515447651514</v>
      </c>
      <c r="H132" s="451">
        <v>797.3854966489007</v>
      </c>
      <c r="I132" s="403">
        <v>82.402473862084918</v>
      </c>
    </row>
    <row r="133" spans="1:9" ht="14.1" customHeight="1">
      <c r="A133" s="223">
        <v>118</v>
      </c>
      <c r="B133" s="435" t="s">
        <v>61</v>
      </c>
      <c r="C133" s="440" t="s">
        <v>98</v>
      </c>
      <c r="D133" s="453">
        <v>20986.439728155823</v>
      </c>
      <c r="E133" s="451">
        <v>14725.252390145128</v>
      </c>
      <c r="F133" s="451">
        <v>187.97239978021361</v>
      </c>
      <c r="G133" s="451">
        <v>56.692681627010998</v>
      </c>
      <c r="H133" s="451">
        <v>5551.7200226030018</v>
      </c>
      <c r="I133" s="403">
        <v>464.80223400046896</v>
      </c>
    </row>
    <row r="134" spans="1:9" ht="14.1" customHeight="1">
      <c r="A134" s="223">
        <v>119</v>
      </c>
      <c r="B134" s="435" t="s">
        <v>63</v>
      </c>
      <c r="C134" s="440" t="s">
        <v>102</v>
      </c>
      <c r="D134" s="453">
        <v>1317.3907781687503</v>
      </c>
      <c r="E134" s="451">
        <v>926.89774507239076</v>
      </c>
      <c r="F134" s="451">
        <v>57.698631852315565</v>
      </c>
      <c r="G134" s="451">
        <v>3.3164049362672317</v>
      </c>
      <c r="H134" s="451">
        <v>295.06727290835011</v>
      </c>
      <c r="I134" s="403">
        <v>34.410723399426786</v>
      </c>
    </row>
    <row r="135" spans="1:9" ht="14.1" customHeight="1">
      <c r="A135" s="223">
        <v>120</v>
      </c>
      <c r="B135" s="435" t="s">
        <v>62</v>
      </c>
      <c r="C135" s="440" t="s">
        <v>122</v>
      </c>
      <c r="D135" s="453">
        <v>5028.4192020109676</v>
      </c>
      <c r="E135" s="451">
        <v>2586.2557793715969</v>
      </c>
      <c r="F135" s="451">
        <v>41.584303875231825</v>
      </c>
      <c r="G135" s="451">
        <v>88.677695025639821</v>
      </c>
      <c r="H135" s="451">
        <v>1055.4437617103938</v>
      </c>
      <c r="I135" s="403">
        <v>1256.4576620281048</v>
      </c>
    </row>
    <row r="136" spans="1:9" ht="14.1" customHeight="1">
      <c r="A136" s="223">
        <v>121</v>
      </c>
      <c r="B136" s="435" t="s">
        <v>99</v>
      </c>
      <c r="C136" s="440" t="s">
        <v>103</v>
      </c>
      <c r="D136" s="453">
        <v>489.30511464527041</v>
      </c>
      <c r="E136" s="451">
        <v>382.58907580327718</v>
      </c>
      <c r="F136" s="451">
        <v>23.496549972526694</v>
      </c>
      <c r="G136" s="451">
        <v>1.1932111242523644</v>
      </c>
      <c r="H136" s="451">
        <v>72.595121349606927</v>
      </c>
      <c r="I136" s="403">
        <v>9.4311563956072675</v>
      </c>
    </row>
    <row r="137" spans="1:9" ht="14.1" customHeight="1">
      <c r="A137" s="223">
        <v>122</v>
      </c>
      <c r="B137" s="435" t="s">
        <v>100</v>
      </c>
      <c r="C137" s="440" t="s">
        <v>104</v>
      </c>
      <c r="D137" s="453">
        <v>2956.1734307511251</v>
      </c>
      <c r="E137" s="451">
        <v>2595.5642464324219</v>
      </c>
      <c r="F137" s="451">
        <v>15.685734596616197</v>
      </c>
      <c r="G137" s="451">
        <v>6.6934262958025244</v>
      </c>
      <c r="H137" s="451">
        <v>273.67078450214285</v>
      </c>
      <c r="I137" s="403">
        <v>64.559238924141582</v>
      </c>
    </row>
    <row r="138" spans="1:9" ht="14.1" customHeight="1">
      <c r="A138" s="223">
        <v>123</v>
      </c>
      <c r="B138" s="435" t="s">
        <v>101</v>
      </c>
      <c r="C138" s="440" t="s">
        <v>105</v>
      </c>
      <c r="D138" s="453">
        <v>11666.363915787986</v>
      </c>
      <c r="E138" s="451">
        <v>7751.8383735889702</v>
      </c>
      <c r="F138" s="451">
        <v>540.42064936811403</v>
      </c>
      <c r="G138" s="451">
        <v>36.312261608513197</v>
      </c>
      <c r="H138" s="451">
        <v>3049.3537624963292</v>
      </c>
      <c r="I138" s="403">
        <v>288.43886872605947</v>
      </c>
    </row>
    <row r="139" spans="1:9" ht="9.75" customHeight="1">
      <c r="A139" s="223"/>
      <c r="B139" s="727"/>
      <c r="C139" s="728"/>
      <c r="D139" s="453"/>
      <c r="E139" s="451"/>
      <c r="F139" s="451"/>
      <c r="G139" s="451"/>
      <c r="H139" s="451"/>
      <c r="I139" s="403"/>
    </row>
    <row r="140" spans="1:9" ht="14.1" customHeight="1">
      <c r="A140" s="223">
        <v>124</v>
      </c>
      <c r="B140" s="443"/>
      <c r="C140" s="444" t="s">
        <v>42</v>
      </c>
      <c r="D140" s="453">
        <f t="shared" ref="D140:I140" si="10">SUM(D121:D138)</f>
        <v>158756.60771724849</v>
      </c>
      <c r="E140" s="451">
        <f t="shared" si="10"/>
        <v>74661.961353442952</v>
      </c>
      <c r="F140" s="451">
        <f t="shared" si="10"/>
        <v>29584.208099999996</v>
      </c>
      <c r="G140" s="451">
        <f t="shared" si="10"/>
        <v>5650.9761672000004</v>
      </c>
      <c r="H140" s="451">
        <f t="shared" si="10"/>
        <v>42737.51980871932</v>
      </c>
      <c r="I140" s="405">
        <f t="shared" si="10"/>
        <v>6121.9422878862169</v>
      </c>
    </row>
    <row r="141" spans="1:9" ht="14.1" customHeight="1">
      <c r="A141" s="223">
        <v>125</v>
      </c>
      <c r="B141" s="420"/>
      <c r="C141" s="446" t="s">
        <v>279</v>
      </c>
      <c r="D141" s="453">
        <v>217931.28527327068</v>
      </c>
      <c r="E141" s="451">
        <v>209013.18636987623</v>
      </c>
      <c r="F141" s="451">
        <v>0</v>
      </c>
      <c r="G141" s="451">
        <v>0</v>
      </c>
      <c r="H141" s="451">
        <v>8240.6851912806742</v>
      </c>
      <c r="I141" s="451">
        <v>677.41371211378373</v>
      </c>
    </row>
    <row r="142" spans="1:9" ht="14.1" customHeight="1">
      <c r="A142" s="223">
        <v>126</v>
      </c>
      <c r="B142" s="420"/>
      <c r="C142" s="444" t="s">
        <v>85</v>
      </c>
      <c r="D142" s="453">
        <f t="shared" ref="D142:I142" si="11">SUM(D140:D141)</f>
        <v>376687.89299051918</v>
      </c>
      <c r="E142" s="451">
        <f t="shared" si="11"/>
        <v>283675.14772331918</v>
      </c>
      <c r="F142" s="451">
        <f t="shared" si="11"/>
        <v>29584.208099999996</v>
      </c>
      <c r="G142" s="451">
        <f t="shared" si="11"/>
        <v>5650.9761672000004</v>
      </c>
      <c r="H142" s="451">
        <f t="shared" si="11"/>
        <v>50978.204999999994</v>
      </c>
      <c r="I142" s="405">
        <f t="shared" si="11"/>
        <v>6799.3560000000007</v>
      </c>
    </row>
    <row r="143" spans="1:9" ht="12.95" customHeight="1">
      <c r="A143" s="388" t="s">
        <v>572</v>
      </c>
      <c r="B143" s="365"/>
      <c r="C143" s="448"/>
      <c r="D143" s="448"/>
    </row>
    <row r="144" spans="1:9" ht="12" customHeight="1">
      <c r="A144" s="422" t="s">
        <v>246</v>
      </c>
      <c r="C144" s="448"/>
      <c r="D144" s="448"/>
    </row>
    <row r="145" spans="1:9" ht="12" customHeight="1">
      <c r="A145" s="365" t="s">
        <v>107</v>
      </c>
      <c r="C145" s="457"/>
      <c r="D145" s="405"/>
      <c r="E145" s="405"/>
      <c r="F145" s="405"/>
      <c r="G145" s="405"/>
      <c r="H145" s="405"/>
      <c r="I145" s="405"/>
    </row>
    <row r="146" spans="1:9" ht="12" customHeight="1">
      <c r="A146" s="365" t="s">
        <v>245</v>
      </c>
      <c r="C146" s="448"/>
      <c r="D146" s="448"/>
    </row>
    <row r="147" spans="1:9" ht="12" customHeight="1">
      <c r="A147" s="422" t="s">
        <v>576</v>
      </c>
      <c r="C147" s="448"/>
      <c r="D147" s="448"/>
    </row>
    <row r="148" spans="1:9" s="390" customFormat="1" ht="16.5" customHeight="1">
      <c r="A148" s="389"/>
      <c r="C148" s="391"/>
      <c r="D148" s="391"/>
    </row>
    <row r="149" spans="1:9" ht="18">
      <c r="B149" s="211"/>
      <c r="C149" s="458"/>
      <c r="D149" s="448"/>
    </row>
    <row r="150" spans="1:9">
      <c r="B150" s="211"/>
      <c r="C150" s="418"/>
    </row>
    <row r="151" spans="1:9">
      <c r="B151" s="211"/>
      <c r="C151" s="418"/>
    </row>
    <row r="152" spans="1:9">
      <c r="B152" s="211"/>
      <c r="C152" s="418"/>
    </row>
    <row r="153" spans="1:9">
      <c r="B153" s="211"/>
      <c r="C153" s="418"/>
    </row>
    <row r="154" spans="1:9">
      <c r="B154" s="211"/>
      <c r="C154" s="418"/>
      <c r="D154" s="441"/>
    </row>
  </sheetData>
  <mergeCells count="12">
    <mergeCell ref="B139:C139"/>
    <mergeCell ref="D5:I5"/>
    <mergeCell ref="B24:C24"/>
    <mergeCell ref="D28:I28"/>
    <mergeCell ref="B47:C47"/>
    <mergeCell ref="D51:I51"/>
    <mergeCell ref="B70:C70"/>
    <mergeCell ref="D74:I74"/>
    <mergeCell ref="B93:C93"/>
    <mergeCell ref="D97:I97"/>
    <mergeCell ref="B116:C116"/>
    <mergeCell ref="D120:I120"/>
  </mergeCells>
  <pageMargins left="0.59055118110236227" right="0.19685039370078741" top="0.39370078740157483" bottom="0.39370078740157483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  <rowBreaks count="1" manualBreakCount="1">
    <brk id="7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workbookViewId="0"/>
  </sheetViews>
  <sheetFormatPr baseColWidth="10" defaultRowHeight="15"/>
  <cols>
    <col min="1" max="1" width="4.28515625" style="213" customWidth="1"/>
    <col min="2" max="2" width="5.7109375" style="213" customWidth="1"/>
    <col min="3" max="3" width="64.7109375" style="213" customWidth="1"/>
    <col min="4" max="10" width="11.7109375" style="213" hidden="1" customWidth="1"/>
    <col min="11" max="23" width="11.7109375" style="213" customWidth="1"/>
    <col min="24" max="24" width="4.28515625" style="213" hidden="1" customWidth="1"/>
    <col min="25" max="16384" width="11.42578125" style="213"/>
  </cols>
  <sheetData>
    <row r="1" spans="1:27" s="390" customFormat="1" ht="21.75" customHeight="1">
      <c r="A1" s="425" t="s">
        <v>924</v>
      </c>
      <c r="C1" s="391"/>
      <c r="O1" s="425"/>
      <c r="P1" s="389"/>
    </row>
    <row r="2" spans="1:27" s="393" customFormat="1" ht="16.5" customHeight="1">
      <c r="A2" s="392" t="s">
        <v>94</v>
      </c>
      <c r="C2" s="291"/>
      <c r="O2" s="392"/>
      <c r="P2" s="392"/>
    </row>
    <row r="3" spans="1:27" s="211" customFormat="1" ht="12.75" customHeight="1">
      <c r="C3" s="433"/>
      <c r="G3" s="434"/>
    </row>
    <row r="4" spans="1:27" s="398" customFormat="1" ht="27" customHeight="1">
      <c r="A4" s="269" t="s">
        <v>30</v>
      </c>
      <c r="B4" s="428" t="s">
        <v>925</v>
      </c>
      <c r="C4" s="482" t="s">
        <v>41</v>
      </c>
      <c r="D4" s="475">
        <v>1995</v>
      </c>
      <c r="E4" s="475">
        <v>1996</v>
      </c>
      <c r="F4" s="428">
        <v>1997</v>
      </c>
      <c r="G4" s="475">
        <v>1998</v>
      </c>
      <c r="H4" s="429">
        <v>1999</v>
      </c>
      <c r="I4" s="475">
        <v>2000</v>
      </c>
      <c r="J4" s="475">
        <v>2001</v>
      </c>
      <c r="K4" s="475">
        <v>2002</v>
      </c>
      <c r="L4" s="428">
        <v>2003</v>
      </c>
      <c r="M4" s="476">
        <v>2004</v>
      </c>
      <c r="N4" s="428">
        <v>2005</v>
      </c>
      <c r="O4" s="476">
        <v>2006</v>
      </c>
      <c r="P4" s="476">
        <v>2007</v>
      </c>
      <c r="Q4" s="429" t="s">
        <v>926</v>
      </c>
      <c r="R4" s="428" t="s">
        <v>927</v>
      </c>
      <c r="S4" s="475">
        <v>2010</v>
      </c>
      <c r="T4" s="475">
        <v>2011</v>
      </c>
      <c r="U4" s="475">
        <v>2012</v>
      </c>
      <c r="V4" s="428" t="s">
        <v>928</v>
      </c>
      <c r="W4" s="475" t="s">
        <v>929</v>
      </c>
      <c r="X4" s="272" t="s">
        <v>30</v>
      </c>
    </row>
    <row r="5" spans="1:27" ht="21" customHeight="1">
      <c r="A5" s="223">
        <v>1</v>
      </c>
      <c r="B5" s="435" t="s">
        <v>49</v>
      </c>
      <c r="C5" s="436" t="s">
        <v>118</v>
      </c>
      <c r="D5" s="437" t="s">
        <v>39</v>
      </c>
      <c r="E5" s="437" t="s">
        <v>39</v>
      </c>
      <c r="F5" s="437" t="s">
        <v>39</v>
      </c>
      <c r="G5" s="437" t="s">
        <v>39</v>
      </c>
      <c r="H5" s="437" t="s">
        <v>39</v>
      </c>
      <c r="I5" s="437" t="s">
        <v>39</v>
      </c>
      <c r="J5" s="437" t="s">
        <v>39</v>
      </c>
      <c r="K5" s="403">
        <v>477.44681897429172</v>
      </c>
      <c r="L5" s="403">
        <v>384.8992101191771</v>
      </c>
      <c r="M5" s="403">
        <v>349.10405070962656</v>
      </c>
      <c r="N5" s="403">
        <v>258.47472338964548</v>
      </c>
      <c r="O5" s="403">
        <v>240.94724330499918</v>
      </c>
      <c r="P5" s="403">
        <v>209.27499337999507</v>
      </c>
      <c r="Q5" s="403">
        <v>195.62549695303474</v>
      </c>
      <c r="R5" s="403">
        <v>162.22331068934898</v>
      </c>
      <c r="S5" s="438">
        <v>149.18353219637146</v>
      </c>
      <c r="T5" s="438">
        <v>144.3524183720472</v>
      </c>
      <c r="U5" s="438">
        <v>130.51088157412241</v>
      </c>
      <c r="V5" s="438">
        <v>122.20307632110952</v>
      </c>
      <c r="W5" s="438">
        <v>123.32337559302574</v>
      </c>
      <c r="X5" s="439">
        <v>1</v>
      </c>
      <c r="Y5" s="459"/>
      <c r="Z5" s="459"/>
      <c r="AA5" s="459"/>
    </row>
    <row r="6" spans="1:27" ht="15" customHeight="1">
      <c r="A6" s="223">
        <v>2</v>
      </c>
      <c r="B6" s="435" t="s">
        <v>50</v>
      </c>
      <c r="C6" s="440" t="s">
        <v>115</v>
      </c>
      <c r="D6" s="441" t="s">
        <v>39</v>
      </c>
      <c r="E6" s="441" t="s">
        <v>39</v>
      </c>
      <c r="F6" s="441" t="s">
        <v>39</v>
      </c>
      <c r="G6" s="441" t="s">
        <v>39</v>
      </c>
      <c r="H6" s="441" t="s">
        <v>39</v>
      </c>
      <c r="I6" s="441" t="s">
        <v>39</v>
      </c>
      <c r="J6" s="441" t="s">
        <v>39</v>
      </c>
      <c r="K6" s="403">
        <v>141.14712871340078</v>
      </c>
      <c r="L6" s="403">
        <v>104.33127149756723</v>
      </c>
      <c r="M6" s="403">
        <v>89.102310775617042</v>
      </c>
      <c r="N6" s="403">
        <v>81.087949671689131</v>
      </c>
      <c r="O6" s="403">
        <v>72.531352863400627</v>
      </c>
      <c r="P6" s="403">
        <v>52.588522831280812</v>
      </c>
      <c r="Q6" s="403">
        <v>49.342283621836742</v>
      </c>
      <c r="R6" s="403">
        <v>38.07978039795664</v>
      </c>
      <c r="S6" s="403">
        <v>34.47475626713728</v>
      </c>
      <c r="T6" s="403">
        <v>33.636362200779757</v>
      </c>
      <c r="U6" s="403">
        <v>31.442192039889918</v>
      </c>
      <c r="V6" s="403">
        <v>28.780234693148525</v>
      </c>
      <c r="W6" s="403">
        <v>30.84741632628408</v>
      </c>
      <c r="X6" s="282">
        <v>2</v>
      </c>
      <c r="Y6" s="459"/>
      <c r="Z6" s="459"/>
      <c r="AA6" s="459"/>
    </row>
    <row r="7" spans="1:27" ht="15" customHeight="1">
      <c r="A7" s="223">
        <v>3</v>
      </c>
      <c r="B7" s="435" t="s">
        <v>51</v>
      </c>
      <c r="C7" s="440" t="s">
        <v>124</v>
      </c>
      <c r="D7" s="441" t="s">
        <v>39</v>
      </c>
      <c r="E7" s="441" t="s">
        <v>39</v>
      </c>
      <c r="F7" s="441" t="s">
        <v>39</v>
      </c>
      <c r="G7" s="441" t="s">
        <v>39</v>
      </c>
      <c r="H7" s="441" t="s">
        <v>39</v>
      </c>
      <c r="I7" s="441" t="s">
        <v>39</v>
      </c>
      <c r="J7" s="441" t="s">
        <v>39</v>
      </c>
      <c r="K7" s="403">
        <v>5342.9304397270598</v>
      </c>
      <c r="L7" s="403">
        <v>4564.1396001375579</v>
      </c>
      <c r="M7" s="403">
        <v>4346.0019794086029</v>
      </c>
      <c r="N7" s="403">
        <v>4480.3777318914445</v>
      </c>
      <c r="O7" s="403">
        <v>4409.4010223967398</v>
      </c>
      <c r="P7" s="403">
        <v>3709.4603936887211</v>
      </c>
      <c r="Q7" s="403">
        <v>3456.0183309321228</v>
      </c>
      <c r="R7" s="403">
        <v>3222.1852321014512</v>
      </c>
      <c r="S7" s="403">
        <v>3309.8460065548647</v>
      </c>
      <c r="T7" s="403">
        <v>3471.5556919955438</v>
      </c>
      <c r="U7" s="403">
        <v>3543.2396210722945</v>
      </c>
      <c r="V7" s="403">
        <v>3494.5324352602511</v>
      </c>
      <c r="W7" s="403">
        <v>3702.0686822148555</v>
      </c>
      <c r="X7" s="282">
        <v>3</v>
      </c>
      <c r="Y7" s="459"/>
      <c r="Z7" s="459"/>
      <c r="AA7" s="459"/>
    </row>
    <row r="8" spans="1:27" ht="15" customHeight="1">
      <c r="A8" s="223">
        <v>4</v>
      </c>
      <c r="B8" s="435" t="s">
        <v>52</v>
      </c>
      <c r="C8" s="440" t="s">
        <v>119</v>
      </c>
      <c r="D8" s="441" t="s">
        <v>39</v>
      </c>
      <c r="E8" s="441" t="s">
        <v>39</v>
      </c>
      <c r="F8" s="441" t="s">
        <v>39</v>
      </c>
      <c r="G8" s="441" t="s">
        <v>39</v>
      </c>
      <c r="H8" s="441" t="s">
        <v>39</v>
      </c>
      <c r="I8" s="441" t="s">
        <v>39</v>
      </c>
      <c r="J8" s="441" t="s">
        <v>39</v>
      </c>
      <c r="K8" s="403">
        <v>206.37574652054639</v>
      </c>
      <c r="L8" s="403">
        <v>201.1494850346478</v>
      </c>
      <c r="M8" s="403">
        <v>216.77333300734222</v>
      </c>
      <c r="N8" s="403">
        <v>184.6715100638979</v>
      </c>
      <c r="O8" s="403">
        <v>183.17635903082186</v>
      </c>
      <c r="P8" s="403">
        <v>167.4437184861336</v>
      </c>
      <c r="Q8" s="403">
        <v>171.72313232268647</v>
      </c>
      <c r="R8" s="403">
        <v>219.32505096744623</v>
      </c>
      <c r="S8" s="403">
        <v>230.62451269099418</v>
      </c>
      <c r="T8" s="403">
        <v>202.21978369289184</v>
      </c>
      <c r="U8" s="403">
        <v>181.9937285623293</v>
      </c>
      <c r="V8" s="403">
        <v>168.48389730218247</v>
      </c>
      <c r="W8" s="403">
        <v>171.43035957057234</v>
      </c>
      <c r="X8" s="282">
        <v>4</v>
      </c>
      <c r="Y8" s="459"/>
      <c r="Z8" s="459"/>
      <c r="AA8" s="459"/>
    </row>
    <row r="9" spans="1:27" ht="15" customHeight="1">
      <c r="A9" s="223">
        <v>5</v>
      </c>
      <c r="B9" s="435" t="s">
        <v>53</v>
      </c>
      <c r="C9" s="440" t="s">
        <v>120</v>
      </c>
      <c r="D9" s="441" t="s">
        <v>39</v>
      </c>
      <c r="E9" s="441" t="s">
        <v>39</v>
      </c>
      <c r="F9" s="441" t="s">
        <v>39</v>
      </c>
      <c r="G9" s="441" t="s">
        <v>39</v>
      </c>
      <c r="H9" s="441" t="s">
        <v>39</v>
      </c>
      <c r="I9" s="441" t="s">
        <v>39</v>
      </c>
      <c r="J9" s="441" t="s">
        <v>39</v>
      </c>
      <c r="K9" s="403">
        <v>1562.389720724583</v>
      </c>
      <c r="L9" s="403">
        <v>1314.1908273262923</v>
      </c>
      <c r="M9" s="403">
        <v>1234.8219633671292</v>
      </c>
      <c r="N9" s="403">
        <v>1179.1850029363732</v>
      </c>
      <c r="O9" s="403">
        <v>1305.0793828676701</v>
      </c>
      <c r="P9" s="403">
        <v>1133.4538423961096</v>
      </c>
      <c r="Q9" s="403">
        <v>1185.6912793926842</v>
      </c>
      <c r="R9" s="403">
        <v>1052.4891650069198</v>
      </c>
      <c r="S9" s="403">
        <v>953.69464224823787</v>
      </c>
      <c r="T9" s="403">
        <v>909.35995530716616</v>
      </c>
      <c r="U9" s="403">
        <v>865.2622030195995</v>
      </c>
      <c r="V9" s="403">
        <v>825.35568448489425</v>
      </c>
      <c r="W9" s="403">
        <v>866.07465853427027</v>
      </c>
      <c r="X9" s="282">
        <v>5</v>
      </c>
      <c r="Y9" s="459"/>
      <c r="Z9" s="459"/>
      <c r="AA9" s="459"/>
    </row>
    <row r="10" spans="1:27" ht="15" customHeight="1">
      <c r="A10" s="223">
        <v>6</v>
      </c>
      <c r="B10" s="435" t="s">
        <v>54</v>
      </c>
      <c r="C10" s="440" t="s">
        <v>44</v>
      </c>
      <c r="D10" s="441" t="s">
        <v>39</v>
      </c>
      <c r="E10" s="441" t="s">
        <v>39</v>
      </c>
      <c r="F10" s="441" t="s">
        <v>39</v>
      </c>
      <c r="G10" s="441" t="s">
        <v>39</v>
      </c>
      <c r="H10" s="441" t="s">
        <v>39</v>
      </c>
      <c r="I10" s="441" t="s">
        <v>39</v>
      </c>
      <c r="J10" s="441" t="s">
        <v>39</v>
      </c>
      <c r="K10" s="403">
        <v>2000.8419585356091</v>
      </c>
      <c r="L10" s="403">
        <v>1588.6156321320022</v>
      </c>
      <c r="M10" s="403">
        <v>1357.7046121494677</v>
      </c>
      <c r="N10" s="403">
        <v>1171.9684742860022</v>
      </c>
      <c r="O10" s="403">
        <v>1176.6287204776108</v>
      </c>
      <c r="P10" s="403">
        <v>904.96206578787815</v>
      </c>
      <c r="Q10" s="403">
        <v>871.48505666612982</v>
      </c>
      <c r="R10" s="403">
        <v>726.46959833237452</v>
      </c>
      <c r="S10" s="403">
        <v>762.70361244164974</v>
      </c>
      <c r="T10" s="403">
        <v>788.34458326108665</v>
      </c>
      <c r="U10" s="403">
        <v>843.54250946494233</v>
      </c>
      <c r="V10" s="403">
        <v>833.05253110964691</v>
      </c>
      <c r="W10" s="403">
        <v>904.26326533735232</v>
      </c>
      <c r="X10" s="282">
        <v>6</v>
      </c>
      <c r="Y10" s="459"/>
      <c r="Z10" s="459"/>
      <c r="AA10" s="459"/>
    </row>
    <row r="11" spans="1:27" ht="15" customHeight="1">
      <c r="A11" s="223">
        <v>7</v>
      </c>
      <c r="B11" s="435" t="s">
        <v>55</v>
      </c>
      <c r="C11" s="440" t="s">
        <v>116</v>
      </c>
      <c r="D11" s="441" t="s">
        <v>39</v>
      </c>
      <c r="E11" s="441" t="s">
        <v>39</v>
      </c>
      <c r="F11" s="441" t="s">
        <v>39</v>
      </c>
      <c r="G11" s="441" t="s">
        <v>39</v>
      </c>
      <c r="H11" s="441" t="s">
        <v>39</v>
      </c>
      <c r="I11" s="441" t="s">
        <v>39</v>
      </c>
      <c r="J11" s="441" t="s">
        <v>39</v>
      </c>
      <c r="K11" s="403">
        <v>8033.2323716274504</v>
      </c>
      <c r="L11" s="403">
        <v>6853.1161596905913</v>
      </c>
      <c r="M11" s="403">
        <v>6594.6913987946864</v>
      </c>
      <c r="N11" s="403">
        <v>5911.2868437910693</v>
      </c>
      <c r="O11" s="403">
        <v>5789.1050456642561</v>
      </c>
      <c r="P11" s="403">
        <v>5248.0608837586269</v>
      </c>
      <c r="Q11" s="403">
        <v>4691.9078943868135</v>
      </c>
      <c r="R11" s="403">
        <v>5051.1871425514228</v>
      </c>
      <c r="S11" s="403">
        <v>5141.9735201301974</v>
      </c>
      <c r="T11" s="403">
        <v>5192.0075565306497</v>
      </c>
      <c r="U11" s="403">
        <v>5197.2258949173975</v>
      </c>
      <c r="V11" s="403">
        <v>5136.8734838416558</v>
      </c>
      <c r="W11" s="403">
        <v>5310.1740979936076</v>
      </c>
      <c r="X11" s="282">
        <v>7</v>
      </c>
      <c r="Y11" s="459"/>
      <c r="Z11" s="459"/>
      <c r="AA11" s="459"/>
    </row>
    <row r="12" spans="1:27" ht="15" customHeight="1">
      <c r="A12" s="223">
        <v>8</v>
      </c>
      <c r="B12" s="435" t="s">
        <v>56</v>
      </c>
      <c r="C12" s="440" t="s">
        <v>95</v>
      </c>
      <c r="D12" s="441" t="s">
        <v>39</v>
      </c>
      <c r="E12" s="441" t="s">
        <v>39</v>
      </c>
      <c r="F12" s="441" t="s">
        <v>39</v>
      </c>
      <c r="G12" s="441" t="s">
        <v>39</v>
      </c>
      <c r="H12" s="441" t="s">
        <v>39</v>
      </c>
      <c r="I12" s="441" t="s">
        <v>39</v>
      </c>
      <c r="J12" s="441" t="s">
        <v>39</v>
      </c>
      <c r="K12" s="403">
        <v>994.60005960553258</v>
      </c>
      <c r="L12" s="403">
        <v>965.46156720901877</v>
      </c>
      <c r="M12" s="403">
        <v>970.92056780713074</v>
      </c>
      <c r="N12" s="403">
        <v>998.33780198108889</v>
      </c>
      <c r="O12" s="403">
        <v>1007.8294549766191</v>
      </c>
      <c r="P12" s="403">
        <v>859.99301891641721</v>
      </c>
      <c r="Q12" s="403">
        <v>822.56245926798033</v>
      </c>
      <c r="R12" s="403">
        <v>982.58185605137135</v>
      </c>
      <c r="S12" s="403">
        <v>998.59751503203461</v>
      </c>
      <c r="T12" s="403">
        <v>892.8644912934144</v>
      </c>
      <c r="U12" s="403">
        <v>851.55006136785846</v>
      </c>
      <c r="V12" s="403">
        <v>917.44199717766878</v>
      </c>
      <c r="W12" s="403">
        <v>957.23843904899411</v>
      </c>
      <c r="X12" s="282">
        <v>8</v>
      </c>
      <c r="Y12" s="459"/>
      <c r="Z12" s="459"/>
      <c r="AA12" s="459"/>
    </row>
    <row r="13" spans="1:27" ht="15" customHeight="1">
      <c r="A13" s="223">
        <v>9</v>
      </c>
      <c r="B13" s="435" t="s">
        <v>57</v>
      </c>
      <c r="C13" s="440" t="s">
        <v>117</v>
      </c>
      <c r="D13" s="441" t="s">
        <v>39</v>
      </c>
      <c r="E13" s="441" t="s">
        <v>39</v>
      </c>
      <c r="F13" s="441" t="s">
        <v>39</v>
      </c>
      <c r="G13" s="441" t="s">
        <v>39</v>
      </c>
      <c r="H13" s="441" t="s">
        <v>39</v>
      </c>
      <c r="I13" s="441" t="s">
        <v>39</v>
      </c>
      <c r="J13" s="441" t="s">
        <v>39</v>
      </c>
      <c r="K13" s="403">
        <v>672.68592889093134</v>
      </c>
      <c r="L13" s="403">
        <v>579.50462764874374</v>
      </c>
      <c r="M13" s="403">
        <v>538.50495326340501</v>
      </c>
      <c r="N13" s="403">
        <v>497.28967802085418</v>
      </c>
      <c r="O13" s="403">
        <v>483.70872523608926</v>
      </c>
      <c r="P13" s="403">
        <v>403.28722473139874</v>
      </c>
      <c r="Q13" s="403">
        <v>411.37009318750052</v>
      </c>
      <c r="R13" s="403">
        <v>385.27941974204901</v>
      </c>
      <c r="S13" s="403">
        <v>383.17289982831403</v>
      </c>
      <c r="T13" s="403">
        <v>391.43560512407601</v>
      </c>
      <c r="U13" s="403">
        <v>403.1296182575399</v>
      </c>
      <c r="V13" s="403">
        <v>398.04280323747679</v>
      </c>
      <c r="W13" s="403">
        <v>414.44896606766537</v>
      </c>
      <c r="X13" s="282">
        <v>9</v>
      </c>
      <c r="Y13" s="459"/>
      <c r="Z13" s="459"/>
      <c r="AA13" s="459"/>
    </row>
    <row r="14" spans="1:27" ht="15" customHeight="1">
      <c r="A14" s="223">
        <v>10</v>
      </c>
      <c r="B14" s="435" t="s">
        <v>58</v>
      </c>
      <c r="C14" s="440" t="s">
        <v>96</v>
      </c>
      <c r="D14" s="441" t="s">
        <v>39</v>
      </c>
      <c r="E14" s="441" t="s">
        <v>39</v>
      </c>
      <c r="F14" s="441" t="s">
        <v>39</v>
      </c>
      <c r="G14" s="441" t="s">
        <v>39</v>
      </c>
      <c r="H14" s="441" t="s">
        <v>39</v>
      </c>
      <c r="I14" s="441" t="s">
        <v>39</v>
      </c>
      <c r="J14" s="441" t="s">
        <v>39</v>
      </c>
      <c r="K14" s="403">
        <v>1972.183611270787</v>
      </c>
      <c r="L14" s="403">
        <v>1651.0607708619632</v>
      </c>
      <c r="M14" s="403">
        <v>1516.4618516482642</v>
      </c>
      <c r="N14" s="403">
        <v>1493.2218322240083</v>
      </c>
      <c r="O14" s="403">
        <v>1450.6010000031713</v>
      </c>
      <c r="P14" s="403">
        <v>1208.4443224426827</v>
      </c>
      <c r="Q14" s="403">
        <v>1237.2815834575736</v>
      </c>
      <c r="R14" s="403">
        <v>882.41770437962032</v>
      </c>
      <c r="S14" s="403">
        <v>804.18599258186214</v>
      </c>
      <c r="T14" s="403">
        <v>871.05573908581346</v>
      </c>
      <c r="U14" s="403">
        <v>940.27322907996108</v>
      </c>
      <c r="V14" s="403">
        <v>916.49531177777749</v>
      </c>
      <c r="W14" s="403">
        <v>963.79689392565911</v>
      </c>
      <c r="X14" s="282">
        <v>10</v>
      </c>
      <c r="Y14" s="459"/>
      <c r="Z14" s="459"/>
      <c r="AA14" s="459"/>
    </row>
    <row r="15" spans="1:27" ht="15" customHeight="1">
      <c r="A15" s="223">
        <v>11</v>
      </c>
      <c r="B15" s="435" t="s">
        <v>59</v>
      </c>
      <c r="C15" s="440" t="s">
        <v>97</v>
      </c>
      <c r="D15" s="441" t="s">
        <v>39</v>
      </c>
      <c r="E15" s="441" t="s">
        <v>39</v>
      </c>
      <c r="F15" s="441" t="s">
        <v>39</v>
      </c>
      <c r="G15" s="441" t="s">
        <v>39</v>
      </c>
      <c r="H15" s="441" t="s">
        <v>39</v>
      </c>
      <c r="I15" s="441" t="s">
        <v>39</v>
      </c>
      <c r="J15" s="441" t="s">
        <v>39</v>
      </c>
      <c r="K15" s="403">
        <v>611.29805014440069</v>
      </c>
      <c r="L15" s="403">
        <v>539.971098010942</v>
      </c>
      <c r="M15" s="403">
        <v>485.55612512960352</v>
      </c>
      <c r="N15" s="403">
        <v>440.41564295672197</v>
      </c>
      <c r="O15" s="403">
        <v>409.55241041029677</v>
      </c>
      <c r="P15" s="403">
        <v>306.65184076101599</v>
      </c>
      <c r="Q15" s="403">
        <v>290.69021250061166</v>
      </c>
      <c r="R15" s="403">
        <v>286.97315700240847</v>
      </c>
      <c r="S15" s="403">
        <v>293.33265628115817</v>
      </c>
      <c r="T15" s="403">
        <v>304.61598083614103</v>
      </c>
      <c r="U15" s="403">
        <v>321.68748310557459</v>
      </c>
      <c r="V15" s="403">
        <v>318.42773135623889</v>
      </c>
      <c r="W15" s="403">
        <v>336.0720651427647</v>
      </c>
      <c r="X15" s="282">
        <v>11</v>
      </c>
      <c r="Y15" s="459"/>
      <c r="Z15" s="459"/>
      <c r="AA15" s="459"/>
    </row>
    <row r="16" spans="1:27" ht="15" customHeight="1">
      <c r="A16" s="223">
        <v>12</v>
      </c>
      <c r="B16" s="435" t="s">
        <v>60</v>
      </c>
      <c r="C16" s="440" t="s">
        <v>121</v>
      </c>
      <c r="D16" s="441" t="s">
        <v>39</v>
      </c>
      <c r="E16" s="441" t="s">
        <v>39</v>
      </c>
      <c r="F16" s="441" t="s">
        <v>39</v>
      </c>
      <c r="G16" s="441" t="s">
        <v>39</v>
      </c>
      <c r="H16" s="441" t="s">
        <v>39</v>
      </c>
      <c r="I16" s="441" t="s">
        <v>39</v>
      </c>
      <c r="J16" s="441" t="s">
        <v>39</v>
      </c>
      <c r="K16" s="403">
        <v>919.50256765891538</v>
      </c>
      <c r="L16" s="403">
        <v>875.55734442311177</v>
      </c>
      <c r="M16" s="403">
        <v>849.68711477039278</v>
      </c>
      <c r="N16" s="403">
        <v>899.84316190375125</v>
      </c>
      <c r="O16" s="403">
        <v>916.78160932510684</v>
      </c>
      <c r="P16" s="403">
        <v>766.25997657695643</v>
      </c>
      <c r="Q16" s="403">
        <v>774.46089678059809</v>
      </c>
      <c r="R16" s="403">
        <v>658.32270705779399</v>
      </c>
      <c r="S16" s="403">
        <v>645.85436182342164</v>
      </c>
      <c r="T16" s="403">
        <v>663.54287493970583</v>
      </c>
      <c r="U16" s="403">
        <v>710.816259572033</v>
      </c>
      <c r="V16" s="403">
        <v>713.42020725107761</v>
      </c>
      <c r="W16" s="403">
        <v>748.65840984365389</v>
      </c>
      <c r="X16" s="282">
        <v>12</v>
      </c>
      <c r="Y16" s="459"/>
      <c r="Z16" s="459"/>
      <c r="AA16" s="459"/>
    </row>
    <row r="17" spans="1:27" ht="15" customHeight="1">
      <c r="A17" s="223">
        <v>13</v>
      </c>
      <c r="B17" s="435" t="s">
        <v>61</v>
      </c>
      <c r="C17" s="440" t="s">
        <v>98</v>
      </c>
      <c r="D17" s="441" t="s">
        <v>39</v>
      </c>
      <c r="E17" s="441" t="s">
        <v>39</v>
      </c>
      <c r="F17" s="441" t="s">
        <v>39</v>
      </c>
      <c r="G17" s="441" t="s">
        <v>39</v>
      </c>
      <c r="H17" s="441" t="s">
        <v>39</v>
      </c>
      <c r="I17" s="441" t="s">
        <v>39</v>
      </c>
      <c r="J17" s="441" t="s">
        <v>39</v>
      </c>
      <c r="K17" s="403">
        <v>9915.5831357738916</v>
      </c>
      <c r="L17" s="403">
        <v>8286.7506485303711</v>
      </c>
      <c r="M17" s="403">
        <v>7628.6112065963525</v>
      </c>
      <c r="N17" s="403">
        <v>7595.9777709554928</v>
      </c>
      <c r="O17" s="403">
        <v>7818.0143087183005</v>
      </c>
      <c r="P17" s="403">
        <v>6911.0070426650282</v>
      </c>
      <c r="Q17" s="403">
        <v>7223.1806525769152</v>
      </c>
      <c r="R17" s="403">
        <v>5905.6722984021244</v>
      </c>
      <c r="S17" s="403">
        <v>5459.8725211569972</v>
      </c>
      <c r="T17" s="403">
        <v>5308.8460327891416</v>
      </c>
      <c r="U17" s="403">
        <v>5307.1509665571402</v>
      </c>
      <c r="V17" s="403">
        <v>5182.0623672783513</v>
      </c>
      <c r="W17" s="403">
        <v>5457.5025442525539</v>
      </c>
      <c r="X17" s="282">
        <v>13</v>
      </c>
      <c r="Y17" s="459"/>
      <c r="Z17" s="459"/>
      <c r="AA17" s="459"/>
    </row>
    <row r="18" spans="1:27" ht="15" customHeight="1">
      <c r="A18" s="223">
        <v>14</v>
      </c>
      <c r="B18" s="435" t="s">
        <v>63</v>
      </c>
      <c r="C18" s="440" t="s">
        <v>102</v>
      </c>
      <c r="D18" s="441" t="s">
        <v>39</v>
      </c>
      <c r="E18" s="441" t="s">
        <v>39</v>
      </c>
      <c r="F18" s="441" t="s">
        <v>39</v>
      </c>
      <c r="G18" s="441" t="s">
        <v>39</v>
      </c>
      <c r="H18" s="441" t="s">
        <v>39</v>
      </c>
      <c r="I18" s="441" t="s">
        <v>39</v>
      </c>
      <c r="J18" s="441" t="s">
        <v>39</v>
      </c>
      <c r="K18" s="403">
        <v>377.57258662721148</v>
      </c>
      <c r="L18" s="403">
        <v>476.97518998032479</v>
      </c>
      <c r="M18" s="403">
        <v>475.84694372246997</v>
      </c>
      <c r="N18" s="403">
        <v>446.25714506766133</v>
      </c>
      <c r="O18" s="403">
        <v>260.3489521217499</v>
      </c>
      <c r="P18" s="403">
        <v>322.67891139417611</v>
      </c>
      <c r="Q18" s="403">
        <v>336.46473331131438</v>
      </c>
      <c r="R18" s="403">
        <v>225.88482419116059</v>
      </c>
      <c r="S18" s="403">
        <v>239.63988807952185</v>
      </c>
      <c r="T18" s="403">
        <v>248.44134513611183</v>
      </c>
      <c r="U18" s="403">
        <v>257.64052847305805</v>
      </c>
      <c r="V18" s="403">
        <v>247.68457638262831</v>
      </c>
      <c r="W18" s="403">
        <v>257.22505970176337</v>
      </c>
      <c r="X18" s="282">
        <v>14</v>
      </c>
      <c r="Y18" s="459"/>
      <c r="Z18" s="459"/>
      <c r="AA18" s="459"/>
    </row>
    <row r="19" spans="1:27" ht="15" customHeight="1">
      <c r="A19" s="223">
        <v>15</v>
      </c>
      <c r="B19" s="435" t="s">
        <v>62</v>
      </c>
      <c r="C19" s="440" t="s">
        <v>122</v>
      </c>
      <c r="D19" s="441" t="s">
        <v>39</v>
      </c>
      <c r="E19" s="441" t="s">
        <v>39</v>
      </c>
      <c r="F19" s="441" t="s">
        <v>39</v>
      </c>
      <c r="G19" s="441" t="s">
        <v>39</v>
      </c>
      <c r="H19" s="441" t="s">
        <v>39</v>
      </c>
      <c r="I19" s="441" t="s">
        <v>39</v>
      </c>
      <c r="J19" s="441" t="s">
        <v>39</v>
      </c>
      <c r="K19" s="403">
        <v>1097.9641578496962</v>
      </c>
      <c r="L19" s="403">
        <v>1035.5931132782339</v>
      </c>
      <c r="M19" s="403">
        <v>949.17307999563911</v>
      </c>
      <c r="N19" s="403">
        <v>895.28560676245809</v>
      </c>
      <c r="O19" s="403">
        <v>866.86405533556126</v>
      </c>
      <c r="P19" s="403">
        <v>782.12069127252425</v>
      </c>
      <c r="Q19" s="403">
        <v>764.47289757444048</v>
      </c>
      <c r="R19" s="403">
        <v>672.42875078599161</v>
      </c>
      <c r="S19" s="403">
        <v>607.86003072316589</v>
      </c>
      <c r="T19" s="403">
        <v>584.70354588540306</v>
      </c>
      <c r="U19" s="403">
        <v>547.91584741085501</v>
      </c>
      <c r="V19" s="403">
        <v>506.36288097412074</v>
      </c>
      <c r="W19" s="403">
        <v>527.37708172174575</v>
      </c>
      <c r="X19" s="282">
        <v>15</v>
      </c>
      <c r="Y19" s="459"/>
      <c r="Z19" s="459"/>
      <c r="AA19" s="459"/>
    </row>
    <row r="20" spans="1:27" ht="15" customHeight="1">
      <c r="A20" s="223">
        <v>16</v>
      </c>
      <c r="B20" s="435" t="s">
        <v>99</v>
      </c>
      <c r="C20" s="440" t="s">
        <v>103</v>
      </c>
      <c r="D20" s="441" t="s">
        <v>39</v>
      </c>
      <c r="E20" s="441" t="s">
        <v>39</v>
      </c>
      <c r="F20" s="441" t="s">
        <v>39</v>
      </c>
      <c r="G20" s="441" t="s">
        <v>39</v>
      </c>
      <c r="H20" s="441" t="s">
        <v>39</v>
      </c>
      <c r="I20" s="441" t="s">
        <v>39</v>
      </c>
      <c r="J20" s="441" t="s">
        <v>39</v>
      </c>
      <c r="K20" s="403">
        <v>106.74342105429005</v>
      </c>
      <c r="L20" s="403">
        <v>94.780000913794169</v>
      </c>
      <c r="M20" s="403">
        <v>92.683588198083328</v>
      </c>
      <c r="N20" s="403">
        <v>90.327494222785305</v>
      </c>
      <c r="O20" s="403">
        <v>90.166758429059456</v>
      </c>
      <c r="P20" s="403">
        <v>82.138495731820512</v>
      </c>
      <c r="Q20" s="403">
        <v>87.515724863519409</v>
      </c>
      <c r="R20" s="403">
        <v>82.15754256556643</v>
      </c>
      <c r="S20" s="403">
        <v>80.817263426573192</v>
      </c>
      <c r="T20" s="403">
        <v>83.486877797751873</v>
      </c>
      <c r="U20" s="403">
        <v>87.107140337709026</v>
      </c>
      <c r="V20" s="403">
        <v>87.28547979712296</v>
      </c>
      <c r="W20" s="403">
        <v>89.813968142838704</v>
      </c>
      <c r="X20" s="282">
        <v>16</v>
      </c>
      <c r="Y20" s="459"/>
      <c r="Z20" s="459"/>
      <c r="AA20" s="459"/>
    </row>
    <row r="21" spans="1:27" ht="15" customHeight="1">
      <c r="A21" s="223">
        <v>17</v>
      </c>
      <c r="B21" s="435" t="s">
        <v>100</v>
      </c>
      <c r="C21" s="440" t="s">
        <v>104</v>
      </c>
      <c r="D21" s="441" t="s">
        <v>39</v>
      </c>
      <c r="E21" s="441" t="s">
        <v>39</v>
      </c>
      <c r="F21" s="441" t="s">
        <v>39</v>
      </c>
      <c r="G21" s="441" t="s">
        <v>39</v>
      </c>
      <c r="H21" s="441" t="s">
        <v>39</v>
      </c>
      <c r="I21" s="441" t="s">
        <v>39</v>
      </c>
      <c r="J21" s="441" t="s">
        <v>39</v>
      </c>
      <c r="K21" s="403">
        <v>276.50336806402072</v>
      </c>
      <c r="L21" s="403">
        <v>1482.1714737094592</v>
      </c>
      <c r="M21" s="403">
        <v>694.36288982013912</v>
      </c>
      <c r="N21" s="403">
        <v>1125.6252867441972</v>
      </c>
      <c r="O21" s="403">
        <v>322.20632999084006</v>
      </c>
      <c r="P21" s="403">
        <v>933.7472286165472</v>
      </c>
      <c r="Q21" s="403">
        <v>997.07938428228624</v>
      </c>
      <c r="R21" s="403">
        <v>1055.7830443872183</v>
      </c>
      <c r="S21" s="403">
        <v>1086.277756374508</v>
      </c>
      <c r="T21" s="403">
        <v>1173.6946179404817</v>
      </c>
      <c r="U21" s="403">
        <v>1263.6534409666051</v>
      </c>
      <c r="V21" s="403">
        <v>1290.767126409859</v>
      </c>
      <c r="W21" s="403">
        <v>1336.3860655907047</v>
      </c>
      <c r="X21" s="282">
        <v>17</v>
      </c>
      <c r="Y21" s="459"/>
      <c r="Z21" s="459"/>
      <c r="AA21" s="459"/>
    </row>
    <row r="22" spans="1:27" ht="15" customHeight="1">
      <c r="A22" s="223">
        <v>18</v>
      </c>
      <c r="B22" s="435" t="s">
        <v>101</v>
      </c>
      <c r="C22" s="440" t="s">
        <v>105</v>
      </c>
      <c r="D22" s="441" t="s">
        <v>39</v>
      </c>
      <c r="E22" s="441" t="s">
        <v>39</v>
      </c>
      <c r="F22" s="441" t="s">
        <v>39</v>
      </c>
      <c r="G22" s="441" t="s">
        <v>39</v>
      </c>
      <c r="H22" s="441" t="s">
        <v>39</v>
      </c>
      <c r="I22" s="441" t="s">
        <v>39</v>
      </c>
      <c r="J22" s="441" t="s">
        <v>39</v>
      </c>
      <c r="K22" s="403">
        <v>2387.394907604315</v>
      </c>
      <c r="L22" s="403">
        <v>1952.9057908991435</v>
      </c>
      <c r="M22" s="403">
        <v>1760.8741241965952</v>
      </c>
      <c r="N22" s="403">
        <v>1612.1861729745062</v>
      </c>
      <c r="O22" s="403">
        <v>1613.018327513445</v>
      </c>
      <c r="P22" s="403">
        <v>1375.8840935661356</v>
      </c>
      <c r="Q22" s="403">
        <v>1441.7587367001661</v>
      </c>
      <c r="R22" s="403">
        <v>1458.7535883507808</v>
      </c>
      <c r="S22" s="403">
        <v>1331.721789693205</v>
      </c>
      <c r="T22" s="403">
        <v>1276.5753987311559</v>
      </c>
      <c r="U22" s="403">
        <v>1237.0206899251316</v>
      </c>
      <c r="V22" s="403">
        <v>1190.3735760366708</v>
      </c>
      <c r="W22" s="403">
        <v>1252.6882973528504</v>
      </c>
      <c r="X22" s="282">
        <v>18</v>
      </c>
      <c r="Y22" s="459"/>
      <c r="Z22" s="459"/>
      <c r="AA22" s="459"/>
    </row>
    <row r="23" spans="1:27" ht="12.95" customHeight="1">
      <c r="A23" s="223"/>
      <c r="B23" s="727"/>
      <c r="C23" s="728"/>
      <c r="D23" s="441"/>
      <c r="E23" s="441"/>
      <c r="F23" s="441"/>
      <c r="G23" s="441"/>
      <c r="H23" s="441"/>
      <c r="I23" s="441"/>
      <c r="J23" s="441"/>
      <c r="K23" s="403"/>
      <c r="L23" s="403"/>
      <c r="M23" s="403"/>
      <c r="N23" s="403"/>
      <c r="O23" s="403"/>
      <c r="P23" s="403"/>
      <c r="Q23" s="403"/>
      <c r="R23" s="403"/>
      <c r="S23" s="403"/>
      <c r="T23" s="403"/>
      <c r="U23" s="403"/>
      <c r="V23" s="403"/>
      <c r="W23" s="403"/>
      <c r="X23" s="282"/>
      <c r="Y23" s="459"/>
      <c r="Z23" s="459"/>
      <c r="AA23" s="459"/>
    </row>
    <row r="24" spans="1:27" ht="15" customHeight="1">
      <c r="A24" s="442">
        <v>19</v>
      </c>
      <c r="B24" s="443"/>
      <c r="C24" s="444" t="s">
        <v>42</v>
      </c>
      <c r="D24" s="445"/>
      <c r="E24" s="445"/>
      <c r="F24" s="445"/>
      <c r="G24" s="445"/>
      <c r="H24" s="445"/>
      <c r="I24" s="445"/>
      <c r="J24" s="445"/>
      <c r="K24" s="405">
        <f t="shared" ref="K24:T24" si="0">SUM(K5:K22)</f>
        <v>37096.395979366927</v>
      </c>
      <c r="L24" s="405">
        <f t="shared" si="0"/>
        <v>32951.173811402943</v>
      </c>
      <c r="M24" s="405">
        <f t="shared" si="0"/>
        <v>30150.882093360546</v>
      </c>
      <c r="N24" s="405">
        <f t="shared" si="0"/>
        <v>29361.819829843647</v>
      </c>
      <c r="O24" s="405">
        <f t="shared" si="0"/>
        <v>28415.961058665733</v>
      </c>
      <c r="P24" s="405">
        <f t="shared" si="0"/>
        <v>25377.45726700345</v>
      </c>
      <c r="Q24" s="405">
        <f t="shared" si="0"/>
        <v>25008.630848778212</v>
      </c>
      <c r="R24" s="405">
        <f t="shared" si="0"/>
        <v>23068.214172963009</v>
      </c>
      <c r="S24" s="405">
        <f t="shared" si="0"/>
        <v>22513.833257530212</v>
      </c>
      <c r="T24" s="405">
        <f t="shared" si="0"/>
        <v>22540.738860919359</v>
      </c>
      <c r="U24" s="405">
        <f>SUM(U5:U22)</f>
        <v>22721.162295704042</v>
      </c>
      <c r="V24" s="405">
        <f>SUM(V5:V22)</f>
        <v>22377.645400691879</v>
      </c>
      <c r="W24" s="405">
        <f>SUM(W5:W22)</f>
        <v>23449.389646361164</v>
      </c>
      <c r="X24" s="284">
        <v>19</v>
      </c>
      <c r="Y24" s="459"/>
      <c r="Z24" s="459"/>
      <c r="AA24" s="459"/>
    </row>
    <row r="25" spans="1:27" ht="15" customHeight="1">
      <c r="A25" s="223">
        <v>20</v>
      </c>
      <c r="B25" s="460"/>
      <c r="C25" s="446" t="s">
        <v>279</v>
      </c>
      <c r="D25" s="441"/>
      <c r="E25" s="441"/>
      <c r="F25" s="441"/>
      <c r="G25" s="441"/>
      <c r="H25" s="441"/>
      <c r="I25" s="441"/>
      <c r="J25" s="441"/>
      <c r="K25" s="451">
        <v>394149.19260731869</v>
      </c>
      <c r="L25" s="451">
        <v>385373.98993789306</v>
      </c>
      <c r="M25" s="451">
        <v>382669.49523749668</v>
      </c>
      <c r="N25" s="451">
        <v>361695.72647312802</v>
      </c>
      <c r="O25" s="451">
        <v>349287.04678603826</v>
      </c>
      <c r="P25" s="451">
        <v>341392.38470869133</v>
      </c>
      <c r="Q25" s="451">
        <v>335312.09256476525</v>
      </c>
      <c r="R25" s="451">
        <v>334323.34657074255</v>
      </c>
      <c r="S25" s="451">
        <v>326902.24177096918</v>
      </c>
      <c r="T25" s="451">
        <v>326760.27723368391</v>
      </c>
      <c r="U25" s="451">
        <v>313784.39217147097</v>
      </c>
      <c r="V25" s="461">
        <v>307548.95966941759</v>
      </c>
      <c r="W25" s="461">
        <v>306132.87365941581</v>
      </c>
      <c r="X25" s="282">
        <v>20</v>
      </c>
      <c r="Y25" s="459"/>
      <c r="Z25" s="459"/>
      <c r="AA25" s="459"/>
    </row>
    <row r="26" spans="1:27" ht="15" customHeight="1">
      <c r="A26" s="224">
        <v>21</v>
      </c>
      <c r="B26" s="460"/>
      <c r="C26" s="444" t="s">
        <v>111</v>
      </c>
      <c r="D26" s="445"/>
      <c r="E26" s="445"/>
      <c r="F26" s="445"/>
      <c r="G26" s="445"/>
      <c r="H26" s="445"/>
      <c r="I26" s="445"/>
      <c r="J26" s="445"/>
      <c r="K26" s="405">
        <f t="shared" ref="K26:T26" si="1">SUM(K24:K25)</f>
        <v>431245.5885866856</v>
      </c>
      <c r="L26" s="405">
        <f t="shared" si="1"/>
        <v>418325.16374929599</v>
      </c>
      <c r="M26" s="405">
        <f t="shared" si="1"/>
        <v>412820.37733085721</v>
      </c>
      <c r="N26" s="405">
        <f t="shared" si="1"/>
        <v>391057.54630297166</v>
      </c>
      <c r="O26" s="405">
        <f t="shared" si="1"/>
        <v>377703.00784470397</v>
      </c>
      <c r="P26" s="405">
        <f t="shared" si="1"/>
        <v>366769.84197569476</v>
      </c>
      <c r="Q26" s="405">
        <f t="shared" si="1"/>
        <v>360320.72341354348</v>
      </c>
      <c r="R26" s="405">
        <f t="shared" si="1"/>
        <v>357391.56074370554</v>
      </c>
      <c r="S26" s="405">
        <f t="shared" si="1"/>
        <v>349416.07502849941</v>
      </c>
      <c r="T26" s="405">
        <f t="shared" si="1"/>
        <v>349301.01609460328</v>
      </c>
      <c r="U26" s="405">
        <f>SUM(U24:U25)</f>
        <v>336505.55446717504</v>
      </c>
      <c r="V26" s="405">
        <f>SUM(V24:V25)</f>
        <v>329926.60507010948</v>
      </c>
      <c r="W26" s="405">
        <f>SUM(W24:W25)</f>
        <v>329582.26330577699</v>
      </c>
      <c r="X26" s="282">
        <v>21</v>
      </c>
      <c r="Y26" s="459"/>
      <c r="Z26" s="459"/>
      <c r="AA26" s="459"/>
    </row>
    <row r="27" spans="1:27" ht="12" customHeight="1">
      <c r="A27" s="474" t="s">
        <v>572</v>
      </c>
      <c r="B27" s="417"/>
      <c r="C27" s="418"/>
    </row>
    <row r="28" spans="1:27" ht="12" customHeight="1">
      <c r="A28" s="211" t="s">
        <v>244</v>
      </c>
      <c r="B28" s="448"/>
    </row>
    <row r="29" spans="1:27" ht="12" customHeight="1">
      <c r="A29" s="365" t="s">
        <v>920</v>
      </c>
      <c r="B29" s="463"/>
      <c r="C29" s="463"/>
      <c r="D29" s="463"/>
      <c r="E29" s="463"/>
      <c r="F29" s="463"/>
      <c r="G29" s="463"/>
      <c r="H29" s="463"/>
      <c r="I29" s="463"/>
      <c r="J29" s="463"/>
      <c r="K29" s="463"/>
      <c r="L29" s="463"/>
      <c r="M29" s="463"/>
      <c r="N29" s="463"/>
      <c r="O29" s="463"/>
    </row>
    <row r="30" spans="1:27" ht="12" customHeight="1">
      <c r="A30" s="365" t="s">
        <v>128</v>
      </c>
      <c r="B30" s="463"/>
      <c r="C30" s="463"/>
      <c r="D30" s="463"/>
      <c r="E30" s="463"/>
      <c r="F30" s="463"/>
      <c r="G30" s="463"/>
      <c r="H30" s="463"/>
      <c r="I30" s="463"/>
      <c r="J30" s="463"/>
      <c r="K30" s="463"/>
      <c r="L30" s="463"/>
      <c r="M30" s="463"/>
      <c r="N30" s="463"/>
      <c r="O30" s="462"/>
    </row>
    <row r="31" spans="1:27" ht="12" customHeight="1">
      <c r="A31" s="211" t="s">
        <v>576</v>
      </c>
      <c r="B31" s="422"/>
    </row>
    <row r="32" spans="1:27" ht="12" customHeight="1">
      <c r="A32" s="365" t="s">
        <v>267</v>
      </c>
      <c r="B32" s="422"/>
      <c r="C32" s="463"/>
      <c r="D32" s="463"/>
      <c r="E32" s="463"/>
      <c r="F32" s="463"/>
      <c r="G32" s="463"/>
      <c r="H32" s="463"/>
      <c r="I32" s="463"/>
      <c r="J32" s="463"/>
      <c r="K32" s="463"/>
    </row>
    <row r="33" spans="1:7" ht="12" customHeight="1">
      <c r="C33" s="448"/>
      <c r="E33" s="449"/>
      <c r="F33" s="449"/>
      <c r="G33" s="449"/>
    </row>
    <row r="34" spans="1:7" ht="12" customHeight="1">
      <c r="C34" s="448"/>
    </row>
    <row r="35" spans="1:7" ht="12" customHeight="1">
      <c r="A35" s="211"/>
      <c r="B35" s="422"/>
      <c r="C35" s="448"/>
    </row>
    <row r="36" spans="1:7">
      <c r="A36" s="211"/>
      <c r="B36" s="422"/>
      <c r="C36" s="448"/>
    </row>
  </sheetData>
  <mergeCells count="1">
    <mergeCell ref="B23:C23"/>
  </mergeCells>
  <pageMargins left="0.59055118110236227" right="0.19685039370078741" top="0.78740157480314965" bottom="0.59055118110236227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workbookViewId="0"/>
  </sheetViews>
  <sheetFormatPr baseColWidth="10" defaultRowHeight="15"/>
  <cols>
    <col min="1" max="1" width="4.28515625" style="213" customWidth="1"/>
    <col min="2" max="2" width="5.7109375" style="213" customWidth="1"/>
    <col min="3" max="3" width="64.7109375" style="213" customWidth="1"/>
    <col min="4" max="10" width="11.7109375" style="213" hidden="1" customWidth="1"/>
    <col min="11" max="23" width="11.7109375" style="213" customWidth="1"/>
    <col min="24" max="24" width="4.28515625" style="213" hidden="1" customWidth="1"/>
    <col min="25" max="16384" width="11.42578125" style="213"/>
  </cols>
  <sheetData>
    <row r="1" spans="1:24" s="390" customFormat="1" ht="21.75" customHeight="1">
      <c r="A1" s="425" t="s">
        <v>935</v>
      </c>
      <c r="C1" s="391"/>
      <c r="O1" s="425"/>
      <c r="P1" s="389"/>
    </row>
    <row r="2" spans="1:24" s="393" customFormat="1" ht="16.5" customHeight="1">
      <c r="A2" s="392" t="s">
        <v>94</v>
      </c>
      <c r="C2" s="291"/>
      <c r="O2" s="392"/>
      <c r="P2" s="392"/>
    </row>
    <row r="3" spans="1:24" s="211" customFormat="1" ht="12.75" customHeight="1">
      <c r="C3" s="433"/>
      <c r="G3" s="434"/>
    </row>
    <row r="4" spans="1:24" s="398" customFormat="1" ht="27" customHeight="1">
      <c r="A4" s="269" t="s">
        <v>30</v>
      </c>
      <c r="B4" s="428" t="s">
        <v>930</v>
      </c>
      <c r="C4" s="482" t="s">
        <v>41</v>
      </c>
      <c r="D4" s="475">
        <v>1995</v>
      </c>
      <c r="E4" s="475">
        <v>1996</v>
      </c>
      <c r="F4" s="428">
        <v>1997</v>
      </c>
      <c r="G4" s="475">
        <v>1998</v>
      </c>
      <c r="H4" s="429">
        <v>1999</v>
      </c>
      <c r="I4" s="475">
        <v>2000</v>
      </c>
      <c r="J4" s="475">
        <v>2001</v>
      </c>
      <c r="K4" s="475">
        <v>2002</v>
      </c>
      <c r="L4" s="428">
        <v>2003</v>
      </c>
      <c r="M4" s="429">
        <v>2004</v>
      </c>
      <c r="N4" s="428">
        <v>2005</v>
      </c>
      <c r="O4" s="476">
        <v>2006</v>
      </c>
      <c r="P4" s="429">
        <v>2007</v>
      </c>
      <c r="Q4" s="475" t="s">
        <v>926</v>
      </c>
      <c r="R4" s="428" t="s">
        <v>927</v>
      </c>
      <c r="S4" s="475">
        <v>2010</v>
      </c>
      <c r="T4" s="475">
        <v>2011</v>
      </c>
      <c r="U4" s="475">
        <v>2012</v>
      </c>
      <c r="V4" s="428" t="s">
        <v>928</v>
      </c>
      <c r="W4" s="475" t="s">
        <v>929</v>
      </c>
      <c r="X4" s="272" t="s">
        <v>30</v>
      </c>
    </row>
    <row r="5" spans="1:24" ht="21" customHeight="1">
      <c r="A5" s="223">
        <v>1</v>
      </c>
      <c r="B5" s="435" t="s">
        <v>49</v>
      </c>
      <c r="C5" s="436" t="s">
        <v>118</v>
      </c>
      <c r="D5" s="437" t="s">
        <v>39</v>
      </c>
      <c r="E5" s="437" t="s">
        <v>39</v>
      </c>
      <c r="F5" s="437" t="s">
        <v>39</v>
      </c>
      <c r="G5" s="437" t="s">
        <v>39</v>
      </c>
      <c r="H5" s="437" t="s">
        <v>39</v>
      </c>
      <c r="I5" s="437" t="s">
        <v>39</v>
      </c>
      <c r="J5" s="437" t="s">
        <v>39</v>
      </c>
      <c r="K5" s="438">
        <v>551.09580848015116</v>
      </c>
      <c r="L5" s="403">
        <v>481.54200997322658</v>
      </c>
      <c r="M5" s="438">
        <v>467.00960754169455</v>
      </c>
      <c r="N5" s="403">
        <v>427.12481134844586</v>
      </c>
      <c r="O5" s="403">
        <v>444.19066684162073</v>
      </c>
      <c r="P5" s="438">
        <v>403.28319372256152</v>
      </c>
      <c r="Q5" s="403">
        <v>387.33174002242197</v>
      </c>
      <c r="R5" s="403">
        <v>363.79056229828672</v>
      </c>
      <c r="S5" s="438">
        <v>378.70533805772084</v>
      </c>
      <c r="T5" s="438">
        <v>390.61883247510542</v>
      </c>
      <c r="U5" s="438">
        <v>388.75318994100257</v>
      </c>
      <c r="V5" s="438">
        <v>373.84026401708655</v>
      </c>
      <c r="W5" s="438">
        <v>405.97474382931352</v>
      </c>
      <c r="X5" s="439">
        <v>1</v>
      </c>
    </row>
    <row r="6" spans="1:24" ht="15" customHeight="1">
      <c r="A6" s="223">
        <v>2</v>
      </c>
      <c r="B6" s="435" t="s">
        <v>50</v>
      </c>
      <c r="C6" s="440" t="s">
        <v>115</v>
      </c>
      <c r="D6" s="441" t="s">
        <v>39</v>
      </c>
      <c r="E6" s="441" t="s">
        <v>39</v>
      </c>
      <c r="F6" s="441" t="s">
        <v>39</v>
      </c>
      <c r="G6" s="441" t="s">
        <v>39</v>
      </c>
      <c r="H6" s="441" t="s">
        <v>39</v>
      </c>
      <c r="I6" s="441" t="s">
        <v>39</v>
      </c>
      <c r="J6" s="441" t="s">
        <v>39</v>
      </c>
      <c r="K6" s="403">
        <v>231.77284200141722</v>
      </c>
      <c r="L6" s="403">
        <v>202.03804726628414</v>
      </c>
      <c r="M6" s="403">
        <v>206.41936789436016</v>
      </c>
      <c r="N6" s="403">
        <v>192.15523780287111</v>
      </c>
      <c r="O6" s="403">
        <v>196.97320628388957</v>
      </c>
      <c r="P6" s="403">
        <v>172.43564290771732</v>
      </c>
      <c r="Q6" s="403">
        <v>164.16126648463182</v>
      </c>
      <c r="R6" s="403">
        <v>318.94037296803265</v>
      </c>
      <c r="S6" s="403">
        <v>124.53576827574943</v>
      </c>
      <c r="T6" s="403">
        <v>368.0999700376222</v>
      </c>
      <c r="U6" s="403">
        <v>158.22924728925037</v>
      </c>
      <c r="V6" s="403">
        <v>149.03427939166943</v>
      </c>
      <c r="W6" s="403">
        <v>162.54157958030271</v>
      </c>
      <c r="X6" s="282">
        <v>2</v>
      </c>
    </row>
    <row r="7" spans="1:24" ht="15" customHeight="1">
      <c r="A7" s="223">
        <v>3</v>
      </c>
      <c r="B7" s="435" t="s">
        <v>51</v>
      </c>
      <c r="C7" s="440" t="s">
        <v>124</v>
      </c>
      <c r="D7" s="441" t="s">
        <v>39</v>
      </c>
      <c r="E7" s="441" t="s">
        <v>39</v>
      </c>
      <c r="F7" s="441" t="s">
        <v>39</v>
      </c>
      <c r="G7" s="441" t="s">
        <v>39</v>
      </c>
      <c r="H7" s="441" t="s">
        <v>39</v>
      </c>
      <c r="I7" s="441" t="s">
        <v>39</v>
      </c>
      <c r="J7" s="441" t="s">
        <v>39</v>
      </c>
      <c r="K7" s="403">
        <v>7560.4282098530321</v>
      </c>
      <c r="L7" s="403">
        <v>7955.0964297701621</v>
      </c>
      <c r="M7" s="403">
        <v>9004.6170751686168</v>
      </c>
      <c r="N7" s="403">
        <v>9150.4866383874705</v>
      </c>
      <c r="O7" s="403">
        <v>10407.082927616899</v>
      </c>
      <c r="P7" s="403">
        <v>10368.548446086892</v>
      </c>
      <c r="Q7" s="403">
        <v>9850.178060070386</v>
      </c>
      <c r="R7" s="403">
        <v>10493.25749747798</v>
      </c>
      <c r="S7" s="403">
        <v>10951.877702479043</v>
      </c>
      <c r="T7" s="403">
        <v>11883.664136334599</v>
      </c>
      <c r="U7" s="403">
        <v>12835.08152884035</v>
      </c>
      <c r="V7" s="403">
        <v>12376.089901159114</v>
      </c>
      <c r="W7" s="403">
        <v>13537.655635527562</v>
      </c>
      <c r="X7" s="282">
        <v>3</v>
      </c>
    </row>
    <row r="8" spans="1:24" ht="15" customHeight="1">
      <c r="A8" s="223">
        <v>4</v>
      </c>
      <c r="B8" s="435" t="s">
        <v>52</v>
      </c>
      <c r="C8" s="440" t="s">
        <v>119</v>
      </c>
      <c r="D8" s="441" t="s">
        <v>39</v>
      </c>
      <c r="E8" s="441" t="s">
        <v>39</v>
      </c>
      <c r="F8" s="441" t="s">
        <v>39</v>
      </c>
      <c r="G8" s="441" t="s">
        <v>39</v>
      </c>
      <c r="H8" s="441" t="s">
        <v>39</v>
      </c>
      <c r="I8" s="441" t="s">
        <v>39</v>
      </c>
      <c r="J8" s="441" t="s">
        <v>39</v>
      </c>
      <c r="K8" s="403">
        <v>229.57286097349217</v>
      </c>
      <c r="L8" s="403">
        <v>254.92445705258501</v>
      </c>
      <c r="M8" s="403">
        <v>314.21139933801612</v>
      </c>
      <c r="N8" s="403">
        <v>322.36707939070374</v>
      </c>
      <c r="O8" s="403">
        <v>366.56683365103549</v>
      </c>
      <c r="P8" s="403">
        <v>383.9760931636398</v>
      </c>
      <c r="Q8" s="403">
        <v>428.46713760634412</v>
      </c>
      <c r="R8" s="403">
        <v>697.82245018875699</v>
      </c>
      <c r="S8" s="403">
        <v>789.53104465979118</v>
      </c>
      <c r="T8" s="403">
        <v>707.52322980195095</v>
      </c>
      <c r="U8" s="403">
        <v>722.46505784117971</v>
      </c>
      <c r="V8" s="403">
        <v>706.44885315832278</v>
      </c>
      <c r="W8" s="403">
        <v>774.20884561047353</v>
      </c>
      <c r="X8" s="282">
        <v>4</v>
      </c>
    </row>
    <row r="9" spans="1:24" ht="15" customHeight="1">
      <c r="A9" s="223">
        <v>5</v>
      </c>
      <c r="B9" s="435" t="s">
        <v>53</v>
      </c>
      <c r="C9" s="440" t="s">
        <v>120</v>
      </c>
      <c r="D9" s="441" t="s">
        <v>39</v>
      </c>
      <c r="E9" s="441" t="s">
        <v>39</v>
      </c>
      <c r="F9" s="441" t="s">
        <v>39</v>
      </c>
      <c r="G9" s="441" t="s">
        <v>39</v>
      </c>
      <c r="H9" s="441" t="s">
        <v>39</v>
      </c>
      <c r="I9" s="441" t="s">
        <v>39</v>
      </c>
      <c r="J9" s="441" t="s">
        <v>39</v>
      </c>
      <c r="K9" s="403">
        <v>1960.6378459645498</v>
      </c>
      <c r="L9" s="403">
        <v>1928.8502394048971</v>
      </c>
      <c r="M9" s="403">
        <v>2147.3789062697861</v>
      </c>
      <c r="N9" s="403">
        <v>2185.953095845648</v>
      </c>
      <c r="O9" s="403">
        <v>2804.5567260197245</v>
      </c>
      <c r="P9" s="403">
        <v>2847.4729026430828</v>
      </c>
      <c r="Q9" s="403">
        <v>3092.8903832279611</v>
      </c>
      <c r="R9" s="403">
        <v>2960.3963985174219</v>
      </c>
      <c r="S9" s="403">
        <v>2875.5250474806212</v>
      </c>
      <c r="T9" s="403">
        <v>2845.6761738542141</v>
      </c>
      <c r="U9" s="403">
        <v>2760.2075310268583</v>
      </c>
      <c r="V9" s="403">
        <v>2661.6424992248576</v>
      </c>
      <c r="W9" s="403">
        <v>2902.1142053666067</v>
      </c>
      <c r="X9" s="282">
        <v>5</v>
      </c>
    </row>
    <row r="10" spans="1:24" ht="15" customHeight="1">
      <c r="A10" s="223">
        <v>6</v>
      </c>
      <c r="B10" s="435" t="s">
        <v>54</v>
      </c>
      <c r="C10" s="440" t="s">
        <v>44</v>
      </c>
      <c r="D10" s="441" t="s">
        <v>39</v>
      </c>
      <c r="E10" s="441" t="s">
        <v>39</v>
      </c>
      <c r="F10" s="441" t="s">
        <v>39</v>
      </c>
      <c r="G10" s="441" t="s">
        <v>39</v>
      </c>
      <c r="H10" s="441" t="s">
        <v>39</v>
      </c>
      <c r="I10" s="441" t="s">
        <v>39</v>
      </c>
      <c r="J10" s="441" t="s">
        <v>39</v>
      </c>
      <c r="K10" s="403">
        <v>3370.218749885521</v>
      </c>
      <c r="L10" s="403">
        <v>3089.3635808724625</v>
      </c>
      <c r="M10" s="403">
        <v>3121.0733160131113</v>
      </c>
      <c r="N10" s="403">
        <v>2933.7340467456997</v>
      </c>
      <c r="O10" s="403">
        <v>3151.0756413556783</v>
      </c>
      <c r="P10" s="403">
        <v>2917.2925077287173</v>
      </c>
      <c r="Q10" s="403">
        <v>3066.95756355395</v>
      </c>
      <c r="R10" s="403">
        <v>2628.3340137671294</v>
      </c>
      <c r="S10" s="403">
        <v>2817.2369888024823</v>
      </c>
      <c r="T10" s="403">
        <v>3236.0393885664898</v>
      </c>
      <c r="U10" s="403">
        <v>3337.4524119951711</v>
      </c>
      <c r="V10" s="403">
        <v>3187.3409305095429</v>
      </c>
      <c r="W10" s="403">
        <v>3552.3133521253976</v>
      </c>
      <c r="X10" s="282">
        <v>6</v>
      </c>
    </row>
    <row r="11" spans="1:24" ht="15" customHeight="1">
      <c r="A11" s="223">
        <v>7</v>
      </c>
      <c r="B11" s="435" t="s">
        <v>55</v>
      </c>
      <c r="C11" s="440" t="s">
        <v>116</v>
      </c>
      <c r="D11" s="441" t="s">
        <v>39</v>
      </c>
      <c r="E11" s="441" t="s">
        <v>39</v>
      </c>
      <c r="F11" s="441" t="s">
        <v>39</v>
      </c>
      <c r="G11" s="441" t="s">
        <v>39</v>
      </c>
      <c r="H11" s="441" t="s">
        <v>39</v>
      </c>
      <c r="I11" s="441" t="s">
        <v>39</v>
      </c>
      <c r="J11" s="441" t="s">
        <v>39</v>
      </c>
      <c r="K11" s="403">
        <v>7898.9014854294783</v>
      </c>
      <c r="L11" s="403">
        <v>8077.6551432964834</v>
      </c>
      <c r="M11" s="403">
        <v>9358.6650167617136</v>
      </c>
      <c r="N11" s="403">
        <v>9633.7284635469987</v>
      </c>
      <c r="O11" s="403">
        <v>10649.063260616105</v>
      </c>
      <c r="P11" s="403">
        <v>10435.458920516972</v>
      </c>
      <c r="Q11" s="403">
        <v>9515.3677944807241</v>
      </c>
      <c r="R11" s="403">
        <v>8234.4300846933693</v>
      </c>
      <c r="S11" s="403">
        <v>8602.2228012002724</v>
      </c>
      <c r="T11" s="403">
        <v>9410.9364026944404</v>
      </c>
      <c r="U11" s="403">
        <v>9959.1812972516163</v>
      </c>
      <c r="V11" s="403">
        <v>9716.0233539457768</v>
      </c>
      <c r="W11" s="403">
        <v>10594.855600534793</v>
      </c>
      <c r="X11" s="282">
        <v>7</v>
      </c>
    </row>
    <row r="12" spans="1:24" ht="15" customHeight="1">
      <c r="A12" s="223">
        <v>8</v>
      </c>
      <c r="B12" s="435" t="s">
        <v>56</v>
      </c>
      <c r="C12" s="440" t="s">
        <v>95</v>
      </c>
      <c r="D12" s="441" t="s">
        <v>39</v>
      </c>
      <c r="E12" s="441" t="s">
        <v>39</v>
      </c>
      <c r="F12" s="441" t="s">
        <v>39</v>
      </c>
      <c r="G12" s="441" t="s">
        <v>39</v>
      </c>
      <c r="H12" s="441" t="s">
        <v>39</v>
      </c>
      <c r="I12" s="441" t="s">
        <v>39</v>
      </c>
      <c r="J12" s="441" t="s">
        <v>39</v>
      </c>
      <c r="K12" s="403">
        <v>2521.0586873631701</v>
      </c>
      <c r="L12" s="403">
        <v>2807.2658490483514</v>
      </c>
      <c r="M12" s="403">
        <v>3270.5952320046586</v>
      </c>
      <c r="N12" s="403">
        <v>3476.573008814501</v>
      </c>
      <c r="O12" s="403">
        <v>4074.1875348263534</v>
      </c>
      <c r="P12" s="403">
        <v>4163.75691789146</v>
      </c>
      <c r="Q12" s="403">
        <v>4157.1759475571944</v>
      </c>
      <c r="R12" s="403">
        <v>5479.6311945107709</v>
      </c>
      <c r="S12" s="403">
        <v>5905.9594391736382</v>
      </c>
      <c r="T12" s="403">
        <v>5183.5094982856081</v>
      </c>
      <c r="U12" s="403">
        <v>5368.4142692054538</v>
      </c>
      <c r="V12" s="403">
        <v>5423.0295241286212</v>
      </c>
      <c r="W12" s="403">
        <v>5865.0125531036192</v>
      </c>
      <c r="X12" s="282">
        <v>8</v>
      </c>
    </row>
    <row r="13" spans="1:24" ht="15" customHeight="1">
      <c r="A13" s="223">
        <v>9</v>
      </c>
      <c r="B13" s="435" t="s">
        <v>57</v>
      </c>
      <c r="C13" s="440" t="s">
        <v>117</v>
      </c>
      <c r="D13" s="441" t="s">
        <v>39</v>
      </c>
      <c r="E13" s="441" t="s">
        <v>39</v>
      </c>
      <c r="F13" s="441" t="s">
        <v>39</v>
      </c>
      <c r="G13" s="441" t="s">
        <v>39</v>
      </c>
      <c r="H13" s="441" t="s">
        <v>39</v>
      </c>
      <c r="I13" s="441" t="s">
        <v>39</v>
      </c>
      <c r="J13" s="441" t="s">
        <v>39</v>
      </c>
      <c r="K13" s="403">
        <v>373.58757311803475</v>
      </c>
      <c r="L13" s="403">
        <v>379.29472435132396</v>
      </c>
      <c r="M13" s="403">
        <v>416.23045781906046</v>
      </c>
      <c r="N13" s="403">
        <v>413.09079669606393</v>
      </c>
      <c r="O13" s="403">
        <v>457.73387014049098</v>
      </c>
      <c r="P13" s="403">
        <v>439.96665363830215</v>
      </c>
      <c r="Q13" s="403">
        <v>469.26410326033891</v>
      </c>
      <c r="R13" s="403">
        <v>471.22549267880004</v>
      </c>
      <c r="S13" s="403">
        <v>515.78805358655165</v>
      </c>
      <c r="T13" s="403">
        <v>561.50810023263205</v>
      </c>
      <c r="U13" s="403">
        <v>618.80258869297268</v>
      </c>
      <c r="V13" s="403">
        <v>622.16195691517657</v>
      </c>
      <c r="W13" s="403">
        <v>672.9918743415833</v>
      </c>
      <c r="X13" s="282">
        <v>9</v>
      </c>
    </row>
    <row r="14" spans="1:24" ht="15" customHeight="1">
      <c r="A14" s="223">
        <v>10</v>
      </c>
      <c r="B14" s="435" t="s">
        <v>58</v>
      </c>
      <c r="C14" s="440" t="s">
        <v>96</v>
      </c>
      <c r="D14" s="441" t="s">
        <v>39</v>
      </c>
      <c r="E14" s="441" t="s">
        <v>39</v>
      </c>
      <c r="F14" s="441" t="s">
        <v>39</v>
      </c>
      <c r="G14" s="441" t="s">
        <v>39</v>
      </c>
      <c r="H14" s="441" t="s">
        <v>39</v>
      </c>
      <c r="I14" s="441" t="s">
        <v>39</v>
      </c>
      <c r="J14" s="441" t="s">
        <v>39</v>
      </c>
      <c r="K14" s="403">
        <v>2591.7475607778179</v>
      </c>
      <c r="L14" s="403">
        <v>2700.4327811740568</v>
      </c>
      <c r="M14" s="403">
        <v>2965.7179201492504</v>
      </c>
      <c r="N14" s="403">
        <v>3061.7527365366609</v>
      </c>
      <c r="O14" s="403">
        <v>3411.6012460189459</v>
      </c>
      <c r="P14" s="403">
        <v>3311.4258417399697</v>
      </c>
      <c r="Q14" s="403">
        <v>3486.2044167453441</v>
      </c>
      <c r="R14" s="403">
        <v>2286.3518566143148</v>
      </c>
      <c r="S14" s="403">
        <v>2204.136501747917</v>
      </c>
      <c r="T14" s="403">
        <v>3155.9339966874359</v>
      </c>
      <c r="U14" s="403">
        <v>3649.0362977075583</v>
      </c>
      <c r="V14" s="403">
        <v>3493.2943478327888</v>
      </c>
      <c r="W14" s="403">
        <v>3820.2121162090352</v>
      </c>
      <c r="X14" s="282">
        <v>10</v>
      </c>
    </row>
    <row r="15" spans="1:24" ht="15" customHeight="1">
      <c r="A15" s="223">
        <v>11</v>
      </c>
      <c r="B15" s="435" t="s">
        <v>59</v>
      </c>
      <c r="C15" s="440" t="s">
        <v>97</v>
      </c>
      <c r="D15" s="441" t="s">
        <v>39</v>
      </c>
      <c r="E15" s="441" t="s">
        <v>39</v>
      </c>
      <c r="F15" s="441" t="s">
        <v>39</v>
      </c>
      <c r="G15" s="441" t="s">
        <v>39</v>
      </c>
      <c r="H15" s="441" t="s">
        <v>39</v>
      </c>
      <c r="I15" s="441" t="s">
        <v>39</v>
      </c>
      <c r="J15" s="441" t="s">
        <v>39</v>
      </c>
      <c r="K15" s="403">
        <v>405.76497851706387</v>
      </c>
      <c r="L15" s="403">
        <v>491.1878608012513</v>
      </c>
      <c r="M15" s="403">
        <v>607.70462217037198</v>
      </c>
      <c r="N15" s="403">
        <v>677.80926759639556</v>
      </c>
      <c r="O15" s="403">
        <v>828.01731537378259</v>
      </c>
      <c r="P15" s="403">
        <v>858.73151936754334</v>
      </c>
      <c r="Q15" s="403">
        <v>922.03051506611303</v>
      </c>
      <c r="R15" s="403">
        <v>1023.8951566745411</v>
      </c>
      <c r="S15" s="403">
        <v>1122.9048253688873</v>
      </c>
      <c r="T15" s="403">
        <v>1234.3051231076186</v>
      </c>
      <c r="U15" s="403">
        <v>1319.6199797779911</v>
      </c>
      <c r="V15" s="403">
        <v>1324.7663631684734</v>
      </c>
      <c r="W15" s="403">
        <v>1443.3125129161044</v>
      </c>
      <c r="X15" s="282">
        <v>11</v>
      </c>
    </row>
    <row r="16" spans="1:24" ht="15" customHeight="1">
      <c r="A16" s="223">
        <v>12</v>
      </c>
      <c r="B16" s="435" t="s">
        <v>60</v>
      </c>
      <c r="C16" s="440" t="s">
        <v>121</v>
      </c>
      <c r="D16" s="441" t="s">
        <v>39</v>
      </c>
      <c r="E16" s="441" t="s">
        <v>39</v>
      </c>
      <c r="F16" s="441" t="s">
        <v>39</v>
      </c>
      <c r="G16" s="441" t="s">
        <v>39</v>
      </c>
      <c r="H16" s="441" t="s">
        <v>39</v>
      </c>
      <c r="I16" s="441" t="s">
        <v>39</v>
      </c>
      <c r="J16" s="441" t="s">
        <v>39</v>
      </c>
      <c r="K16" s="403">
        <v>821.80477928588732</v>
      </c>
      <c r="L16" s="403">
        <v>1104.7436479570385</v>
      </c>
      <c r="M16" s="403">
        <v>1381.974471546057</v>
      </c>
      <c r="N16" s="403">
        <v>1506.523029471404</v>
      </c>
      <c r="O16" s="403">
        <v>1756.9006439898719</v>
      </c>
      <c r="P16" s="403">
        <v>1722.8428549603752</v>
      </c>
      <c r="Q16" s="403">
        <v>1691.5545776964664</v>
      </c>
      <c r="R16" s="403">
        <v>1691.779943582781</v>
      </c>
      <c r="S16" s="403">
        <v>1709.5511496439713</v>
      </c>
      <c r="T16" s="403">
        <v>1746.9768435347746</v>
      </c>
      <c r="U16" s="403">
        <v>1809.1559032998821</v>
      </c>
      <c r="V16" s="403">
        <v>1806.1300935454346</v>
      </c>
      <c r="W16" s="403">
        <v>1962.370723884384</v>
      </c>
      <c r="X16" s="282">
        <v>12</v>
      </c>
    </row>
    <row r="17" spans="1:24" ht="15" customHeight="1">
      <c r="A17" s="223">
        <v>13</v>
      </c>
      <c r="B17" s="435" t="s">
        <v>61</v>
      </c>
      <c r="C17" s="440" t="s">
        <v>98</v>
      </c>
      <c r="D17" s="441" t="s">
        <v>39</v>
      </c>
      <c r="E17" s="441" t="s">
        <v>39</v>
      </c>
      <c r="F17" s="441" t="s">
        <v>39</v>
      </c>
      <c r="G17" s="441" t="s">
        <v>39</v>
      </c>
      <c r="H17" s="441" t="s">
        <v>39</v>
      </c>
      <c r="I17" s="441" t="s">
        <v>39</v>
      </c>
      <c r="J17" s="441" t="s">
        <v>39</v>
      </c>
      <c r="K17" s="403">
        <v>8441.396679545207</v>
      </c>
      <c r="L17" s="403">
        <v>8336.2619418593567</v>
      </c>
      <c r="M17" s="403">
        <v>9124.6668417809342</v>
      </c>
      <c r="N17" s="403">
        <v>9764.0601190301149</v>
      </c>
      <c r="O17" s="403">
        <v>11761.188063063495</v>
      </c>
      <c r="P17" s="403">
        <v>12208.33562852943</v>
      </c>
      <c r="Q17" s="403">
        <v>13164.050276486931</v>
      </c>
      <c r="R17" s="403">
        <v>13978.103290418741</v>
      </c>
      <c r="S17" s="403">
        <v>13700.64142473969</v>
      </c>
      <c r="T17" s="403">
        <v>13665.720327531179</v>
      </c>
      <c r="U17" s="403">
        <v>13745.777217295254</v>
      </c>
      <c r="V17" s="403">
        <v>13522.440407044433</v>
      </c>
      <c r="W17" s="403">
        <v>14725.252390145128</v>
      </c>
      <c r="X17" s="282">
        <v>13</v>
      </c>
    </row>
    <row r="18" spans="1:24" ht="15" customHeight="1">
      <c r="A18" s="223">
        <v>14</v>
      </c>
      <c r="B18" s="435" t="s">
        <v>63</v>
      </c>
      <c r="C18" s="440" t="s">
        <v>102</v>
      </c>
      <c r="D18" s="441" t="s">
        <v>39</v>
      </c>
      <c r="E18" s="441" t="s">
        <v>39</v>
      </c>
      <c r="F18" s="441" t="s">
        <v>39</v>
      </c>
      <c r="G18" s="441" t="s">
        <v>39</v>
      </c>
      <c r="H18" s="441" t="s">
        <v>39</v>
      </c>
      <c r="I18" s="441" t="s">
        <v>39</v>
      </c>
      <c r="J18" s="441" t="s">
        <v>39</v>
      </c>
      <c r="K18" s="403">
        <v>458.5433327252498</v>
      </c>
      <c r="L18" s="403">
        <v>638.37230505141599</v>
      </c>
      <c r="M18" s="403">
        <v>794.7550268091187</v>
      </c>
      <c r="N18" s="403">
        <v>792.08845028681424</v>
      </c>
      <c r="O18" s="403">
        <v>539.429262086736</v>
      </c>
      <c r="P18" s="403">
        <v>774.09161827919536</v>
      </c>
      <c r="Q18" s="403">
        <v>837.67574842669626</v>
      </c>
      <c r="R18" s="403">
        <v>512.64532525817458</v>
      </c>
      <c r="S18" s="403">
        <v>628.12501656275901</v>
      </c>
      <c r="T18" s="403">
        <v>733.14571249641597</v>
      </c>
      <c r="U18" s="403">
        <v>859.44621325880814</v>
      </c>
      <c r="V18" s="403">
        <v>851.42234428587608</v>
      </c>
      <c r="W18" s="403">
        <v>926.89774507239076</v>
      </c>
      <c r="X18" s="282">
        <v>14</v>
      </c>
    </row>
    <row r="19" spans="1:24" ht="15" customHeight="1">
      <c r="A19" s="223">
        <v>15</v>
      </c>
      <c r="B19" s="435" t="s">
        <v>62</v>
      </c>
      <c r="C19" s="440" t="s">
        <v>122</v>
      </c>
      <c r="D19" s="441" t="s">
        <v>39</v>
      </c>
      <c r="E19" s="441" t="s">
        <v>39</v>
      </c>
      <c r="F19" s="441" t="s">
        <v>39</v>
      </c>
      <c r="G19" s="441" t="s">
        <v>39</v>
      </c>
      <c r="H19" s="441" t="s">
        <v>39</v>
      </c>
      <c r="I19" s="441" t="s">
        <v>39</v>
      </c>
      <c r="J19" s="441" t="s">
        <v>39</v>
      </c>
      <c r="K19" s="403">
        <v>875.40970940332545</v>
      </c>
      <c r="L19" s="403">
        <v>1048.0938764593714</v>
      </c>
      <c r="M19" s="403">
        <v>1179.3260559370635</v>
      </c>
      <c r="N19" s="403">
        <v>1549.7905139938141</v>
      </c>
      <c r="O19" s="403">
        <v>1922.7349261650834</v>
      </c>
      <c r="P19" s="403">
        <v>1920.9850182921082</v>
      </c>
      <c r="Q19" s="403">
        <v>2067.5977915243247</v>
      </c>
      <c r="R19" s="403">
        <v>2135.6482715997172</v>
      </c>
      <c r="S19" s="403">
        <v>2290.1036586105783</v>
      </c>
      <c r="T19" s="403">
        <v>2324.7865147078196</v>
      </c>
      <c r="U19" s="403">
        <v>2440.373932710158</v>
      </c>
      <c r="V19" s="403">
        <v>2369.2396417143805</v>
      </c>
      <c r="W19" s="403">
        <v>2586.2557793715969</v>
      </c>
      <c r="X19" s="282">
        <v>15</v>
      </c>
    </row>
    <row r="20" spans="1:24" ht="15" customHeight="1">
      <c r="A20" s="223">
        <v>16</v>
      </c>
      <c r="B20" s="435" t="s">
        <v>99</v>
      </c>
      <c r="C20" s="440" t="s">
        <v>103</v>
      </c>
      <c r="D20" s="441" t="s">
        <v>39</v>
      </c>
      <c r="E20" s="441" t="s">
        <v>39</v>
      </c>
      <c r="F20" s="441" t="s">
        <v>39</v>
      </c>
      <c r="G20" s="441" t="s">
        <v>39</v>
      </c>
      <c r="H20" s="441" t="s">
        <v>39</v>
      </c>
      <c r="I20" s="441" t="s">
        <v>39</v>
      </c>
      <c r="J20" s="441" t="s">
        <v>39</v>
      </c>
      <c r="K20" s="403">
        <v>136.14209174641118</v>
      </c>
      <c r="L20" s="403">
        <v>156.48867313703516</v>
      </c>
      <c r="M20" s="403">
        <v>188.0403567632728</v>
      </c>
      <c r="N20" s="403">
        <v>205.68251363205133</v>
      </c>
      <c r="O20" s="403">
        <v>240.0210707595829</v>
      </c>
      <c r="P20" s="403">
        <v>251.84855781995105</v>
      </c>
      <c r="Q20" s="403">
        <v>272.83134652757337</v>
      </c>
      <c r="R20" s="403">
        <v>272.30015360303742</v>
      </c>
      <c r="S20" s="403">
        <v>297.65699023349089</v>
      </c>
      <c r="T20" s="403">
        <v>320.48344992398995</v>
      </c>
      <c r="U20" s="403">
        <v>347.78365756809887</v>
      </c>
      <c r="V20" s="403">
        <v>350.17214914915132</v>
      </c>
      <c r="W20" s="403">
        <v>382.58907580327718</v>
      </c>
      <c r="X20" s="282">
        <v>16</v>
      </c>
    </row>
    <row r="21" spans="1:24" ht="15" customHeight="1">
      <c r="A21" s="223">
        <v>17</v>
      </c>
      <c r="B21" s="435" t="s">
        <v>100</v>
      </c>
      <c r="C21" s="440" t="s">
        <v>104</v>
      </c>
      <c r="D21" s="441" t="s">
        <v>39</v>
      </c>
      <c r="E21" s="441" t="s">
        <v>39</v>
      </c>
      <c r="F21" s="441" t="s">
        <v>39</v>
      </c>
      <c r="G21" s="441" t="s">
        <v>39</v>
      </c>
      <c r="H21" s="441" t="s">
        <v>39</v>
      </c>
      <c r="I21" s="441" t="s">
        <v>39</v>
      </c>
      <c r="J21" s="441" t="s">
        <v>39</v>
      </c>
      <c r="K21" s="403">
        <v>211.82881271782651</v>
      </c>
      <c r="L21" s="403">
        <v>1973.8749034552579</v>
      </c>
      <c r="M21" s="403">
        <v>1015.8174641135744</v>
      </c>
      <c r="N21" s="403">
        <v>1798.3279444865279</v>
      </c>
      <c r="O21" s="403">
        <v>561.14033080583681</v>
      </c>
      <c r="P21" s="403">
        <v>1421.3077118601077</v>
      </c>
      <c r="Q21" s="403">
        <v>1593.541595189678</v>
      </c>
      <c r="R21" s="403">
        <v>1784.4275418909938</v>
      </c>
      <c r="S21" s="403">
        <v>2011.0690929737743</v>
      </c>
      <c r="T21" s="403">
        <v>2185.6661362198311</v>
      </c>
      <c r="U21" s="403">
        <v>2387.4673714675878</v>
      </c>
      <c r="V21" s="403">
        <v>2398.6177046332241</v>
      </c>
      <c r="W21" s="403">
        <v>2595.5642464324219</v>
      </c>
      <c r="X21" s="282">
        <v>17</v>
      </c>
    </row>
    <row r="22" spans="1:24" ht="15" customHeight="1">
      <c r="A22" s="223">
        <v>18</v>
      </c>
      <c r="B22" s="435" t="s">
        <v>101</v>
      </c>
      <c r="C22" s="440" t="s">
        <v>105</v>
      </c>
      <c r="D22" s="441" t="s">
        <v>39</v>
      </c>
      <c r="E22" s="441" t="s">
        <v>39</v>
      </c>
      <c r="F22" s="441" t="s">
        <v>39</v>
      </c>
      <c r="G22" s="441" t="s">
        <v>39</v>
      </c>
      <c r="H22" s="441" t="s">
        <v>39</v>
      </c>
      <c r="I22" s="441" t="s">
        <v>39</v>
      </c>
      <c r="J22" s="441" t="s">
        <v>39</v>
      </c>
      <c r="K22" s="403">
        <v>6154.0556040978117</v>
      </c>
      <c r="L22" s="403">
        <v>5899.9247940484147</v>
      </c>
      <c r="M22" s="403">
        <v>6410.9630627625356</v>
      </c>
      <c r="N22" s="403">
        <v>6411.9394120623056</v>
      </c>
      <c r="O22" s="403">
        <v>7421.5795958574536</v>
      </c>
      <c r="P22" s="403">
        <v>7495.0156085257058</v>
      </c>
      <c r="Q22" s="403">
        <v>8152.6720812196545</v>
      </c>
      <c r="R22" s="403">
        <v>7926.1703156108251</v>
      </c>
      <c r="S22" s="403">
        <v>7661.3606961994992</v>
      </c>
      <c r="T22" s="403">
        <v>7512.555605290765</v>
      </c>
      <c r="U22" s="403">
        <v>7321.0813051542318</v>
      </c>
      <c r="V22" s="403">
        <v>7117.3992065757939</v>
      </c>
      <c r="W22" s="403">
        <v>7751.8383735889702</v>
      </c>
      <c r="X22" s="282">
        <v>18</v>
      </c>
    </row>
    <row r="23" spans="1:24">
      <c r="A23" s="223"/>
      <c r="B23" s="727"/>
      <c r="C23" s="728"/>
      <c r="D23" s="441"/>
      <c r="E23" s="441"/>
      <c r="F23" s="441"/>
      <c r="G23" s="441"/>
      <c r="H23" s="441"/>
      <c r="I23" s="441"/>
      <c r="J23" s="441"/>
      <c r="K23" s="464"/>
      <c r="L23" s="464"/>
      <c r="M23" s="464"/>
      <c r="N23" s="464"/>
      <c r="O23" s="464"/>
      <c r="P23" s="464"/>
      <c r="Q23" s="464"/>
      <c r="R23" s="464"/>
      <c r="S23" s="464"/>
      <c r="T23" s="464"/>
      <c r="U23" s="464"/>
      <c r="V23" s="464"/>
      <c r="W23" s="464"/>
      <c r="X23" s="282"/>
    </row>
    <row r="24" spans="1:24" ht="15" customHeight="1">
      <c r="A24" s="223">
        <v>19</v>
      </c>
      <c r="B24" s="443"/>
      <c r="C24" s="444" t="s">
        <v>42</v>
      </c>
      <c r="D24" s="445"/>
      <c r="E24" s="445"/>
      <c r="F24" s="445"/>
      <c r="G24" s="445"/>
      <c r="H24" s="445"/>
      <c r="I24" s="445"/>
      <c r="J24" s="445"/>
      <c r="K24" s="405">
        <f t="shared" ref="K24:W24" si="0">SUM(K5:K22)</f>
        <v>44793.96761188544</v>
      </c>
      <c r="L24" s="405">
        <f t="shared" si="0"/>
        <v>47525.411264978975</v>
      </c>
      <c r="M24" s="405">
        <f t="shared" si="0"/>
        <v>51975.166200843203</v>
      </c>
      <c r="N24" s="405">
        <f t="shared" si="0"/>
        <v>54503.187165674499</v>
      </c>
      <c r="O24" s="405">
        <f t="shared" si="0"/>
        <v>60994.04312147259</v>
      </c>
      <c r="P24" s="405">
        <f t="shared" si="0"/>
        <v>62096.775637673738</v>
      </c>
      <c r="Q24" s="405">
        <f t="shared" si="0"/>
        <v>63319.952345146739</v>
      </c>
      <c r="R24" s="405">
        <f t="shared" si="0"/>
        <v>63259.149922353681</v>
      </c>
      <c r="S24" s="405">
        <f t="shared" si="0"/>
        <v>64586.931539796438</v>
      </c>
      <c r="T24" s="405">
        <f t="shared" si="0"/>
        <v>67467.149441782472</v>
      </c>
      <c r="U24" s="405">
        <f t="shared" si="0"/>
        <v>70028.329000323429</v>
      </c>
      <c r="V24" s="405">
        <f t="shared" si="0"/>
        <v>68449.093820399707</v>
      </c>
      <c r="W24" s="405">
        <f t="shared" si="0"/>
        <v>74661.961353442952</v>
      </c>
      <c r="X24" s="284">
        <v>19</v>
      </c>
    </row>
    <row r="25" spans="1:24" ht="15" customHeight="1">
      <c r="A25" s="223">
        <v>20</v>
      </c>
      <c r="B25" s="460"/>
      <c r="C25" s="446" t="s">
        <v>279</v>
      </c>
      <c r="D25" s="441"/>
      <c r="E25" s="441"/>
      <c r="F25" s="441"/>
      <c r="G25" s="441"/>
      <c r="H25" s="441"/>
      <c r="I25" s="441"/>
      <c r="J25" s="441"/>
      <c r="K25" s="451">
        <v>107520.53414456434</v>
      </c>
      <c r="L25" s="451">
        <v>111997.87492408823</v>
      </c>
      <c r="M25" s="451">
        <v>125613.82443240618</v>
      </c>
      <c r="N25" s="451">
        <v>132217.43297151604</v>
      </c>
      <c r="O25" s="451">
        <v>144205.96877091847</v>
      </c>
      <c r="P25" s="451">
        <v>154749.18873637909</v>
      </c>
      <c r="Q25" s="451">
        <v>153310.11811371395</v>
      </c>
      <c r="R25" s="451">
        <v>162987.90557134181</v>
      </c>
      <c r="S25" s="451">
        <v>173113.01395441234</v>
      </c>
      <c r="T25" s="451">
        <v>179112.83987258642</v>
      </c>
      <c r="U25" s="451">
        <v>189669.29363355605</v>
      </c>
      <c r="V25" s="461">
        <v>202694.0272887352</v>
      </c>
      <c r="W25" s="461">
        <v>209013.18636987623</v>
      </c>
      <c r="X25" s="284">
        <v>20</v>
      </c>
    </row>
    <row r="26" spans="1:24" ht="15" customHeight="1">
      <c r="A26" s="223">
        <v>21</v>
      </c>
      <c r="B26" s="460"/>
      <c r="C26" s="444" t="s">
        <v>111</v>
      </c>
      <c r="D26" s="445"/>
      <c r="E26" s="445"/>
      <c r="F26" s="445"/>
      <c r="G26" s="445"/>
      <c r="H26" s="445"/>
      <c r="I26" s="445"/>
      <c r="J26" s="445"/>
      <c r="K26" s="405">
        <f t="shared" ref="K26:W26" si="1">SUM(K24:K25)</f>
        <v>152314.50175644978</v>
      </c>
      <c r="L26" s="405">
        <f t="shared" si="1"/>
        <v>159523.28618906721</v>
      </c>
      <c r="M26" s="405">
        <f t="shared" si="1"/>
        <v>177588.9906332494</v>
      </c>
      <c r="N26" s="405">
        <f t="shared" si="1"/>
        <v>186720.62013719053</v>
      </c>
      <c r="O26" s="405">
        <f t="shared" si="1"/>
        <v>205200.01189239105</v>
      </c>
      <c r="P26" s="405">
        <f t="shared" si="1"/>
        <v>216845.96437405283</v>
      </c>
      <c r="Q26" s="405">
        <f t="shared" si="1"/>
        <v>216630.07045886069</v>
      </c>
      <c r="R26" s="405">
        <f t="shared" si="1"/>
        <v>226247.05549369549</v>
      </c>
      <c r="S26" s="405">
        <f t="shared" si="1"/>
        <v>237699.94549420878</v>
      </c>
      <c r="T26" s="405">
        <f t="shared" si="1"/>
        <v>246579.9893143689</v>
      </c>
      <c r="U26" s="405">
        <f t="shared" si="1"/>
        <v>259697.62263387948</v>
      </c>
      <c r="V26" s="405">
        <f t="shared" si="1"/>
        <v>271143.12110913493</v>
      </c>
      <c r="W26" s="405">
        <f t="shared" si="1"/>
        <v>283675.14772331918</v>
      </c>
      <c r="X26" s="284">
        <v>21</v>
      </c>
    </row>
    <row r="27" spans="1:24" ht="12.95" customHeight="1">
      <c r="A27" s="388" t="s">
        <v>572</v>
      </c>
      <c r="B27" s="417"/>
      <c r="C27" s="418"/>
    </row>
    <row r="28" spans="1:24" ht="12" customHeight="1">
      <c r="A28" s="211" t="s">
        <v>246</v>
      </c>
      <c r="B28" s="448"/>
    </row>
    <row r="29" spans="1:24" ht="12" customHeight="1">
      <c r="A29" s="365" t="s">
        <v>920</v>
      </c>
      <c r="B29" s="463"/>
      <c r="C29" s="463"/>
      <c r="D29" s="463"/>
      <c r="E29" s="463"/>
      <c r="F29" s="463"/>
      <c r="G29" s="463"/>
      <c r="H29" s="463"/>
      <c r="I29" s="463"/>
      <c r="J29" s="463"/>
      <c r="K29" s="463"/>
      <c r="L29" s="463"/>
      <c r="M29" s="463"/>
      <c r="N29" s="463"/>
      <c r="O29" s="463"/>
    </row>
    <row r="30" spans="1:24" ht="12" customHeight="1">
      <c r="A30" s="365" t="s">
        <v>128</v>
      </c>
      <c r="B30" s="463"/>
      <c r="C30" s="463"/>
      <c r="D30" s="463"/>
      <c r="E30" s="463"/>
      <c r="F30" s="463"/>
      <c r="G30" s="463"/>
      <c r="H30" s="463"/>
      <c r="I30" s="463"/>
      <c r="J30" s="463"/>
      <c r="K30" s="463"/>
      <c r="L30" s="463"/>
      <c r="M30" s="463"/>
      <c r="N30" s="463"/>
      <c r="O30" s="462"/>
    </row>
    <row r="31" spans="1:24" ht="12" customHeight="1">
      <c r="A31" s="211" t="s">
        <v>576</v>
      </c>
      <c r="B31" s="422"/>
    </row>
    <row r="32" spans="1:24" ht="12" customHeight="1">
      <c r="A32" s="365" t="s">
        <v>267</v>
      </c>
      <c r="B32" s="422"/>
      <c r="C32" s="463"/>
      <c r="D32" s="463"/>
      <c r="E32" s="463"/>
      <c r="F32" s="463"/>
      <c r="G32" s="463"/>
      <c r="H32" s="463"/>
      <c r="I32" s="463"/>
      <c r="J32" s="463"/>
      <c r="K32" s="463"/>
    </row>
    <row r="33" spans="1:7" ht="12" customHeight="1">
      <c r="A33" s="211"/>
      <c r="B33" s="422"/>
      <c r="C33" s="448"/>
    </row>
    <row r="34" spans="1:7" ht="12" customHeight="1">
      <c r="A34" s="365"/>
      <c r="B34" s="422"/>
      <c r="C34" s="448"/>
      <c r="E34" s="449"/>
      <c r="F34" s="449"/>
      <c r="G34" s="449"/>
    </row>
    <row r="35" spans="1:7" ht="12" customHeight="1">
      <c r="A35" s="211"/>
      <c r="B35" s="422"/>
      <c r="C35" s="448"/>
      <c r="E35" s="450"/>
      <c r="F35" s="450"/>
      <c r="G35" s="450"/>
    </row>
    <row r="36" spans="1:7">
      <c r="A36" s="211"/>
      <c r="B36" s="422"/>
      <c r="C36" s="448"/>
      <c r="E36" s="449"/>
      <c r="F36" s="449"/>
      <c r="G36" s="449"/>
    </row>
  </sheetData>
  <mergeCells count="1">
    <mergeCell ref="B23:C23"/>
  </mergeCells>
  <pageMargins left="0.59055118110236227" right="0.19685039370078741" top="0.78740157480314965" bottom="0.59055118110236227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/>
  </sheetViews>
  <sheetFormatPr baseColWidth="10" defaultRowHeight="15"/>
  <cols>
    <col min="1" max="1" width="3.85546875" style="211" customWidth="1"/>
    <col min="2" max="2" width="47.7109375" style="211" customWidth="1"/>
    <col min="3" max="9" width="10.7109375" style="211" customWidth="1"/>
    <col min="10" max="16384" width="11.42578125" style="213"/>
  </cols>
  <sheetData>
    <row r="1" spans="1:18" s="211" customFormat="1" ht="21.75" customHeight="1">
      <c r="A1" s="466" t="s">
        <v>939</v>
      </c>
      <c r="D1" s="353"/>
    </row>
    <row r="2" spans="1:18" s="211" customFormat="1" ht="16.5" customHeight="1">
      <c r="A2" s="465" t="s">
        <v>247</v>
      </c>
      <c r="C2" s="291"/>
      <c r="D2" s="353"/>
    </row>
    <row r="3" spans="1:18" s="211" customFormat="1" ht="12.75" customHeight="1">
      <c r="D3" s="353"/>
    </row>
    <row r="4" spans="1:18" s="459" customFormat="1" ht="25.5" customHeight="1">
      <c r="A4" s="269" t="s">
        <v>30</v>
      </c>
      <c r="B4" s="482" t="s">
        <v>248</v>
      </c>
      <c r="C4" s="484">
        <v>2002</v>
      </c>
      <c r="D4" s="484">
        <v>2003</v>
      </c>
      <c r="E4" s="484">
        <v>2004</v>
      </c>
      <c r="F4" s="484">
        <v>2005</v>
      </c>
      <c r="G4" s="485">
        <v>2006</v>
      </c>
      <c r="H4" s="485">
        <v>2007</v>
      </c>
      <c r="I4" s="485">
        <v>2008</v>
      </c>
    </row>
    <row r="5" spans="1:18" s="459" customFormat="1" ht="25.5" customHeight="1">
      <c r="A5" s="295"/>
      <c r="B5" s="472"/>
      <c r="C5" s="424" t="s">
        <v>936</v>
      </c>
      <c r="D5" s="483"/>
      <c r="E5" s="483"/>
      <c r="F5" s="483"/>
      <c r="G5" s="483"/>
      <c r="H5" s="483"/>
      <c r="I5" s="483"/>
    </row>
    <row r="6" spans="1:18" s="211" customFormat="1" ht="15" customHeight="1">
      <c r="A6" s="223">
        <v>1</v>
      </c>
      <c r="B6" s="480" t="s">
        <v>183</v>
      </c>
      <c r="C6" s="403">
        <v>1394.9</v>
      </c>
      <c r="D6" s="403">
        <v>1326.1</v>
      </c>
      <c r="E6" s="403">
        <v>1273.3</v>
      </c>
      <c r="F6" s="403">
        <v>1326.3</v>
      </c>
      <c r="G6" s="403">
        <v>1310.8</v>
      </c>
      <c r="H6" s="403">
        <v>1455.7</v>
      </c>
      <c r="I6" s="403">
        <v>1218</v>
      </c>
    </row>
    <row r="7" spans="1:18" s="211" customFormat="1" ht="15" customHeight="1">
      <c r="A7" s="223">
        <v>2</v>
      </c>
      <c r="B7" s="480" t="s">
        <v>185</v>
      </c>
      <c r="C7" s="403">
        <v>0</v>
      </c>
      <c r="D7" s="403">
        <v>0</v>
      </c>
      <c r="E7" s="403">
        <v>0</v>
      </c>
      <c r="F7" s="403">
        <v>0</v>
      </c>
      <c r="G7" s="403">
        <v>0</v>
      </c>
      <c r="H7" s="403">
        <v>0</v>
      </c>
      <c r="I7" s="403">
        <v>0</v>
      </c>
    </row>
    <row r="8" spans="1:18" s="211" customFormat="1" ht="15" customHeight="1">
      <c r="A8" s="223">
        <v>3</v>
      </c>
      <c r="B8" s="480" t="s">
        <v>187</v>
      </c>
      <c r="C8" s="403">
        <v>1475.7</v>
      </c>
      <c r="D8" s="403">
        <v>1392.1</v>
      </c>
      <c r="E8" s="403">
        <v>1343.5</v>
      </c>
      <c r="F8" s="403">
        <v>1229.2</v>
      </c>
      <c r="G8" s="403">
        <v>1276.0999999999999</v>
      </c>
      <c r="H8" s="403">
        <v>1135.7</v>
      </c>
      <c r="I8" s="403">
        <v>1204</v>
      </c>
    </row>
    <row r="9" spans="1:18" s="211" customFormat="1" ht="15" customHeight="1">
      <c r="A9" s="223">
        <v>4</v>
      </c>
      <c r="B9" s="480" t="s">
        <v>189</v>
      </c>
      <c r="C9" s="403">
        <v>10077.299999999999</v>
      </c>
      <c r="D9" s="403">
        <v>9480.7999999999993</v>
      </c>
      <c r="E9" s="403">
        <v>9576.9</v>
      </c>
      <c r="F9" s="403">
        <v>9215.9</v>
      </c>
      <c r="G9" s="403">
        <v>9293.7000000000007</v>
      </c>
      <c r="H9" s="403">
        <v>8916.2000000000007</v>
      </c>
      <c r="I9" s="403">
        <v>9236.2000000000007</v>
      </c>
    </row>
    <row r="10" spans="1:18" s="211" customFormat="1" ht="15" customHeight="1">
      <c r="A10" s="223">
        <v>5</v>
      </c>
      <c r="B10" s="480" t="s">
        <v>191</v>
      </c>
      <c r="C10" s="467">
        <v>131.69999999999999</v>
      </c>
      <c r="D10" s="467">
        <v>119.9</v>
      </c>
      <c r="E10" s="467">
        <v>135.80000000000001</v>
      </c>
      <c r="F10" s="467">
        <v>130.1</v>
      </c>
      <c r="G10" s="467">
        <v>133.6</v>
      </c>
      <c r="H10" s="467">
        <v>164.5</v>
      </c>
      <c r="I10" s="467">
        <v>105.9</v>
      </c>
    </row>
    <row r="11" spans="1:18" s="211" customFormat="1" ht="15" customHeight="1">
      <c r="A11" s="223">
        <v>6</v>
      </c>
      <c r="B11" s="480" t="s">
        <v>193</v>
      </c>
      <c r="C11" s="403">
        <v>6761.3</v>
      </c>
      <c r="D11" s="403">
        <v>6303.6</v>
      </c>
      <c r="E11" s="403">
        <v>6585.8</v>
      </c>
      <c r="F11" s="403">
        <v>5893.9</v>
      </c>
      <c r="G11" s="403">
        <v>6309</v>
      </c>
      <c r="H11" s="403">
        <v>6273.4</v>
      </c>
      <c r="I11" s="403">
        <v>6321.6</v>
      </c>
    </row>
    <row r="12" spans="1:18" s="211" customFormat="1" ht="15" customHeight="1">
      <c r="A12" s="223">
        <v>7</v>
      </c>
      <c r="B12" s="480" t="s">
        <v>195</v>
      </c>
      <c r="C12" s="403">
        <v>15738.4</v>
      </c>
      <c r="D12" s="403">
        <v>15725</v>
      </c>
      <c r="E12" s="403">
        <v>15515</v>
      </c>
      <c r="F12" s="403">
        <v>14599.8</v>
      </c>
      <c r="G12" s="403">
        <v>14852.9</v>
      </c>
      <c r="H12" s="403">
        <v>13856.3</v>
      </c>
      <c r="I12" s="403">
        <v>13475</v>
      </c>
    </row>
    <row r="13" spans="1:18" s="211" customFormat="1" ht="15" customHeight="1">
      <c r="A13" s="223">
        <v>8</v>
      </c>
      <c r="B13" s="480" t="s">
        <v>197</v>
      </c>
      <c r="C13" s="403">
        <v>0</v>
      </c>
      <c r="D13" s="403">
        <v>0</v>
      </c>
      <c r="E13" s="403">
        <v>0</v>
      </c>
      <c r="F13" s="403">
        <v>0</v>
      </c>
      <c r="G13" s="403">
        <v>43.3</v>
      </c>
      <c r="H13" s="403">
        <v>0</v>
      </c>
      <c r="I13" s="403">
        <v>31.7</v>
      </c>
      <c r="P13" s="466"/>
      <c r="Q13" s="466"/>
      <c r="R13" s="466"/>
    </row>
    <row r="14" spans="1:18" s="211" customFormat="1" ht="15" customHeight="1">
      <c r="A14" s="223">
        <v>9</v>
      </c>
      <c r="B14" s="480" t="s">
        <v>199</v>
      </c>
      <c r="C14" s="403">
        <v>3404</v>
      </c>
      <c r="D14" s="403">
        <v>3557.8</v>
      </c>
      <c r="E14" s="403">
        <v>2998.6</v>
      </c>
      <c r="F14" s="403">
        <v>3026.9</v>
      </c>
      <c r="G14" s="403">
        <v>2594.1999999999998</v>
      </c>
      <c r="H14" s="403">
        <v>3874.8</v>
      </c>
      <c r="I14" s="403">
        <v>7887.3</v>
      </c>
    </row>
    <row r="15" spans="1:18" s="211" customFormat="1" ht="15" customHeight="1">
      <c r="A15" s="223">
        <v>10</v>
      </c>
      <c r="B15" s="480" t="s">
        <v>201</v>
      </c>
      <c r="C15" s="467">
        <v>165.6</v>
      </c>
      <c r="D15" s="467">
        <v>95.1</v>
      </c>
      <c r="E15" s="467">
        <v>114.4</v>
      </c>
      <c r="F15" s="467">
        <v>68.3</v>
      </c>
      <c r="G15" s="467">
        <v>68.3</v>
      </c>
      <c r="H15" s="467">
        <v>68.3</v>
      </c>
      <c r="I15" s="467">
        <v>68.3</v>
      </c>
    </row>
    <row r="16" spans="1:18" s="211" customFormat="1" ht="15" customHeight="1">
      <c r="A16" s="223">
        <v>11</v>
      </c>
      <c r="B16" s="480" t="s">
        <v>203</v>
      </c>
      <c r="C16" s="403">
        <v>974.7</v>
      </c>
      <c r="D16" s="403">
        <v>1462.2</v>
      </c>
      <c r="E16" s="403">
        <v>1546.1</v>
      </c>
      <c r="F16" s="403">
        <v>1689.8</v>
      </c>
      <c r="G16" s="403">
        <v>2316.3000000000002</v>
      </c>
      <c r="H16" s="403">
        <v>1980.8</v>
      </c>
      <c r="I16" s="403">
        <v>1846.1</v>
      </c>
    </row>
    <row r="17" spans="1:9" s="211" customFormat="1" ht="15" customHeight="1">
      <c r="A17" s="223">
        <v>12</v>
      </c>
      <c r="B17" s="468" t="s">
        <v>250</v>
      </c>
      <c r="C17" s="403">
        <v>410.6</v>
      </c>
      <c r="D17" s="403">
        <v>539.1</v>
      </c>
      <c r="E17" s="403">
        <v>551.29999999999995</v>
      </c>
      <c r="F17" s="403">
        <v>698.7</v>
      </c>
      <c r="G17" s="403">
        <v>835</v>
      </c>
      <c r="H17" s="403">
        <v>723.4</v>
      </c>
      <c r="I17" s="403">
        <v>538.9</v>
      </c>
    </row>
    <row r="18" spans="1:9" s="211" customFormat="1" ht="15" customHeight="1">
      <c r="A18" s="223">
        <v>13</v>
      </c>
      <c r="B18" s="480" t="s">
        <v>207</v>
      </c>
      <c r="C18" s="467">
        <v>224.6</v>
      </c>
      <c r="D18" s="467">
        <v>157.6</v>
      </c>
      <c r="E18" s="467">
        <v>126.9</v>
      </c>
      <c r="F18" s="467">
        <v>126.7</v>
      </c>
      <c r="G18" s="467">
        <v>127</v>
      </c>
      <c r="H18" s="467">
        <v>124</v>
      </c>
      <c r="I18" s="467">
        <v>140.5</v>
      </c>
    </row>
    <row r="19" spans="1:9" s="211" customFormat="1" ht="15" customHeight="1">
      <c r="A19" s="223">
        <v>14</v>
      </c>
      <c r="B19" s="480" t="s">
        <v>209</v>
      </c>
      <c r="C19" s="403">
        <v>0</v>
      </c>
      <c r="D19" s="403">
        <v>0</v>
      </c>
      <c r="E19" s="403">
        <v>0</v>
      </c>
      <c r="F19" s="403">
        <v>0</v>
      </c>
      <c r="G19" s="403">
        <v>0</v>
      </c>
      <c r="H19" s="403">
        <v>0</v>
      </c>
      <c r="I19" s="403">
        <v>0</v>
      </c>
    </row>
    <row r="20" spans="1:9" s="211" customFormat="1" ht="15" customHeight="1">
      <c r="A20" s="223">
        <v>15</v>
      </c>
      <c r="B20" s="480" t="s">
        <v>211</v>
      </c>
      <c r="C20" s="403">
        <v>0</v>
      </c>
      <c r="D20" s="403">
        <v>0</v>
      </c>
      <c r="E20" s="403">
        <v>0</v>
      </c>
      <c r="F20" s="403">
        <v>0</v>
      </c>
      <c r="G20" s="403">
        <v>0</v>
      </c>
      <c r="H20" s="403">
        <v>0</v>
      </c>
      <c r="I20" s="403">
        <v>0</v>
      </c>
    </row>
    <row r="21" spans="1:9" s="211" customFormat="1" ht="15" customHeight="1">
      <c r="A21" s="223">
        <v>16</v>
      </c>
      <c r="B21" s="480" t="s">
        <v>213</v>
      </c>
      <c r="C21" s="403">
        <v>23297.4</v>
      </c>
      <c r="D21" s="403">
        <v>20489.3</v>
      </c>
      <c r="E21" s="403">
        <v>20789.3</v>
      </c>
      <c r="F21" s="403">
        <v>19805.3</v>
      </c>
      <c r="G21" s="403">
        <v>21493.4</v>
      </c>
      <c r="H21" s="403">
        <v>19598.7</v>
      </c>
      <c r="I21" s="403">
        <v>19790.599999999999</v>
      </c>
    </row>
    <row r="22" spans="1:9" s="211" customFormat="1" ht="15" customHeight="1">
      <c r="A22" s="223">
        <v>17</v>
      </c>
      <c r="B22" s="480" t="s">
        <v>215</v>
      </c>
      <c r="C22" s="403">
        <v>0</v>
      </c>
      <c r="D22" s="403">
        <v>0</v>
      </c>
      <c r="E22" s="403">
        <v>0</v>
      </c>
      <c r="F22" s="403">
        <v>0</v>
      </c>
      <c r="G22" s="403">
        <v>0</v>
      </c>
      <c r="H22" s="403">
        <v>0</v>
      </c>
      <c r="I22" s="403">
        <v>0</v>
      </c>
    </row>
    <row r="23" spans="1:9" s="211" customFormat="1" ht="15" customHeight="1">
      <c r="A23" s="223">
        <v>18</v>
      </c>
      <c r="B23" s="480" t="s">
        <v>217</v>
      </c>
      <c r="C23" s="403">
        <v>5695.1</v>
      </c>
      <c r="D23" s="403">
        <v>4772.3999999999996</v>
      </c>
      <c r="E23" s="403">
        <v>4747.3999999999996</v>
      </c>
      <c r="F23" s="403">
        <v>4206.8999999999996</v>
      </c>
      <c r="G23" s="403">
        <v>5167.6000000000004</v>
      </c>
      <c r="H23" s="403">
        <v>4181.8999999999996</v>
      </c>
      <c r="I23" s="403">
        <v>3989.1</v>
      </c>
    </row>
    <row r="24" spans="1:9" s="211" customFormat="1" ht="15" customHeight="1">
      <c r="A24" s="223">
        <v>19</v>
      </c>
      <c r="B24" s="444" t="s">
        <v>253</v>
      </c>
      <c r="C24" s="405">
        <f t="shared" ref="C24:I24" si="0">SUM(C6:C23)-C17</f>
        <v>69340.7</v>
      </c>
      <c r="D24" s="405">
        <f t="shared" si="0"/>
        <v>64881.899999999994</v>
      </c>
      <c r="E24" s="405">
        <f t="shared" si="0"/>
        <v>64753.000000000007</v>
      </c>
      <c r="F24" s="405">
        <f t="shared" si="0"/>
        <v>61319.1</v>
      </c>
      <c r="G24" s="405">
        <f t="shared" si="0"/>
        <v>64986.200000000012</v>
      </c>
      <c r="H24" s="405">
        <f t="shared" si="0"/>
        <v>61630.3</v>
      </c>
      <c r="I24" s="405">
        <f t="shared" si="0"/>
        <v>65314.30000000001</v>
      </c>
    </row>
    <row r="25" spans="1:9" s="459" customFormat="1" ht="25.5" customHeight="1">
      <c r="C25" s="471" t="s">
        <v>937</v>
      </c>
      <c r="D25" s="237"/>
      <c r="E25" s="237"/>
      <c r="F25" s="237"/>
      <c r="G25" s="237"/>
      <c r="H25" s="237"/>
      <c r="I25" s="237"/>
    </row>
    <row r="26" spans="1:9" s="211" customFormat="1" ht="15" customHeight="1">
      <c r="A26" s="223">
        <v>1</v>
      </c>
      <c r="B26" s="480" t="s">
        <v>183</v>
      </c>
      <c r="C26" s="403">
        <v>312.7</v>
      </c>
      <c r="D26" s="403">
        <v>450.8</v>
      </c>
      <c r="E26" s="403">
        <v>589.6</v>
      </c>
      <c r="F26" s="403">
        <v>662.3</v>
      </c>
      <c r="G26" s="403">
        <v>638.4</v>
      </c>
      <c r="H26" s="403">
        <v>712.7</v>
      </c>
      <c r="I26" s="403">
        <v>870.9</v>
      </c>
    </row>
    <row r="27" spans="1:9" s="211" customFormat="1" ht="15" customHeight="1">
      <c r="A27" s="223">
        <v>2</v>
      </c>
      <c r="B27" s="480" t="s">
        <v>185</v>
      </c>
      <c r="C27" s="403">
        <v>0</v>
      </c>
      <c r="D27" s="403">
        <v>0</v>
      </c>
      <c r="E27" s="403">
        <v>0</v>
      </c>
      <c r="F27" s="403">
        <v>0</v>
      </c>
      <c r="G27" s="403">
        <v>0</v>
      </c>
      <c r="H27" s="403">
        <v>0</v>
      </c>
      <c r="I27" s="403">
        <v>0</v>
      </c>
    </row>
    <row r="28" spans="1:9" s="211" customFormat="1" ht="15" customHeight="1">
      <c r="A28" s="223">
        <v>3</v>
      </c>
      <c r="B28" s="480" t="s">
        <v>187</v>
      </c>
      <c r="C28" s="403">
        <v>317.39999999999998</v>
      </c>
      <c r="D28" s="403">
        <v>226.4</v>
      </c>
      <c r="E28" s="403">
        <v>292.3</v>
      </c>
      <c r="F28" s="403">
        <v>314.5</v>
      </c>
      <c r="G28" s="403">
        <v>255.7</v>
      </c>
      <c r="H28" s="403">
        <v>408</v>
      </c>
      <c r="I28" s="403">
        <v>249.5</v>
      </c>
    </row>
    <row r="29" spans="1:9" s="211" customFormat="1" ht="15" customHeight="1">
      <c r="A29" s="223">
        <v>4</v>
      </c>
      <c r="B29" s="480" t="s">
        <v>189</v>
      </c>
      <c r="C29" s="403">
        <v>1861.5</v>
      </c>
      <c r="D29" s="403">
        <v>2068.8000000000002</v>
      </c>
      <c r="E29" s="403">
        <v>2149.1999999999998</v>
      </c>
      <c r="F29" s="403">
        <v>2086.6999999999998</v>
      </c>
      <c r="G29" s="403">
        <v>2286.3000000000002</v>
      </c>
      <c r="H29" s="403">
        <v>2803.3</v>
      </c>
      <c r="I29" s="403">
        <v>2927.2</v>
      </c>
    </row>
    <row r="30" spans="1:9" s="211" customFormat="1" ht="15" customHeight="1">
      <c r="A30" s="223">
        <v>5</v>
      </c>
      <c r="B30" s="480" t="s">
        <v>191</v>
      </c>
      <c r="C30" s="403">
        <v>0</v>
      </c>
      <c r="D30" s="403">
        <v>0</v>
      </c>
      <c r="E30" s="403">
        <v>0</v>
      </c>
      <c r="F30" s="403">
        <v>0</v>
      </c>
      <c r="G30" s="403">
        <v>0</v>
      </c>
      <c r="H30" s="403">
        <v>0</v>
      </c>
      <c r="I30" s="403">
        <v>0</v>
      </c>
    </row>
    <row r="31" spans="1:9" s="211" customFormat="1" ht="15" customHeight="1">
      <c r="A31" s="223">
        <v>6</v>
      </c>
      <c r="B31" s="480" t="s">
        <v>193</v>
      </c>
      <c r="C31" s="403">
        <v>1883.6</v>
      </c>
      <c r="D31" s="403">
        <v>2455.6</v>
      </c>
      <c r="E31" s="403">
        <v>2721.9</v>
      </c>
      <c r="F31" s="403">
        <v>2769.9</v>
      </c>
      <c r="G31" s="403">
        <v>3120.2</v>
      </c>
      <c r="H31" s="403">
        <v>3713.8</v>
      </c>
      <c r="I31" s="403">
        <v>3921.6</v>
      </c>
    </row>
    <row r="32" spans="1:9" s="211" customFormat="1" ht="15" customHeight="1">
      <c r="A32" s="223">
        <v>7</v>
      </c>
      <c r="B32" s="480" t="s">
        <v>195</v>
      </c>
      <c r="C32" s="403">
        <v>10154.299999999999</v>
      </c>
      <c r="D32" s="403">
        <v>12019.4</v>
      </c>
      <c r="E32" s="403">
        <v>12140.6</v>
      </c>
      <c r="F32" s="403">
        <v>12647.6</v>
      </c>
      <c r="G32" s="403">
        <v>13769.2</v>
      </c>
      <c r="H32" s="403">
        <v>15711.4</v>
      </c>
      <c r="I32" s="403">
        <v>15777.7</v>
      </c>
    </row>
    <row r="33" spans="1:10" s="211" customFormat="1" ht="15" customHeight="1">
      <c r="A33" s="223">
        <v>8</v>
      </c>
      <c r="B33" s="480" t="s">
        <v>197</v>
      </c>
      <c r="C33" s="403">
        <v>0</v>
      </c>
      <c r="D33" s="403">
        <v>0</v>
      </c>
      <c r="E33" s="403">
        <v>0</v>
      </c>
      <c r="F33" s="403">
        <v>0</v>
      </c>
      <c r="G33" s="403">
        <v>0</v>
      </c>
      <c r="H33" s="403">
        <v>0</v>
      </c>
      <c r="I33" s="403">
        <v>0</v>
      </c>
    </row>
    <row r="34" spans="1:10" s="211" customFormat="1" ht="15" customHeight="1">
      <c r="A34" s="223">
        <v>9</v>
      </c>
      <c r="B34" s="480" t="s">
        <v>199</v>
      </c>
      <c r="C34" s="403">
        <v>138479.6</v>
      </c>
      <c r="D34" s="403">
        <v>145080.5</v>
      </c>
      <c r="E34" s="403">
        <v>153294.20000000001</v>
      </c>
      <c r="F34" s="403">
        <v>156806.70000000001</v>
      </c>
      <c r="G34" s="403">
        <v>165775.9</v>
      </c>
      <c r="H34" s="403">
        <v>169498.8</v>
      </c>
      <c r="I34" s="403">
        <v>167569.20000000001</v>
      </c>
    </row>
    <row r="35" spans="1:10" s="211" customFormat="1" ht="15" customHeight="1">
      <c r="A35" s="223">
        <v>10</v>
      </c>
      <c r="B35" s="480" t="s">
        <v>201</v>
      </c>
      <c r="C35" s="469" t="s">
        <v>39</v>
      </c>
      <c r="D35" s="469" t="s">
        <v>39</v>
      </c>
      <c r="E35" s="469" t="s">
        <v>39</v>
      </c>
      <c r="F35" s="469" t="s">
        <v>39</v>
      </c>
      <c r="G35" s="469" t="s">
        <v>39</v>
      </c>
      <c r="H35" s="469" t="s">
        <v>39</v>
      </c>
      <c r="I35" s="469" t="s">
        <v>39</v>
      </c>
      <c r="J35" s="353"/>
    </row>
    <row r="36" spans="1:10" s="211" customFormat="1" ht="15" customHeight="1">
      <c r="A36" s="223">
        <v>11</v>
      </c>
      <c r="B36" s="480" t="s">
        <v>203</v>
      </c>
      <c r="C36" s="403">
        <v>3025.7</v>
      </c>
      <c r="D36" s="403">
        <v>5389.1</v>
      </c>
      <c r="E36" s="403">
        <v>7259.9</v>
      </c>
      <c r="F36" s="403">
        <v>7469.4</v>
      </c>
      <c r="G36" s="403">
        <v>9684.1</v>
      </c>
      <c r="H36" s="403">
        <v>11993.9</v>
      </c>
      <c r="I36" s="403">
        <v>10749.7</v>
      </c>
    </row>
    <row r="37" spans="1:10" s="211" customFormat="1" ht="15" customHeight="1">
      <c r="A37" s="223">
        <v>12</v>
      </c>
      <c r="B37" s="468" t="s">
        <v>250</v>
      </c>
      <c r="C37" s="403">
        <v>2300.6999999999998</v>
      </c>
      <c r="D37" s="403">
        <v>3958.2</v>
      </c>
      <c r="E37" s="403">
        <v>5229.2</v>
      </c>
      <c r="F37" s="403">
        <v>5161.8</v>
      </c>
      <c r="G37" s="403">
        <v>6944.3</v>
      </c>
      <c r="H37" s="403">
        <v>9114.7000000000007</v>
      </c>
      <c r="I37" s="403">
        <v>7533</v>
      </c>
    </row>
    <row r="38" spans="1:10" s="211" customFormat="1" ht="15" customHeight="1">
      <c r="A38" s="223">
        <v>13</v>
      </c>
      <c r="B38" s="480" t="s">
        <v>207</v>
      </c>
      <c r="C38" s="403">
        <v>0</v>
      </c>
      <c r="D38" s="403">
        <v>0</v>
      </c>
      <c r="E38" s="403">
        <v>0</v>
      </c>
      <c r="F38" s="403">
        <v>0</v>
      </c>
      <c r="G38" s="403">
        <v>0</v>
      </c>
      <c r="H38" s="403">
        <v>0</v>
      </c>
      <c r="I38" s="403">
        <v>0</v>
      </c>
    </row>
    <row r="39" spans="1:10" s="211" customFormat="1" ht="15" customHeight="1">
      <c r="A39" s="223">
        <v>14</v>
      </c>
      <c r="B39" s="480" t="s">
        <v>209</v>
      </c>
      <c r="C39" s="403">
        <v>0</v>
      </c>
      <c r="D39" s="403">
        <v>0</v>
      </c>
      <c r="E39" s="403">
        <v>0</v>
      </c>
      <c r="F39" s="403">
        <v>0</v>
      </c>
      <c r="G39" s="403">
        <v>0</v>
      </c>
      <c r="H39" s="403">
        <v>0</v>
      </c>
      <c r="I39" s="403">
        <v>0</v>
      </c>
    </row>
    <row r="40" spans="1:10" s="211" customFormat="1" ht="15" customHeight="1">
      <c r="A40" s="223">
        <v>15</v>
      </c>
      <c r="B40" s="480" t="s">
        <v>211</v>
      </c>
      <c r="C40" s="403">
        <v>0</v>
      </c>
      <c r="D40" s="403">
        <v>0</v>
      </c>
      <c r="E40" s="403">
        <v>0</v>
      </c>
      <c r="F40" s="403">
        <v>0</v>
      </c>
      <c r="G40" s="403">
        <v>0</v>
      </c>
      <c r="H40" s="403">
        <v>0</v>
      </c>
      <c r="I40" s="403">
        <v>0</v>
      </c>
    </row>
    <row r="41" spans="1:10" s="211" customFormat="1" ht="15" customHeight="1">
      <c r="A41" s="223">
        <v>16</v>
      </c>
      <c r="B41" s="480" t="s">
        <v>213</v>
      </c>
      <c r="C41" s="403">
        <v>35161</v>
      </c>
      <c r="D41" s="403">
        <v>34008.800000000003</v>
      </c>
      <c r="E41" s="403">
        <v>34884.5</v>
      </c>
      <c r="F41" s="403">
        <v>38294</v>
      </c>
      <c r="G41" s="403">
        <v>41165.199999999997</v>
      </c>
      <c r="H41" s="403">
        <v>47849.3</v>
      </c>
      <c r="I41" s="403">
        <v>46018.3</v>
      </c>
    </row>
    <row r="42" spans="1:10" s="211" customFormat="1" ht="15" customHeight="1">
      <c r="A42" s="223">
        <v>17</v>
      </c>
      <c r="B42" s="480" t="s">
        <v>215</v>
      </c>
      <c r="C42" s="403">
        <v>0</v>
      </c>
      <c r="D42" s="403">
        <v>0</v>
      </c>
      <c r="E42" s="403">
        <v>0</v>
      </c>
      <c r="F42" s="403">
        <v>0</v>
      </c>
      <c r="G42" s="403">
        <v>0</v>
      </c>
      <c r="H42" s="403">
        <v>0</v>
      </c>
      <c r="I42" s="403">
        <v>0</v>
      </c>
    </row>
    <row r="43" spans="1:10" s="211" customFormat="1" ht="15" customHeight="1">
      <c r="A43" s="223">
        <v>18</v>
      </c>
      <c r="B43" s="480" t="s">
        <v>217</v>
      </c>
      <c r="C43" s="403">
        <v>23390.3</v>
      </c>
      <c r="D43" s="403">
        <v>23994.7</v>
      </c>
      <c r="E43" s="403">
        <v>26288.1</v>
      </c>
      <c r="F43" s="403">
        <v>27350.7</v>
      </c>
      <c r="G43" s="403">
        <v>28001.3</v>
      </c>
      <c r="H43" s="403">
        <v>28968.400000000001</v>
      </c>
      <c r="I43" s="403">
        <v>27954.7</v>
      </c>
    </row>
    <row r="44" spans="1:10" s="211" customFormat="1" ht="15" customHeight="1">
      <c r="A44" s="223">
        <v>19</v>
      </c>
      <c r="B44" s="444" t="s">
        <v>253</v>
      </c>
      <c r="C44" s="405">
        <f t="shared" ref="C44:I44" si="1">SUM(C26:C43)-C37</f>
        <v>214586.1</v>
      </c>
      <c r="D44" s="405">
        <f t="shared" si="1"/>
        <v>225694.10000000003</v>
      </c>
      <c r="E44" s="405">
        <f t="shared" si="1"/>
        <v>239620.30000000002</v>
      </c>
      <c r="F44" s="405">
        <f t="shared" si="1"/>
        <v>248401.80000000002</v>
      </c>
      <c r="G44" s="405">
        <f t="shared" si="1"/>
        <v>264696.3</v>
      </c>
      <c r="H44" s="405">
        <f t="shared" si="1"/>
        <v>281659.60000000003</v>
      </c>
      <c r="I44" s="405">
        <f t="shared" si="1"/>
        <v>276038.80000000005</v>
      </c>
    </row>
    <row r="45" spans="1:10" s="459" customFormat="1" ht="35.1" customHeight="1">
      <c r="C45" s="730" t="s">
        <v>938</v>
      </c>
      <c r="D45" s="730"/>
      <c r="E45" s="730"/>
      <c r="F45" s="730"/>
      <c r="G45" s="730"/>
      <c r="H45" s="730"/>
      <c r="I45" s="730"/>
    </row>
    <row r="46" spans="1:10" s="211" customFormat="1" ht="15" customHeight="1">
      <c r="A46" s="223">
        <v>1</v>
      </c>
      <c r="B46" s="480" t="s">
        <v>183</v>
      </c>
      <c r="C46" s="403">
        <f t="shared" ref="C46:H55" si="2">SUM(C6,C26)</f>
        <v>1707.6000000000001</v>
      </c>
      <c r="D46" s="403">
        <f t="shared" si="2"/>
        <v>1776.8999999999999</v>
      </c>
      <c r="E46" s="403">
        <f t="shared" si="2"/>
        <v>1862.9</v>
      </c>
      <c r="F46" s="403">
        <f t="shared" si="2"/>
        <v>1988.6</v>
      </c>
      <c r="G46" s="403">
        <f t="shared" si="2"/>
        <v>1949.1999999999998</v>
      </c>
      <c r="H46" s="403">
        <f t="shared" si="2"/>
        <v>2168.4</v>
      </c>
      <c r="I46" s="403">
        <v>2088.9</v>
      </c>
    </row>
    <row r="47" spans="1:10" s="211" customFormat="1" ht="15" customHeight="1">
      <c r="A47" s="223">
        <v>2</v>
      </c>
      <c r="B47" s="480" t="s">
        <v>185</v>
      </c>
      <c r="C47" s="403">
        <f t="shared" si="2"/>
        <v>0</v>
      </c>
      <c r="D47" s="403">
        <f t="shared" si="2"/>
        <v>0</v>
      </c>
      <c r="E47" s="403">
        <f t="shared" si="2"/>
        <v>0</v>
      </c>
      <c r="F47" s="403">
        <f t="shared" si="2"/>
        <v>0</v>
      </c>
      <c r="G47" s="403">
        <f t="shared" si="2"/>
        <v>0</v>
      </c>
      <c r="H47" s="403">
        <f t="shared" si="2"/>
        <v>0</v>
      </c>
      <c r="I47" s="403">
        <v>0</v>
      </c>
    </row>
    <row r="48" spans="1:10" s="211" customFormat="1" ht="15" customHeight="1">
      <c r="A48" s="223">
        <v>3</v>
      </c>
      <c r="B48" s="480" t="s">
        <v>187</v>
      </c>
      <c r="C48" s="403">
        <f t="shared" si="2"/>
        <v>1793.1</v>
      </c>
      <c r="D48" s="403">
        <f t="shared" si="2"/>
        <v>1618.5</v>
      </c>
      <c r="E48" s="403">
        <f t="shared" si="2"/>
        <v>1635.8</v>
      </c>
      <c r="F48" s="403">
        <f t="shared" si="2"/>
        <v>1543.7</v>
      </c>
      <c r="G48" s="403">
        <f t="shared" si="2"/>
        <v>1531.8</v>
      </c>
      <c r="H48" s="403">
        <f t="shared" si="2"/>
        <v>1543.7</v>
      </c>
      <c r="I48" s="403">
        <v>1453.5</v>
      </c>
    </row>
    <row r="49" spans="1:9" s="211" customFormat="1" ht="15" customHeight="1">
      <c r="A49" s="223">
        <v>4</v>
      </c>
      <c r="B49" s="480" t="s">
        <v>189</v>
      </c>
      <c r="C49" s="403">
        <f t="shared" si="2"/>
        <v>11938.8</v>
      </c>
      <c r="D49" s="403">
        <f t="shared" si="2"/>
        <v>11549.599999999999</v>
      </c>
      <c r="E49" s="403">
        <f t="shared" si="2"/>
        <v>11726.099999999999</v>
      </c>
      <c r="F49" s="403">
        <f t="shared" si="2"/>
        <v>11302.599999999999</v>
      </c>
      <c r="G49" s="403">
        <f t="shared" si="2"/>
        <v>11580</v>
      </c>
      <c r="H49" s="403">
        <f t="shared" si="2"/>
        <v>11719.5</v>
      </c>
      <c r="I49" s="403">
        <v>12163.400000000001</v>
      </c>
    </row>
    <row r="50" spans="1:9" s="211" customFormat="1" ht="15" customHeight="1">
      <c r="A50" s="223">
        <v>5</v>
      </c>
      <c r="B50" s="480" t="s">
        <v>191</v>
      </c>
      <c r="C50" s="403">
        <f t="shared" si="2"/>
        <v>131.69999999999999</v>
      </c>
      <c r="D50" s="403">
        <f t="shared" si="2"/>
        <v>119.9</v>
      </c>
      <c r="E50" s="403">
        <f t="shared" si="2"/>
        <v>135.80000000000001</v>
      </c>
      <c r="F50" s="403">
        <f t="shared" si="2"/>
        <v>130.1</v>
      </c>
      <c r="G50" s="403">
        <f t="shared" si="2"/>
        <v>133.6</v>
      </c>
      <c r="H50" s="403">
        <f t="shared" si="2"/>
        <v>164.5</v>
      </c>
      <c r="I50" s="403">
        <v>105.9</v>
      </c>
    </row>
    <row r="51" spans="1:9" s="211" customFormat="1" ht="15" customHeight="1">
      <c r="A51" s="223">
        <v>6</v>
      </c>
      <c r="B51" s="480" t="s">
        <v>193</v>
      </c>
      <c r="C51" s="403">
        <f t="shared" si="2"/>
        <v>8644.9</v>
      </c>
      <c r="D51" s="403">
        <f t="shared" si="2"/>
        <v>8759.2000000000007</v>
      </c>
      <c r="E51" s="403">
        <f t="shared" si="2"/>
        <v>9307.7000000000007</v>
      </c>
      <c r="F51" s="403">
        <f t="shared" si="2"/>
        <v>8663.7999999999993</v>
      </c>
      <c r="G51" s="403">
        <f t="shared" si="2"/>
        <v>9429.2000000000007</v>
      </c>
      <c r="H51" s="403">
        <f t="shared" si="2"/>
        <v>9987.2000000000007</v>
      </c>
      <c r="I51" s="403">
        <v>10243.200000000001</v>
      </c>
    </row>
    <row r="52" spans="1:9" s="211" customFormat="1" ht="15" customHeight="1">
      <c r="A52" s="223">
        <v>7</v>
      </c>
      <c r="B52" s="480" t="s">
        <v>195</v>
      </c>
      <c r="C52" s="403">
        <f t="shared" si="2"/>
        <v>25892.699999999997</v>
      </c>
      <c r="D52" s="403">
        <f t="shared" si="2"/>
        <v>27744.400000000001</v>
      </c>
      <c r="E52" s="403">
        <f t="shared" si="2"/>
        <v>27655.599999999999</v>
      </c>
      <c r="F52" s="403">
        <f t="shared" si="2"/>
        <v>27247.4</v>
      </c>
      <c r="G52" s="403">
        <f t="shared" si="2"/>
        <v>28622.1</v>
      </c>
      <c r="H52" s="403">
        <f t="shared" si="2"/>
        <v>29567.699999999997</v>
      </c>
      <c r="I52" s="403">
        <v>29252.7</v>
      </c>
    </row>
    <row r="53" spans="1:9" s="211" customFormat="1" ht="15" customHeight="1">
      <c r="A53" s="223">
        <v>8</v>
      </c>
      <c r="B53" s="480" t="s">
        <v>197</v>
      </c>
      <c r="C53" s="403">
        <f t="shared" si="2"/>
        <v>0</v>
      </c>
      <c r="D53" s="403">
        <f t="shared" si="2"/>
        <v>0</v>
      </c>
      <c r="E53" s="403">
        <f t="shared" si="2"/>
        <v>0</v>
      </c>
      <c r="F53" s="403">
        <f t="shared" si="2"/>
        <v>0</v>
      </c>
      <c r="G53" s="403">
        <f t="shared" si="2"/>
        <v>43.3</v>
      </c>
      <c r="H53" s="403">
        <f t="shared" si="2"/>
        <v>0</v>
      </c>
      <c r="I53" s="403">
        <v>31.7</v>
      </c>
    </row>
    <row r="54" spans="1:9" s="211" customFormat="1" ht="15" customHeight="1">
      <c r="A54" s="223">
        <v>9</v>
      </c>
      <c r="B54" s="480" t="s">
        <v>199</v>
      </c>
      <c r="C54" s="403">
        <f t="shared" si="2"/>
        <v>141883.6</v>
      </c>
      <c r="D54" s="403">
        <f t="shared" si="2"/>
        <v>148638.29999999999</v>
      </c>
      <c r="E54" s="403">
        <f t="shared" si="2"/>
        <v>156292.80000000002</v>
      </c>
      <c r="F54" s="403">
        <f t="shared" si="2"/>
        <v>159833.60000000001</v>
      </c>
      <c r="G54" s="403">
        <f t="shared" si="2"/>
        <v>168370.1</v>
      </c>
      <c r="H54" s="403">
        <f t="shared" si="2"/>
        <v>173373.59999999998</v>
      </c>
      <c r="I54" s="403">
        <v>183528.4</v>
      </c>
    </row>
    <row r="55" spans="1:9" s="211" customFormat="1" ht="15" customHeight="1">
      <c r="A55" s="223">
        <v>10</v>
      </c>
      <c r="B55" s="480" t="s">
        <v>201</v>
      </c>
      <c r="C55" s="403">
        <f t="shared" si="2"/>
        <v>165.6</v>
      </c>
      <c r="D55" s="403">
        <f t="shared" si="2"/>
        <v>95.1</v>
      </c>
      <c r="E55" s="403">
        <f t="shared" si="2"/>
        <v>114.4</v>
      </c>
      <c r="F55" s="403">
        <f t="shared" si="2"/>
        <v>68.3</v>
      </c>
      <c r="G55" s="403">
        <f t="shared" si="2"/>
        <v>68.3</v>
      </c>
      <c r="H55" s="403">
        <f t="shared" si="2"/>
        <v>68.3</v>
      </c>
      <c r="I55" s="403">
        <v>68.3</v>
      </c>
    </row>
    <row r="56" spans="1:9" s="211" customFormat="1" ht="15" customHeight="1">
      <c r="A56" s="223">
        <v>11</v>
      </c>
      <c r="B56" s="480" t="s">
        <v>203</v>
      </c>
      <c r="C56" s="403">
        <f t="shared" ref="C56:H63" si="3">SUM(C16,C36)</f>
        <v>4000.3999999999996</v>
      </c>
      <c r="D56" s="403">
        <f t="shared" si="3"/>
        <v>6851.3</v>
      </c>
      <c r="E56" s="403">
        <f t="shared" si="3"/>
        <v>8806</v>
      </c>
      <c r="F56" s="403">
        <f t="shared" si="3"/>
        <v>9159.1999999999989</v>
      </c>
      <c r="G56" s="403">
        <f t="shared" si="3"/>
        <v>12000.400000000001</v>
      </c>
      <c r="H56" s="403">
        <f t="shared" si="3"/>
        <v>13974.699999999999</v>
      </c>
      <c r="I56" s="403">
        <v>4523.9000000000015</v>
      </c>
    </row>
    <row r="57" spans="1:9" s="211" customFormat="1" ht="15" customHeight="1">
      <c r="A57" s="223">
        <v>12</v>
      </c>
      <c r="B57" s="468" t="s">
        <v>250</v>
      </c>
      <c r="C57" s="403">
        <f t="shared" si="3"/>
        <v>2711.2999999999997</v>
      </c>
      <c r="D57" s="403">
        <f t="shared" si="3"/>
        <v>4497.3</v>
      </c>
      <c r="E57" s="403">
        <f t="shared" si="3"/>
        <v>5780.5</v>
      </c>
      <c r="F57" s="403">
        <f t="shared" si="3"/>
        <v>5860.5</v>
      </c>
      <c r="G57" s="403">
        <f t="shared" si="3"/>
        <v>7779.3</v>
      </c>
      <c r="H57" s="403">
        <f t="shared" si="3"/>
        <v>9838.1</v>
      </c>
      <c r="I57" s="403">
        <v>8071.9</v>
      </c>
    </row>
    <row r="58" spans="1:9" s="211" customFormat="1" ht="15" customHeight="1">
      <c r="A58" s="223">
        <v>13</v>
      </c>
      <c r="B58" s="480" t="s">
        <v>207</v>
      </c>
      <c r="C58" s="403">
        <f t="shared" si="3"/>
        <v>224.6</v>
      </c>
      <c r="D58" s="403">
        <f t="shared" si="3"/>
        <v>157.6</v>
      </c>
      <c r="E58" s="403">
        <f t="shared" si="3"/>
        <v>126.9</v>
      </c>
      <c r="F58" s="403">
        <f t="shared" si="3"/>
        <v>126.7</v>
      </c>
      <c r="G58" s="403">
        <f t="shared" si="3"/>
        <v>127</v>
      </c>
      <c r="H58" s="403">
        <f t="shared" si="3"/>
        <v>124</v>
      </c>
      <c r="I58" s="403">
        <v>140.5</v>
      </c>
    </row>
    <row r="59" spans="1:9" s="211" customFormat="1" ht="15" customHeight="1">
      <c r="A59" s="223">
        <v>14</v>
      </c>
      <c r="B59" s="480" t="s">
        <v>209</v>
      </c>
      <c r="C59" s="403">
        <f t="shared" si="3"/>
        <v>0</v>
      </c>
      <c r="D59" s="403">
        <f t="shared" si="3"/>
        <v>0</v>
      </c>
      <c r="E59" s="403">
        <f t="shared" si="3"/>
        <v>0</v>
      </c>
      <c r="F59" s="403">
        <f t="shared" si="3"/>
        <v>0</v>
      </c>
      <c r="G59" s="403">
        <f t="shared" si="3"/>
        <v>0</v>
      </c>
      <c r="H59" s="403">
        <f t="shared" si="3"/>
        <v>0</v>
      </c>
      <c r="I59" s="403">
        <v>0</v>
      </c>
    </row>
    <row r="60" spans="1:9" s="211" customFormat="1" ht="15" customHeight="1">
      <c r="A60" s="223">
        <v>15</v>
      </c>
      <c r="B60" s="480" t="s">
        <v>211</v>
      </c>
      <c r="C60" s="403">
        <f t="shared" si="3"/>
        <v>0</v>
      </c>
      <c r="D60" s="403">
        <f t="shared" si="3"/>
        <v>0</v>
      </c>
      <c r="E60" s="403">
        <f t="shared" si="3"/>
        <v>0</v>
      </c>
      <c r="F60" s="403">
        <f t="shared" si="3"/>
        <v>0</v>
      </c>
      <c r="G60" s="403">
        <f t="shared" si="3"/>
        <v>0</v>
      </c>
      <c r="H60" s="403">
        <f t="shared" si="3"/>
        <v>0</v>
      </c>
      <c r="I60" s="403">
        <v>0</v>
      </c>
    </row>
    <row r="61" spans="1:9" s="211" customFormat="1" ht="15" customHeight="1">
      <c r="A61" s="223">
        <v>16</v>
      </c>
      <c r="B61" s="480" t="s">
        <v>213</v>
      </c>
      <c r="C61" s="403">
        <f t="shared" si="3"/>
        <v>58458.400000000001</v>
      </c>
      <c r="D61" s="403">
        <f t="shared" si="3"/>
        <v>54498.100000000006</v>
      </c>
      <c r="E61" s="403">
        <f t="shared" si="3"/>
        <v>55673.8</v>
      </c>
      <c r="F61" s="403">
        <f t="shared" si="3"/>
        <v>58099.3</v>
      </c>
      <c r="G61" s="403">
        <f t="shared" si="3"/>
        <v>62658.6</v>
      </c>
      <c r="H61" s="403">
        <f t="shared" si="3"/>
        <v>67448</v>
      </c>
      <c r="I61" s="403">
        <v>65808.899999999994</v>
      </c>
    </row>
    <row r="62" spans="1:9" s="211" customFormat="1" ht="15" customHeight="1">
      <c r="A62" s="223">
        <v>17</v>
      </c>
      <c r="B62" s="480" t="s">
        <v>215</v>
      </c>
      <c r="C62" s="403">
        <f t="shared" si="3"/>
        <v>0</v>
      </c>
      <c r="D62" s="403">
        <f t="shared" si="3"/>
        <v>0</v>
      </c>
      <c r="E62" s="403">
        <f t="shared" si="3"/>
        <v>0</v>
      </c>
      <c r="F62" s="403">
        <f t="shared" si="3"/>
        <v>0</v>
      </c>
      <c r="G62" s="403">
        <f t="shared" si="3"/>
        <v>0</v>
      </c>
      <c r="H62" s="403">
        <f t="shared" si="3"/>
        <v>0</v>
      </c>
      <c r="I62" s="403">
        <v>0</v>
      </c>
    </row>
    <row r="63" spans="1:9" s="211" customFormat="1" ht="15" customHeight="1">
      <c r="A63" s="223">
        <v>18</v>
      </c>
      <c r="B63" s="480" t="s">
        <v>217</v>
      </c>
      <c r="C63" s="403">
        <f t="shared" si="3"/>
        <v>29085.4</v>
      </c>
      <c r="D63" s="403">
        <f t="shared" si="3"/>
        <v>28767.1</v>
      </c>
      <c r="E63" s="403">
        <f t="shared" si="3"/>
        <v>31035.5</v>
      </c>
      <c r="F63" s="403">
        <f t="shared" si="3"/>
        <v>31557.599999999999</v>
      </c>
      <c r="G63" s="403">
        <f t="shared" si="3"/>
        <v>33168.9</v>
      </c>
      <c r="H63" s="403">
        <f t="shared" si="3"/>
        <v>33150.300000000003</v>
      </c>
      <c r="I63" s="403">
        <v>31943.8</v>
      </c>
    </row>
    <row r="64" spans="1:9" s="211" customFormat="1" ht="15" customHeight="1">
      <c r="A64" s="223">
        <v>19</v>
      </c>
      <c r="B64" s="444" t="s">
        <v>253</v>
      </c>
      <c r="C64" s="405">
        <f t="shared" ref="C64:I64" si="4">SUM(C46:C63)-C57</f>
        <v>283926.8</v>
      </c>
      <c r="D64" s="405">
        <f t="shared" si="4"/>
        <v>290575.99999999994</v>
      </c>
      <c r="E64" s="405">
        <f t="shared" si="4"/>
        <v>304373.3</v>
      </c>
      <c r="F64" s="405">
        <f t="shared" si="4"/>
        <v>309720.89999999997</v>
      </c>
      <c r="G64" s="405">
        <f t="shared" si="4"/>
        <v>329682.5</v>
      </c>
      <c r="H64" s="405">
        <f t="shared" si="4"/>
        <v>343289.89999999997</v>
      </c>
      <c r="I64" s="405">
        <f t="shared" si="4"/>
        <v>341353.09999999992</v>
      </c>
    </row>
    <row r="65" spans="1:9" s="211" customFormat="1" ht="15" customHeight="1">
      <c r="A65" s="388" t="s">
        <v>572</v>
      </c>
      <c r="B65" s="417"/>
      <c r="C65" s="216"/>
      <c r="D65" s="216"/>
      <c r="E65" s="216"/>
      <c r="F65" s="216"/>
      <c r="G65" s="216"/>
      <c r="H65" s="216"/>
    </row>
    <row r="66" spans="1:9" s="211" customFormat="1" ht="11.25">
      <c r="A66" s="374" t="s">
        <v>254</v>
      </c>
      <c r="C66" s="216"/>
      <c r="D66" s="216"/>
      <c r="E66" s="216"/>
      <c r="F66" s="216"/>
      <c r="G66" s="216"/>
      <c r="H66" s="216"/>
    </row>
    <row r="67" spans="1:9">
      <c r="A67" s="216"/>
      <c r="B67" s="216"/>
      <c r="C67" s="216"/>
      <c r="D67" s="216"/>
      <c r="E67" s="216"/>
      <c r="F67" s="216"/>
      <c r="G67" s="216"/>
      <c r="H67" s="216"/>
    </row>
    <row r="68" spans="1:9">
      <c r="A68" s="216"/>
      <c r="B68" s="216"/>
      <c r="C68" s="216"/>
      <c r="D68" s="216"/>
      <c r="E68" s="216"/>
      <c r="F68" s="216"/>
      <c r="G68" s="216"/>
      <c r="H68" s="216"/>
    </row>
    <row r="69" spans="1:9">
      <c r="A69" s="216"/>
      <c r="B69" s="216"/>
      <c r="C69" s="216"/>
      <c r="D69" s="216"/>
      <c r="E69" s="216"/>
      <c r="F69" s="216"/>
      <c r="G69" s="216"/>
      <c r="H69" s="216"/>
      <c r="I69" s="470"/>
    </row>
    <row r="70" spans="1:9">
      <c r="A70" s="216"/>
      <c r="B70" s="216"/>
      <c r="C70" s="216"/>
      <c r="D70" s="216"/>
      <c r="E70" s="216"/>
      <c r="F70" s="216"/>
      <c r="G70" s="216"/>
      <c r="H70" s="216"/>
    </row>
    <row r="71" spans="1:9">
      <c r="A71" s="216"/>
      <c r="B71" s="216"/>
      <c r="C71" s="216"/>
      <c r="D71" s="216"/>
      <c r="E71" s="216"/>
      <c r="F71" s="216"/>
      <c r="G71" s="216"/>
      <c r="H71" s="216"/>
    </row>
    <row r="72" spans="1:9">
      <c r="A72" s="216"/>
      <c r="B72" s="216"/>
      <c r="C72" s="216"/>
      <c r="D72" s="216"/>
      <c r="E72" s="216"/>
      <c r="F72" s="216"/>
      <c r="G72" s="216"/>
      <c r="H72" s="216"/>
    </row>
    <row r="73" spans="1:9">
      <c r="A73" s="216"/>
      <c r="B73" s="216"/>
      <c r="C73" s="216"/>
      <c r="D73" s="216"/>
      <c r="E73" s="216"/>
      <c r="F73" s="216"/>
      <c r="G73" s="216"/>
      <c r="H73" s="216"/>
    </row>
    <row r="74" spans="1:9">
      <c r="A74" s="216"/>
      <c r="B74" s="216"/>
      <c r="C74" s="216"/>
      <c r="D74" s="216"/>
      <c r="E74" s="216"/>
      <c r="F74" s="216"/>
      <c r="G74" s="216"/>
      <c r="H74" s="216"/>
    </row>
    <row r="75" spans="1:9">
      <c r="A75" s="216"/>
      <c r="B75" s="216"/>
      <c r="C75" s="216"/>
      <c r="D75" s="216"/>
      <c r="E75" s="216"/>
      <c r="F75" s="216"/>
      <c r="G75" s="216"/>
      <c r="H75" s="216"/>
    </row>
    <row r="76" spans="1:9">
      <c r="A76" s="216"/>
      <c r="B76" s="216"/>
      <c r="C76" s="216"/>
      <c r="D76" s="216"/>
      <c r="E76" s="216"/>
      <c r="F76" s="216"/>
      <c r="G76" s="216"/>
      <c r="H76" s="216"/>
    </row>
    <row r="77" spans="1:9">
      <c r="A77" s="216"/>
      <c r="B77" s="216"/>
      <c r="C77" s="216"/>
      <c r="D77" s="216"/>
      <c r="E77" s="216"/>
      <c r="F77" s="216"/>
      <c r="G77" s="216"/>
      <c r="H77" s="216"/>
    </row>
  </sheetData>
  <mergeCells count="1">
    <mergeCell ref="C45:I45"/>
  </mergeCells>
  <pageMargins left="0.59055118110236227" right="0.39370078740157483" top="0.78740157480314965" bottom="0.59055118110236227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baseColWidth="10" defaultRowHeight="15"/>
  <cols>
    <col min="1" max="1" width="3.85546875" style="211" customWidth="1"/>
    <col min="2" max="2" width="50.7109375" style="211" customWidth="1"/>
    <col min="3" max="5" width="10.7109375" style="211" customWidth="1"/>
    <col min="6" max="8" width="11.42578125" style="211"/>
    <col min="9" max="16384" width="11.42578125" style="213"/>
  </cols>
  <sheetData>
    <row r="1" spans="1:8" s="211" customFormat="1" ht="21.75" customHeight="1">
      <c r="A1" s="466" t="s">
        <v>940</v>
      </c>
    </row>
    <row r="2" spans="1:8" s="211" customFormat="1" ht="16.5" customHeight="1">
      <c r="A2" s="465" t="s">
        <v>247</v>
      </c>
    </row>
    <row r="3" spans="1:8" s="211" customFormat="1" ht="12.75" customHeight="1"/>
    <row r="4" spans="1:8" s="459" customFormat="1" ht="25.5" customHeight="1">
      <c r="A4" s="269" t="s">
        <v>30</v>
      </c>
      <c r="B4" s="482" t="s">
        <v>249</v>
      </c>
      <c r="C4" s="485">
        <v>2009</v>
      </c>
      <c r="D4" s="485">
        <v>2010</v>
      </c>
      <c r="E4" s="485">
        <v>2011</v>
      </c>
      <c r="F4" s="485">
        <v>2012</v>
      </c>
      <c r="G4" s="485">
        <v>2013</v>
      </c>
      <c r="H4" s="485">
        <v>2014</v>
      </c>
    </row>
    <row r="5" spans="1:8" s="459" customFormat="1" ht="25.5" customHeight="1">
      <c r="A5" s="222"/>
      <c r="B5" s="486"/>
      <c r="C5" s="471" t="s">
        <v>936</v>
      </c>
      <c r="D5" s="229"/>
      <c r="E5" s="229"/>
      <c r="F5" s="229"/>
      <c r="G5" s="229"/>
      <c r="H5" s="229"/>
    </row>
    <row r="6" spans="1:8" s="211" customFormat="1" ht="12.95" customHeight="1">
      <c r="A6" s="223">
        <v>1</v>
      </c>
      <c r="B6" s="480" t="s">
        <v>221</v>
      </c>
      <c r="C6" s="403">
        <v>1512</v>
      </c>
      <c r="D6" s="403">
        <v>1254.0999999999999</v>
      </c>
      <c r="E6" s="403">
        <v>1314.6</v>
      </c>
      <c r="F6" s="403">
        <v>1041.0999999999999</v>
      </c>
      <c r="G6" s="403">
        <v>1048.8</v>
      </c>
      <c r="H6" s="403">
        <v>1119.8</v>
      </c>
    </row>
    <row r="7" spans="1:8" s="211" customFormat="1" ht="12.95" customHeight="1">
      <c r="A7" s="223">
        <v>2</v>
      </c>
      <c r="B7" s="480" t="s">
        <v>187</v>
      </c>
      <c r="C7" s="403">
        <v>972</v>
      </c>
      <c r="D7" s="403">
        <v>936.8</v>
      </c>
      <c r="E7" s="403">
        <v>875.9</v>
      </c>
      <c r="F7" s="403">
        <v>859.5</v>
      </c>
      <c r="G7" s="403">
        <v>887.8</v>
      </c>
      <c r="H7" s="403">
        <v>929.4</v>
      </c>
    </row>
    <row r="8" spans="1:8" s="211" customFormat="1" ht="12.95" customHeight="1">
      <c r="A8" s="223">
        <v>3</v>
      </c>
      <c r="B8" s="480" t="s">
        <v>189</v>
      </c>
      <c r="C8" s="403">
        <v>8777</v>
      </c>
      <c r="D8" s="403">
        <v>8312.1</v>
      </c>
      <c r="E8" s="403">
        <v>8475.2000000000007</v>
      </c>
      <c r="F8" s="403">
        <v>7965.6</v>
      </c>
      <c r="G8" s="403">
        <v>7961.4</v>
      </c>
      <c r="H8" s="403">
        <v>8256.6</v>
      </c>
    </row>
    <row r="9" spans="1:8" s="211" customFormat="1" ht="12.95" customHeight="1">
      <c r="A9" s="223">
        <v>4</v>
      </c>
      <c r="B9" s="480" t="s">
        <v>223</v>
      </c>
      <c r="C9" s="403">
        <v>94.2</v>
      </c>
      <c r="D9" s="403">
        <v>92.6</v>
      </c>
      <c r="E9" s="403">
        <v>91.8</v>
      </c>
      <c r="F9" s="403">
        <v>98.4</v>
      </c>
      <c r="G9" s="403">
        <v>89.2</v>
      </c>
      <c r="H9" s="403">
        <v>153.1</v>
      </c>
    </row>
    <row r="10" spans="1:8" s="211" customFormat="1" ht="12.95" customHeight="1">
      <c r="A10" s="223">
        <v>5</v>
      </c>
      <c r="B10" s="480" t="s">
        <v>224</v>
      </c>
      <c r="C10" s="403">
        <v>2515</v>
      </c>
      <c r="D10" s="403">
        <v>1296.0999999999999</v>
      </c>
      <c r="E10" s="403">
        <v>1223.5</v>
      </c>
      <c r="F10" s="403">
        <v>962.9</v>
      </c>
      <c r="G10" s="403">
        <v>1031</v>
      </c>
      <c r="H10" s="403">
        <v>1102.3</v>
      </c>
    </row>
    <row r="11" spans="1:8" s="211" customFormat="1" ht="12.95" customHeight="1">
      <c r="A11" s="223">
        <v>6</v>
      </c>
      <c r="B11" s="480" t="s">
        <v>193</v>
      </c>
      <c r="C11" s="403">
        <v>5620.3</v>
      </c>
      <c r="D11" s="403">
        <v>4354.7</v>
      </c>
      <c r="E11" s="403">
        <v>4915.8</v>
      </c>
      <c r="F11" s="403">
        <v>4566.7</v>
      </c>
      <c r="G11" s="403">
        <v>4689</v>
      </c>
      <c r="H11" s="403">
        <v>4799.8999999999996</v>
      </c>
    </row>
    <row r="12" spans="1:8" s="211" customFormat="1" ht="12.95" customHeight="1">
      <c r="A12" s="223">
        <v>7</v>
      </c>
      <c r="B12" s="480" t="s">
        <v>226</v>
      </c>
      <c r="C12" s="403">
        <v>12958.3</v>
      </c>
      <c r="D12" s="403">
        <v>10889.6</v>
      </c>
      <c r="E12" s="403">
        <v>10807.7</v>
      </c>
      <c r="F12" s="403">
        <v>10697.5</v>
      </c>
      <c r="G12" s="403">
        <v>10034.6</v>
      </c>
      <c r="H12" s="403">
        <v>10170.5</v>
      </c>
    </row>
    <row r="13" spans="1:8" s="211" customFormat="1" ht="12.95" customHeight="1">
      <c r="A13" s="223">
        <v>8</v>
      </c>
      <c r="B13" s="480" t="s">
        <v>227</v>
      </c>
      <c r="C13" s="403">
        <v>6840.7</v>
      </c>
      <c r="D13" s="403">
        <v>5022.7</v>
      </c>
      <c r="E13" s="403">
        <v>5287.4</v>
      </c>
      <c r="F13" s="403">
        <v>4914.1000000000004</v>
      </c>
      <c r="G13" s="403">
        <v>4890.3999999999996</v>
      </c>
      <c r="H13" s="403">
        <v>4488.8999999999996</v>
      </c>
    </row>
    <row r="14" spans="1:8" s="211" customFormat="1" ht="12.95" customHeight="1">
      <c r="A14" s="223">
        <v>9</v>
      </c>
      <c r="B14" s="480" t="s">
        <v>197</v>
      </c>
      <c r="C14" s="403">
        <v>0</v>
      </c>
      <c r="D14" s="403">
        <v>0</v>
      </c>
      <c r="E14" s="403">
        <v>0</v>
      </c>
      <c r="F14" s="403">
        <v>0</v>
      </c>
      <c r="G14" s="403">
        <v>0</v>
      </c>
      <c r="H14" s="403">
        <v>0</v>
      </c>
    </row>
    <row r="15" spans="1:8" s="211" customFormat="1" ht="12.95" customHeight="1">
      <c r="A15" s="223">
        <v>10</v>
      </c>
      <c r="B15" s="480" t="s">
        <v>229</v>
      </c>
      <c r="C15" s="403">
        <v>86.6</v>
      </c>
      <c r="D15" s="403">
        <v>0</v>
      </c>
      <c r="E15" s="403">
        <v>0</v>
      </c>
      <c r="F15" s="403">
        <v>0</v>
      </c>
      <c r="G15" s="403">
        <v>0</v>
      </c>
      <c r="H15" s="403">
        <v>0</v>
      </c>
    </row>
    <row r="16" spans="1:8" s="211" customFormat="1" ht="12.95" customHeight="1">
      <c r="A16" s="223">
        <v>11</v>
      </c>
      <c r="B16" s="480" t="s">
        <v>230</v>
      </c>
      <c r="C16" s="403">
        <v>0</v>
      </c>
      <c r="D16" s="403">
        <v>0</v>
      </c>
      <c r="E16" s="403">
        <v>0</v>
      </c>
      <c r="F16" s="403">
        <v>0</v>
      </c>
      <c r="G16" s="403">
        <v>0</v>
      </c>
      <c r="H16" s="403">
        <v>0</v>
      </c>
    </row>
    <row r="17" spans="1:9" s="211" customFormat="1" ht="12.95" customHeight="1">
      <c r="A17" s="223">
        <v>12</v>
      </c>
      <c r="B17" s="480" t="s">
        <v>231</v>
      </c>
      <c r="C17" s="403">
        <v>0</v>
      </c>
      <c r="D17" s="403">
        <v>0</v>
      </c>
      <c r="E17" s="403">
        <v>0</v>
      </c>
      <c r="F17" s="403">
        <v>0</v>
      </c>
      <c r="G17" s="403">
        <v>0</v>
      </c>
      <c r="H17" s="403">
        <v>0</v>
      </c>
    </row>
    <row r="18" spans="1:9" s="211" customFormat="1" ht="12.95" customHeight="1">
      <c r="A18" s="223">
        <v>13</v>
      </c>
      <c r="B18" s="480" t="s">
        <v>232</v>
      </c>
      <c r="C18" s="403">
        <v>0</v>
      </c>
      <c r="D18" s="403">
        <v>0</v>
      </c>
      <c r="E18" s="403">
        <v>0</v>
      </c>
      <c r="F18" s="403">
        <v>0</v>
      </c>
      <c r="G18" s="403">
        <v>0</v>
      </c>
      <c r="H18" s="403">
        <v>0</v>
      </c>
    </row>
    <row r="19" spans="1:9" s="211" customFormat="1" ht="12.95" customHeight="1">
      <c r="A19" s="223">
        <v>14</v>
      </c>
      <c r="B19" s="480" t="s">
        <v>251</v>
      </c>
      <c r="C19" s="403">
        <v>1622.3</v>
      </c>
      <c r="D19" s="403">
        <v>1399.2</v>
      </c>
      <c r="E19" s="403">
        <v>1537.9</v>
      </c>
      <c r="F19" s="403">
        <v>1490.9</v>
      </c>
      <c r="G19" s="403">
        <v>1548.4</v>
      </c>
      <c r="H19" s="403">
        <v>1705.6</v>
      </c>
    </row>
    <row r="20" spans="1:9" s="211" customFormat="1" ht="12.95" customHeight="1">
      <c r="A20" s="223">
        <v>15</v>
      </c>
      <c r="B20" s="480" t="s">
        <v>234</v>
      </c>
      <c r="C20" s="403">
        <v>0</v>
      </c>
      <c r="D20" s="403">
        <v>0</v>
      </c>
      <c r="E20" s="403">
        <v>0</v>
      </c>
      <c r="F20" s="403">
        <v>0</v>
      </c>
      <c r="G20" s="403">
        <v>0</v>
      </c>
      <c r="H20" s="403">
        <v>0</v>
      </c>
      <c r="I20" s="403"/>
    </row>
    <row r="21" spans="1:9" s="211" customFormat="1" ht="12.95" customHeight="1">
      <c r="A21" s="223">
        <v>16</v>
      </c>
      <c r="B21" s="480" t="s">
        <v>252</v>
      </c>
      <c r="C21" s="403">
        <v>123</v>
      </c>
      <c r="D21" s="403">
        <v>110.7</v>
      </c>
      <c r="E21" s="403">
        <v>100.9</v>
      </c>
      <c r="F21" s="403">
        <v>105.4</v>
      </c>
      <c r="G21" s="403">
        <v>98.9</v>
      </c>
      <c r="H21" s="403">
        <v>93.8</v>
      </c>
    </row>
    <row r="22" spans="1:9" s="211" customFormat="1" ht="12.95" customHeight="1">
      <c r="A22" s="223">
        <v>17</v>
      </c>
      <c r="B22" s="480" t="s">
        <v>209</v>
      </c>
      <c r="C22" s="403">
        <v>0</v>
      </c>
      <c r="D22" s="403">
        <v>0</v>
      </c>
      <c r="E22" s="403">
        <v>0</v>
      </c>
      <c r="F22" s="403">
        <v>0</v>
      </c>
      <c r="G22" s="403">
        <v>0</v>
      </c>
      <c r="H22" s="403">
        <v>0</v>
      </c>
    </row>
    <row r="23" spans="1:9" s="211" customFormat="1" ht="12.95" customHeight="1">
      <c r="A23" s="223">
        <v>18</v>
      </c>
      <c r="B23" s="480" t="s">
        <v>235</v>
      </c>
      <c r="C23" s="403">
        <v>45.4</v>
      </c>
      <c r="D23" s="403">
        <v>0</v>
      </c>
      <c r="E23" s="403">
        <v>0</v>
      </c>
      <c r="F23" s="403">
        <v>0</v>
      </c>
      <c r="G23" s="403">
        <v>0</v>
      </c>
      <c r="H23" s="403">
        <v>0</v>
      </c>
    </row>
    <row r="24" spans="1:9" s="211" customFormat="1" ht="12.95" customHeight="1">
      <c r="A24" s="223">
        <v>19</v>
      </c>
      <c r="B24" s="480" t="s">
        <v>236</v>
      </c>
      <c r="C24" s="403">
        <v>0</v>
      </c>
      <c r="D24" s="403">
        <v>0</v>
      </c>
      <c r="E24" s="403">
        <v>0</v>
      </c>
      <c r="F24" s="403">
        <v>0</v>
      </c>
      <c r="G24" s="403">
        <v>0</v>
      </c>
      <c r="H24" s="403">
        <v>0</v>
      </c>
    </row>
    <row r="25" spans="1:9" s="459" customFormat="1" ht="12.95" customHeight="1">
      <c r="A25" s="223">
        <v>20</v>
      </c>
      <c r="B25" s="480" t="s">
        <v>237</v>
      </c>
      <c r="C25" s="403">
        <v>15158.3</v>
      </c>
      <c r="D25" s="403">
        <v>11101.6</v>
      </c>
      <c r="E25" s="403">
        <v>10822.7</v>
      </c>
      <c r="F25" s="403">
        <v>9782.2999999999993</v>
      </c>
      <c r="G25" s="403">
        <v>9432.9</v>
      </c>
      <c r="H25" s="403">
        <v>8976.7000000000007</v>
      </c>
    </row>
    <row r="26" spans="1:9" s="211" customFormat="1" ht="12.95" customHeight="1">
      <c r="A26" s="223">
        <v>21</v>
      </c>
      <c r="B26" s="480" t="s">
        <v>238</v>
      </c>
      <c r="C26" s="403">
        <v>0</v>
      </c>
      <c r="D26" s="403">
        <v>0</v>
      </c>
      <c r="E26" s="403">
        <v>0</v>
      </c>
      <c r="F26" s="403">
        <v>0</v>
      </c>
      <c r="G26" s="403">
        <v>0</v>
      </c>
      <c r="H26" s="403">
        <v>0</v>
      </c>
    </row>
    <row r="27" spans="1:9" s="211" customFormat="1" ht="12.95" customHeight="1">
      <c r="A27" s="223">
        <v>22</v>
      </c>
      <c r="B27" s="480" t="s">
        <v>239</v>
      </c>
      <c r="C27" s="403">
        <v>2842.2</v>
      </c>
      <c r="D27" s="403">
        <v>2281.1999999999998</v>
      </c>
      <c r="E27" s="403">
        <v>2297.6999999999998</v>
      </c>
      <c r="F27" s="403">
        <v>2050.9</v>
      </c>
      <c r="G27" s="403">
        <v>2025.2</v>
      </c>
      <c r="H27" s="403">
        <v>2166.1</v>
      </c>
    </row>
    <row r="28" spans="1:9" s="211" customFormat="1" ht="12.95" customHeight="1">
      <c r="A28" s="223">
        <v>23</v>
      </c>
      <c r="B28" s="444" t="s">
        <v>253</v>
      </c>
      <c r="C28" s="405">
        <f t="shared" ref="C28:H28" si="0">SUM(C6:C27)</f>
        <v>59167.3</v>
      </c>
      <c r="D28" s="405">
        <f t="shared" si="0"/>
        <v>47051.399999999994</v>
      </c>
      <c r="E28" s="405">
        <f t="shared" si="0"/>
        <v>47751.100000000006</v>
      </c>
      <c r="F28" s="405">
        <f t="shared" si="0"/>
        <v>44535.30000000001</v>
      </c>
      <c r="G28" s="405">
        <f t="shared" si="0"/>
        <v>43737.600000000006</v>
      </c>
      <c r="H28" s="405">
        <f t="shared" si="0"/>
        <v>43962.700000000004</v>
      </c>
    </row>
    <row r="29" spans="1:9" s="459" customFormat="1" ht="25.5" customHeight="1">
      <c r="A29" s="295"/>
      <c r="B29" s="472"/>
      <c r="C29" s="471" t="s">
        <v>937</v>
      </c>
      <c r="D29" s="483"/>
      <c r="E29" s="483"/>
      <c r="F29" s="483"/>
      <c r="G29" s="483"/>
      <c r="H29" s="483"/>
    </row>
    <row r="30" spans="1:9" s="211" customFormat="1" ht="12.95" customHeight="1">
      <c r="A30" s="223">
        <v>1</v>
      </c>
      <c r="B30" s="480" t="s">
        <v>221</v>
      </c>
      <c r="C30" s="403">
        <v>1001.6</v>
      </c>
      <c r="D30" s="403">
        <v>1152.7</v>
      </c>
      <c r="E30" s="403">
        <v>1181.7</v>
      </c>
      <c r="F30" s="403">
        <v>1187.5</v>
      </c>
      <c r="G30" s="403">
        <v>1396.7</v>
      </c>
      <c r="H30" s="403">
        <v>1341.5</v>
      </c>
    </row>
    <row r="31" spans="1:9" s="211" customFormat="1" ht="12.95" customHeight="1">
      <c r="A31" s="223">
        <v>2</v>
      </c>
      <c r="B31" s="480" t="s">
        <v>187</v>
      </c>
      <c r="C31" s="403">
        <v>255.5</v>
      </c>
      <c r="D31" s="403">
        <v>415.5</v>
      </c>
      <c r="E31" s="403">
        <v>390.6</v>
      </c>
      <c r="F31" s="403">
        <v>594.5</v>
      </c>
      <c r="G31" s="403">
        <v>611.9</v>
      </c>
      <c r="H31" s="403">
        <v>696.5</v>
      </c>
    </row>
    <row r="32" spans="1:9" s="211" customFormat="1" ht="12.95" customHeight="1">
      <c r="A32" s="223">
        <v>3</v>
      </c>
      <c r="B32" s="480" t="s">
        <v>189</v>
      </c>
      <c r="C32" s="403">
        <v>2519.5</v>
      </c>
      <c r="D32" s="403">
        <v>3995.8</v>
      </c>
      <c r="E32" s="403">
        <v>4611.5</v>
      </c>
      <c r="F32" s="403">
        <v>5113.3999999999996</v>
      </c>
      <c r="G32" s="403">
        <v>5277.4</v>
      </c>
      <c r="H32" s="403">
        <v>5206.1000000000004</v>
      </c>
    </row>
    <row r="33" spans="1:8" s="211" customFormat="1" ht="12.95" customHeight="1">
      <c r="A33" s="223">
        <v>4</v>
      </c>
      <c r="B33" s="480" t="s">
        <v>223</v>
      </c>
      <c r="C33" s="403">
        <v>0</v>
      </c>
      <c r="D33" s="403">
        <v>0</v>
      </c>
      <c r="E33" s="403">
        <v>0</v>
      </c>
      <c r="F33" s="403">
        <v>0</v>
      </c>
      <c r="G33" s="403">
        <v>0</v>
      </c>
      <c r="H33" s="403">
        <v>0</v>
      </c>
    </row>
    <row r="34" spans="1:8" s="211" customFormat="1" ht="12.95" customHeight="1">
      <c r="A34" s="223">
        <v>5</v>
      </c>
      <c r="B34" s="480" t="s">
        <v>224</v>
      </c>
      <c r="C34" s="403">
        <v>1189</v>
      </c>
      <c r="D34" s="403">
        <v>2309.5</v>
      </c>
      <c r="E34" s="403">
        <v>2526.5</v>
      </c>
      <c r="F34" s="403">
        <v>2414</v>
      </c>
      <c r="G34" s="403">
        <v>2626</v>
      </c>
      <c r="H34" s="403">
        <v>2996.2</v>
      </c>
    </row>
    <row r="35" spans="1:8" s="211" customFormat="1" ht="12.95" customHeight="1">
      <c r="A35" s="223">
        <v>6</v>
      </c>
      <c r="B35" s="480" t="s">
        <v>193</v>
      </c>
      <c r="C35" s="403">
        <v>4246.8999999999996</v>
      </c>
      <c r="D35" s="403">
        <v>5454.5</v>
      </c>
      <c r="E35" s="403">
        <v>6222.3</v>
      </c>
      <c r="F35" s="403">
        <v>5734.3</v>
      </c>
      <c r="G35" s="403">
        <v>5778.9</v>
      </c>
      <c r="H35" s="403">
        <v>6162.4</v>
      </c>
    </row>
    <row r="36" spans="1:8" s="211" customFormat="1" ht="12.95" customHeight="1">
      <c r="A36" s="223">
        <v>7</v>
      </c>
      <c r="B36" s="480" t="s">
        <v>226</v>
      </c>
      <c r="C36" s="403">
        <v>13330.4</v>
      </c>
      <c r="D36" s="403">
        <v>16950.7</v>
      </c>
      <c r="E36" s="403">
        <v>18463.900000000001</v>
      </c>
      <c r="F36" s="403">
        <v>17568.5</v>
      </c>
      <c r="G36" s="403">
        <v>17494</v>
      </c>
      <c r="H36" s="403">
        <v>17887.5</v>
      </c>
    </row>
    <row r="37" spans="1:8" s="211" customFormat="1" ht="12.95" customHeight="1">
      <c r="A37" s="223">
        <v>8</v>
      </c>
      <c r="B37" s="480" t="s">
        <v>227</v>
      </c>
      <c r="C37" s="403">
        <v>153688.29999999999</v>
      </c>
      <c r="D37" s="403">
        <v>160123.79999999999</v>
      </c>
      <c r="E37" s="403">
        <v>167177.5</v>
      </c>
      <c r="F37" s="403">
        <v>161718.70000000001</v>
      </c>
      <c r="G37" s="403">
        <v>162383.20000000001</v>
      </c>
      <c r="H37" s="403">
        <v>165760.79999999999</v>
      </c>
    </row>
    <row r="38" spans="1:8" s="211" customFormat="1" ht="12.95" customHeight="1">
      <c r="A38" s="223">
        <v>9</v>
      </c>
      <c r="B38" s="480" t="s">
        <v>197</v>
      </c>
      <c r="C38" s="403">
        <v>0</v>
      </c>
      <c r="D38" s="403">
        <v>0</v>
      </c>
      <c r="E38" s="403">
        <v>0</v>
      </c>
      <c r="F38" s="403">
        <v>0</v>
      </c>
      <c r="G38" s="403">
        <v>0</v>
      </c>
      <c r="H38" s="403">
        <v>0</v>
      </c>
    </row>
    <row r="39" spans="1:8" s="211" customFormat="1" ht="12.95" customHeight="1">
      <c r="A39" s="223">
        <v>10</v>
      </c>
      <c r="B39" s="480" t="s">
        <v>229</v>
      </c>
      <c r="C39" s="403">
        <v>291.7</v>
      </c>
      <c r="D39" s="403">
        <v>217.2</v>
      </c>
      <c r="E39" s="403">
        <v>237</v>
      </c>
      <c r="F39" s="403">
        <v>204.5</v>
      </c>
      <c r="G39" s="403">
        <v>230.2</v>
      </c>
      <c r="H39" s="403">
        <v>188.9</v>
      </c>
    </row>
    <row r="40" spans="1:8" s="211" customFormat="1" ht="12.95" customHeight="1">
      <c r="A40" s="223">
        <v>11</v>
      </c>
      <c r="B40" s="480" t="s">
        <v>230</v>
      </c>
      <c r="C40" s="403">
        <v>0</v>
      </c>
      <c r="D40" s="403">
        <v>0</v>
      </c>
      <c r="E40" s="403">
        <v>0</v>
      </c>
      <c r="F40" s="403">
        <v>0</v>
      </c>
      <c r="G40" s="403">
        <v>0</v>
      </c>
      <c r="H40" s="403">
        <v>0</v>
      </c>
    </row>
    <row r="41" spans="1:8" s="211" customFormat="1" ht="12.95" customHeight="1">
      <c r="A41" s="223">
        <v>12</v>
      </c>
      <c r="B41" s="480" t="s">
        <v>231</v>
      </c>
      <c r="C41" s="403">
        <v>0</v>
      </c>
      <c r="D41" s="403">
        <v>0</v>
      </c>
      <c r="E41" s="403">
        <v>0</v>
      </c>
      <c r="F41" s="403">
        <v>0</v>
      </c>
      <c r="G41" s="403">
        <v>0</v>
      </c>
      <c r="H41" s="403">
        <v>0</v>
      </c>
    </row>
    <row r="42" spans="1:8" s="211" customFormat="1" ht="12.95" customHeight="1">
      <c r="A42" s="223">
        <v>13</v>
      </c>
      <c r="B42" s="480" t="s">
        <v>232</v>
      </c>
      <c r="C42" s="403">
        <v>0</v>
      </c>
      <c r="D42" s="403">
        <v>0</v>
      </c>
      <c r="E42" s="403">
        <v>0</v>
      </c>
      <c r="F42" s="403">
        <v>0</v>
      </c>
      <c r="G42" s="403">
        <v>0</v>
      </c>
      <c r="H42" s="403">
        <v>0</v>
      </c>
    </row>
    <row r="43" spans="1:8" s="211" customFormat="1" ht="12.95" customHeight="1">
      <c r="A43" s="223">
        <v>14</v>
      </c>
      <c r="B43" s="480" t="s">
        <v>251</v>
      </c>
      <c r="C43" s="403">
        <v>8304.7999999999993</v>
      </c>
      <c r="D43" s="403">
        <v>10079.299999999999</v>
      </c>
      <c r="E43" s="403">
        <v>10474.200000000001</v>
      </c>
      <c r="F43" s="403">
        <v>9639.7999999999993</v>
      </c>
      <c r="G43" s="403">
        <v>9476.4</v>
      </c>
      <c r="H43" s="403">
        <v>10208.5</v>
      </c>
    </row>
    <row r="44" spans="1:8" s="211" customFormat="1" ht="12.95" customHeight="1">
      <c r="A44" s="223">
        <v>15</v>
      </c>
      <c r="B44" s="480" t="s">
        <v>234</v>
      </c>
      <c r="C44" s="403">
        <v>0</v>
      </c>
      <c r="D44" s="403">
        <v>0</v>
      </c>
      <c r="E44" s="403">
        <v>0</v>
      </c>
      <c r="F44" s="403">
        <v>0</v>
      </c>
      <c r="G44" s="403">
        <v>0</v>
      </c>
      <c r="H44" s="403">
        <v>0</v>
      </c>
    </row>
    <row r="45" spans="1:8" s="211" customFormat="1" ht="12.95" customHeight="1">
      <c r="A45" s="223">
        <v>16</v>
      </c>
      <c r="B45" s="480" t="s">
        <v>252</v>
      </c>
      <c r="C45" s="403">
        <v>0</v>
      </c>
      <c r="D45" s="403">
        <v>156</v>
      </c>
      <c r="E45" s="403">
        <v>148.1</v>
      </c>
      <c r="F45" s="403">
        <v>181.6</v>
      </c>
      <c r="G45" s="403">
        <v>133.5</v>
      </c>
      <c r="H45" s="403">
        <v>197.6</v>
      </c>
    </row>
    <row r="46" spans="1:8" s="211" customFormat="1" ht="12.95" customHeight="1">
      <c r="A46" s="223">
        <v>17</v>
      </c>
      <c r="B46" s="480" t="s">
        <v>209</v>
      </c>
      <c r="C46" s="403">
        <v>0</v>
      </c>
      <c r="D46" s="403">
        <v>0</v>
      </c>
      <c r="E46" s="403">
        <v>0</v>
      </c>
      <c r="F46" s="403">
        <v>0</v>
      </c>
      <c r="G46" s="403">
        <v>0</v>
      </c>
      <c r="H46" s="403">
        <v>0</v>
      </c>
    </row>
    <row r="47" spans="1:8" s="211" customFormat="1" ht="12.95" customHeight="1">
      <c r="A47" s="223">
        <v>18</v>
      </c>
      <c r="B47" s="480" t="s">
        <v>235</v>
      </c>
      <c r="C47" s="403">
        <v>0</v>
      </c>
      <c r="D47" s="403">
        <v>0</v>
      </c>
      <c r="E47" s="403">
        <v>0</v>
      </c>
      <c r="F47" s="403">
        <v>0</v>
      </c>
      <c r="G47" s="403">
        <v>0</v>
      </c>
      <c r="H47" s="403">
        <v>0</v>
      </c>
    </row>
    <row r="48" spans="1:8" s="211" customFormat="1" ht="12.95" customHeight="1">
      <c r="A48" s="223">
        <v>19</v>
      </c>
      <c r="B48" s="480" t="s">
        <v>236</v>
      </c>
      <c r="C48" s="403">
        <v>0</v>
      </c>
      <c r="D48" s="403">
        <v>0</v>
      </c>
      <c r="E48" s="403">
        <v>0</v>
      </c>
      <c r="F48" s="403">
        <v>0</v>
      </c>
      <c r="G48" s="403">
        <v>0</v>
      </c>
      <c r="H48" s="403">
        <v>0</v>
      </c>
    </row>
    <row r="49" spans="1:8" s="459" customFormat="1" ht="12.95" customHeight="1">
      <c r="A49" s="223">
        <v>20</v>
      </c>
      <c r="B49" s="480" t="s">
        <v>237</v>
      </c>
      <c r="C49" s="403">
        <v>39159.599999999999</v>
      </c>
      <c r="D49" s="403">
        <v>39530.1</v>
      </c>
      <c r="E49" s="403">
        <v>39099.1</v>
      </c>
      <c r="F49" s="403">
        <v>35340</v>
      </c>
      <c r="G49" s="403">
        <v>34512.1</v>
      </c>
      <c r="H49" s="403">
        <v>34692.699999999997</v>
      </c>
    </row>
    <row r="50" spans="1:8" s="211" customFormat="1" ht="12.95" customHeight="1">
      <c r="A50" s="223">
        <v>21</v>
      </c>
      <c r="B50" s="480" t="s">
        <v>238</v>
      </c>
      <c r="C50" s="403">
        <v>0</v>
      </c>
      <c r="D50" s="403">
        <v>0</v>
      </c>
      <c r="E50" s="403">
        <v>0</v>
      </c>
      <c r="F50" s="403">
        <v>0</v>
      </c>
      <c r="G50" s="403">
        <v>0</v>
      </c>
      <c r="H50" s="403">
        <v>0</v>
      </c>
    </row>
    <row r="51" spans="1:8" s="211" customFormat="1" ht="12.95" customHeight="1">
      <c r="A51" s="223">
        <v>22</v>
      </c>
      <c r="B51" s="480" t="s">
        <v>239</v>
      </c>
      <c r="C51" s="403">
        <v>24072.2</v>
      </c>
      <c r="D51" s="403">
        <v>25212.400000000001</v>
      </c>
      <c r="E51" s="403">
        <v>25059.7</v>
      </c>
      <c r="F51" s="403">
        <v>22338.9</v>
      </c>
      <c r="G51" s="403">
        <v>21518.1</v>
      </c>
      <c r="H51" s="403">
        <v>20314.7</v>
      </c>
    </row>
    <row r="52" spans="1:8" s="211" customFormat="1" ht="12.95" customHeight="1">
      <c r="A52" s="223">
        <v>23</v>
      </c>
      <c r="B52" s="444" t="s">
        <v>253</v>
      </c>
      <c r="C52" s="405">
        <f t="shared" ref="C52:H52" si="1">SUM(C30:C51)</f>
        <v>248059.5</v>
      </c>
      <c r="D52" s="405">
        <f t="shared" si="1"/>
        <v>265597.5</v>
      </c>
      <c r="E52" s="405">
        <f t="shared" si="1"/>
        <v>275592.10000000003</v>
      </c>
      <c r="F52" s="405">
        <f t="shared" si="1"/>
        <v>262035.7</v>
      </c>
      <c r="G52" s="405">
        <f t="shared" si="1"/>
        <v>261438.40000000002</v>
      </c>
      <c r="H52" s="405">
        <f t="shared" si="1"/>
        <v>265653.40000000002</v>
      </c>
    </row>
    <row r="53" spans="1:8" s="459" customFormat="1" ht="35.1" customHeight="1">
      <c r="A53" s="295"/>
      <c r="B53" s="472"/>
      <c r="C53" s="730" t="s">
        <v>938</v>
      </c>
      <c r="D53" s="730"/>
      <c r="E53" s="730"/>
      <c r="F53" s="730"/>
      <c r="G53" s="730"/>
      <c r="H53" s="730"/>
    </row>
    <row r="54" spans="1:8" s="211" customFormat="1" ht="12.95" customHeight="1">
      <c r="A54" s="223">
        <v>1</v>
      </c>
      <c r="B54" s="480" t="s">
        <v>221</v>
      </c>
      <c r="C54" s="403">
        <f t="shared" ref="C54:H63" si="2">SUM(C6,C30)</f>
        <v>2513.6</v>
      </c>
      <c r="D54" s="403">
        <f t="shared" si="2"/>
        <v>2406.8000000000002</v>
      </c>
      <c r="E54" s="403">
        <f t="shared" si="2"/>
        <v>2496.3000000000002</v>
      </c>
      <c r="F54" s="403">
        <f t="shared" si="2"/>
        <v>2228.6</v>
      </c>
      <c r="G54" s="403">
        <f t="shared" si="2"/>
        <v>2445.5</v>
      </c>
      <c r="H54" s="403">
        <f t="shared" si="2"/>
        <v>2461.3000000000002</v>
      </c>
    </row>
    <row r="55" spans="1:8" s="211" customFormat="1" ht="12.95" customHeight="1">
      <c r="A55" s="223">
        <v>2</v>
      </c>
      <c r="B55" s="480" t="s">
        <v>187</v>
      </c>
      <c r="C55" s="403">
        <f t="shared" si="2"/>
        <v>1227.5</v>
      </c>
      <c r="D55" s="403">
        <f t="shared" si="2"/>
        <v>1352.3</v>
      </c>
      <c r="E55" s="403">
        <f t="shared" si="2"/>
        <v>1266.5</v>
      </c>
      <c r="F55" s="403">
        <f t="shared" si="2"/>
        <v>1454</v>
      </c>
      <c r="G55" s="403">
        <f t="shared" si="2"/>
        <v>1499.6999999999998</v>
      </c>
      <c r="H55" s="403">
        <f t="shared" si="2"/>
        <v>1625.9</v>
      </c>
    </row>
    <row r="56" spans="1:8" s="211" customFormat="1" ht="12.95" customHeight="1">
      <c r="A56" s="223">
        <v>3</v>
      </c>
      <c r="B56" s="480" t="s">
        <v>189</v>
      </c>
      <c r="C56" s="403">
        <f t="shared" si="2"/>
        <v>11296.5</v>
      </c>
      <c r="D56" s="403">
        <f t="shared" si="2"/>
        <v>12307.900000000001</v>
      </c>
      <c r="E56" s="403">
        <f t="shared" si="2"/>
        <v>13086.7</v>
      </c>
      <c r="F56" s="403">
        <f t="shared" si="2"/>
        <v>13079</v>
      </c>
      <c r="G56" s="403">
        <f t="shared" si="2"/>
        <v>13238.8</v>
      </c>
      <c r="H56" s="403">
        <f t="shared" si="2"/>
        <v>13462.7</v>
      </c>
    </row>
    <row r="57" spans="1:8" s="211" customFormat="1" ht="12.95" customHeight="1">
      <c r="A57" s="223">
        <v>4</v>
      </c>
      <c r="B57" s="480" t="s">
        <v>223</v>
      </c>
      <c r="C57" s="403">
        <f t="shared" si="2"/>
        <v>94.2</v>
      </c>
      <c r="D57" s="403">
        <f t="shared" si="2"/>
        <v>92.6</v>
      </c>
      <c r="E57" s="403">
        <f t="shared" si="2"/>
        <v>91.8</v>
      </c>
      <c r="F57" s="403">
        <f t="shared" si="2"/>
        <v>98.4</v>
      </c>
      <c r="G57" s="403">
        <f t="shared" si="2"/>
        <v>89.2</v>
      </c>
      <c r="H57" s="403">
        <f t="shared" si="2"/>
        <v>153.1</v>
      </c>
    </row>
    <row r="58" spans="1:8" s="211" customFormat="1" ht="12.95" customHeight="1">
      <c r="A58" s="223">
        <v>5</v>
      </c>
      <c r="B58" s="480" t="s">
        <v>224</v>
      </c>
      <c r="C58" s="403">
        <f t="shared" si="2"/>
        <v>3704</v>
      </c>
      <c r="D58" s="403">
        <f t="shared" si="2"/>
        <v>3605.6</v>
      </c>
      <c r="E58" s="403">
        <f t="shared" si="2"/>
        <v>3750</v>
      </c>
      <c r="F58" s="403">
        <f t="shared" si="2"/>
        <v>3376.9</v>
      </c>
      <c r="G58" s="403">
        <f t="shared" si="2"/>
        <v>3657</v>
      </c>
      <c r="H58" s="403">
        <f t="shared" si="2"/>
        <v>4098.5</v>
      </c>
    </row>
    <row r="59" spans="1:8" s="211" customFormat="1" ht="12.95" customHeight="1">
      <c r="A59" s="223">
        <v>6</v>
      </c>
      <c r="B59" s="480" t="s">
        <v>193</v>
      </c>
      <c r="C59" s="403">
        <f t="shared" si="2"/>
        <v>9867.2000000000007</v>
      </c>
      <c r="D59" s="403">
        <f t="shared" si="2"/>
        <v>9809.2000000000007</v>
      </c>
      <c r="E59" s="403">
        <f t="shared" si="2"/>
        <v>11138.1</v>
      </c>
      <c r="F59" s="403">
        <f t="shared" si="2"/>
        <v>10301</v>
      </c>
      <c r="G59" s="403">
        <f t="shared" si="2"/>
        <v>10467.9</v>
      </c>
      <c r="H59" s="403">
        <f t="shared" si="2"/>
        <v>10962.3</v>
      </c>
    </row>
    <row r="60" spans="1:8" s="211" customFormat="1" ht="12.95" customHeight="1">
      <c r="A60" s="223">
        <v>7</v>
      </c>
      <c r="B60" s="480" t="s">
        <v>226</v>
      </c>
      <c r="C60" s="403">
        <f t="shared" si="2"/>
        <v>26288.699999999997</v>
      </c>
      <c r="D60" s="403">
        <f t="shared" si="2"/>
        <v>27840.300000000003</v>
      </c>
      <c r="E60" s="403">
        <f t="shared" si="2"/>
        <v>29271.600000000002</v>
      </c>
      <c r="F60" s="403">
        <f t="shared" si="2"/>
        <v>28266</v>
      </c>
      <c r="G60" s="403">
        <f t="shared" si="2"/>
        <v>27528.6</v>
      </c>
      <c r="H60" s="403">
        <f t="shared" si="2"/>
        <v>28058</v>
      </c>
    </row>
    <row r="61" spans="1:8" s="211" customFormat="1" ht="12.95" customHeight="1">
      <c r="A61" s="223">
        <v>8</v>
      </c>
      <c r="B61" s="480" t="s">
        <v>227</v>
      </c>
      <c r="C61" s="403">
        <f t="shared" si="2"/>
        <v>160529</v>
      </c>
      <c r="D61" s="403">
        <f t="shared" si="2"/>
        <v>165146.5</v>
      </c>
      <c r="E61" s="403">
        <f t="shared" si="2"/>
        <v>172464.9</v>
      </c>
      <c r="F61" s="403">
        <f t="shared" si="2"/>
        <v>166632.80000000002</v>
      </c>
      <c r="G61" s="403">
        <f t="shared" si="2"/>
        <v>167273.60000000001</v>
      </c>
      <c r="H61" s="403">
        <f t="shared" si="2"/>
        <v>170249.69999999998</v>
      </c>
    </row>
    <row r="62" spans="1:8" s="211" customFormat="1" ht="12.95" customHeight="1">
      <c r="A62" s="223">
        <v>9</v>
      </c>
      <c r="B62" s="480" t="s">
        <v>197</v>
      </c>
      <c r="C62" s="403">
        <f t="shared" si="2"/>
        <v>0</v>
      </c>
      <c r="D62" s="403">
        <f t="shared" si="2"/>
        <v>0</v>
      </c>
      <c r="E62" s="403">
        <f t="shared" si="2"/>
        <v>0</v>
      </c>
      <c r="F62" s="403">
        <f t="shared" si="2"/>
        <v>0</v>
      </c>
      <c r="G62" s="403">
        <f t="shared" si="2"/>
        <v>0</v>
      </c>
      <c r="H62" s="403">
        <f t="shared" si="2"/>
        <v>0</v>
      </c>
    </row>
    <row r="63" spans="1:8" s="211" customFormat="1" ht="12.95" customHeight="1">
      <c r="A63" s="223">
        <v>10</v>
      </c>
      <c r="B63" s="480" t="s">
        <v>229</v>
      </c>
      <c r="C63" s="403">
        <f t="shared" si="2"/>
        <v>378.29999999999995</v>
      </c>
      <c r="D63" s="403">
        <f t="shared" si="2"/>
        <v>217.2</v>
      </c>
      <c r="E63" s="403">
        <f t="shared" si="2"/>
        <v>237</v>
      </c>
      <c r="F63" s="403">
        <f t="shared" si="2"/>
        <v>204.5</v>
      </c>
      <c r="G63" s="403">
        <f t="shared" si="2"/>
        <v>230.2</v>
      </c>
      <c r="H63" s="403">
        <f t="shared" si="2"/>
        <v>188.9</v>
      </c>
    </row>
    <row r="64" spans="1:8" s="211" customFormat="1" ht="12.95" customHeight="1">
      <c r="A64" s="223">
        <v>11</v>
      </c>
      <c r="B64" s="480" t="s">
        <v>230</v>
      </c>
      <c r="C64" s="403">
        <f t="shared" ref="C64:H73" si="3">SUM(C16,C40)</f>
        <v>0</v>
      </c>
      <c r="D64" s="403">
        <f t="shared" si="3"/>
        <v>0</v>
      </c>
      <c r="E64" s="403">
        <f t="shared" si="3"/>
        <v>0</v>
      </c>
      <c r="F64" s="403">
        <f t="shared" si="3"/>
        <v>0</v>
      </c>
      <c r="G64" s="403">
        <f t="shared" si="3"/>
        <v>0</v>
      </c>
      <c r="H64" s="403">
        <f t="shared" si="3"/>
        <v>0</v>
      </c>
    </row>
    <row r="65" spans="1:8" s="211" customFormat="1" ht="12.95" customHeight="1">
      <c r="A65" s="223">
        <v>12</v>
      </c>
      <c r="B65" s="480" t="s">
        <v>231</v>
      </c>
      <c r="C65" s="403">
        <f t="shared" si="3"/>
        <v>0</v>
      </c>
      <c r="D65" s="403">
        <f t="shared" si="3"/>
        <v>0</v>
      </c>
      <c r="E65" s="403">
        <f t="shared" si="3"/>
        <v>0</v>
      </c>
      <c r="F65" s="403">
        <f t="shared" si="3"/>
        <v>0</v>
      </c>
      <c r="G65" s="403">
        <f t="shared" si="3"/>
        <v>0</v>
      </c>
      <c r="H65" s="403">
        <f t="shared" si="3"/>
        <v>0</v>
      </c>
    </row>
    <row r="66" spans="1:8" s="211" customFormat="1" ht="12.95" customHeight="1">
      <c r="A66" s="223">
        <v>13</v>
      </c>
      <c r="B66" s="480" t="s">
        <v>232</v>
      </c>
      <c r="C66" s="403">
        <f t="shared" si="3"/>
        <v>0</v>
      </c>
      <c r="D66" s="403">
        <f t="shared" si="3"/>
        <v>0</v>
      </c>
      <c r="E66" s="403">
        <f t="shared" si="3"/>
        <v>0</v>
      </c>
      <c r="F66" s="403">
        <f t="shared" si="3"/>
        <v>0</v>
      </c>
      <c r="G66" s="403">
        <f t="shared" si="3"/>
        <v>0</v>
      </c>
      <c r="H66" s="403">
        <f t="shared" si="3"/>
        <v>0</v>
      </c>
    </row>
    <row r="67" spans="1:8" s="211" customFormat="1" ht="12.95" customHeight="1">
      <c r="A67" s="223">
        <v>14</v>
      </c>
      <c r="B67" s="480" t="s">
        <v>251</v>
      </c>
      <c r="C67" s="403">
        <f t="shared" si="3"/>
        <v>9927.0999999999985</v>
      </c>
      <c r="D67" s="403">
        <f t="shared" si="3"/>
        <v>11478.5</v>
      </c>
      <c r="E67" s="403">
        <f t="shared" si="3"/>
        <v>12012.1</v>
      </c>
      <c r="F67" s="403">
        <f t="shared" si="3"/>
        <v>11130.699999999999</v>
      </c>
      <c r="G67" s="403">
        <f t="shared" si="3"/>
        <v>11024.8</v>
      </c>
      <c r="H67" s="403">
        <f t="shared" si="3"/>
        <v>11914.1</v>
      </c>
    </row>
    <row r="68" spans="1:8" s="211" customFormat="1" ht="12.95" customHeight="1">
      <c r="A68" s="223">
        <v>15</v>
      </c>
      <c r="B68" s="480" t="s">
        <v>234</v>
      </c>
      <c r="C68" s="403">
        <f t="shared" si="3"/>
        <v>0</v>
      </c>
      <c r="D68" s="403">
        <f t="shared" si="3"/>
        <v>0</v>
      </c>
      <c r="E68" s="403">
        <f t="shared" si="3"/>
        <v>0</v>
      </c>
      <c r="F68" s="403">
        <f t="shared" si="3"/>
        <v>0</v>
      </c>
      <c r="G68" s="403">
        <f t="shared" si="3"/>
        <v>0</v>
      </c>
      <c r="H68" s="403">
        <f t="shared" si="3"/>
        <v>0</v>
      </c>
    </row>
    <row r="69" spans="1:8" s="211" customFormat="1" ht="12.95" customHeight="1">
      <c r="A69" s="223">
        <v>16</v>
      </c>
      <c r="B69" s="480" t="s">
        <v>252</v>
      </c>
      <c r="C69" s="403">
        <f t="shared" si="3"/>
        <v>123</v>
      </c>
      <c r="D69" s="403">
        <f t="shared" si="3"/>
        <v>266.7</v>
      </c>
      <c r="E69" s="403">
        <f t="shared" si="3"/>
        <v>249</v>
      </c>
      <c r="F69" s="403">
        <f t="shared" si="3"/>
        <v>287</v>
      </c>
      <c r="G69" s="403">
        <f t="shared" si="3"/>
        <v>232.4</v>
      </c>
      <c r="H69" s="403">
        <f t="shared" si="3"/>
        <v>291.39999999999998</v>
      </c>
    </row>
    <row r="70" spans="1:8" s="211" customFormat="1" ht="12.95" customHeight="1">
      <c r="A70" s="223">
        <v>17</v>
      </c>
      <c r="B70" s="480" t="s">
        <v>209</v>
      </c>
      <c r="C70" s="403">
        <f t="shared" si="3"/>
        <v>0</v>
      </c>
      <c r="D70" s="403">
        <f t="shared" si="3"/>
        <v>0</v>
      </c>
      <c r="E70" s="403">
        <f t="shared" si="3"/>
        <v>0</v>
      </c>
      <c r="F70" s="403">
        <f t="shared" si="3"/>
        <v>0</v>
      </c>
      <c r="G70" s="403">
        <f t="shared" si="3"/>
        <v>0</v>
      </c>
      <c r="H70" s="403">
        <f t="shared" si="3"/>
        <v>0</v>
      </c>
    </row>
    <row r="71" spans="1:8" s="211" customFormat="1" ht="12.95" customHeight="1">
      <c r="A71" s="223">
        <v>18</v>
      </c>
      <c r="B71" s="480" t="s">
        <v>235</v>
      </c>
      <c r="C71" s="403">
        <f t="shared" si="3"/>
        <v>45.4</v>
      </c>
      <c r="D71" s="403">
        <f t="shared" si="3"/>
        <v>0</v>
      </c>
      <c r="E71" s="403">
        <f t="shared" si="3"/>
        <v>0</v>
      </c>
      <c r="F71" s="403">
        <f t="shared" si="3"/>
        <v>0</v>
      </c>
      <c r="G71" s="403">
        <f t="shared" si="3"/>
        <v>0</v>
      </c>
      <c r="H71" s="403">
        <f t="shared" si="3"/>
        <v>0</v>
      </c>
    </row>
    <row r="72" spans="1:8" s="211" customFormat="1" ht="12.95" customHeight="1">
      <c r="A72" s="223">
        <v>19</v>
      </c>
      <c r="B72" s="480" t="s">
        <v>236</v>
      </c>
      <c r="C72" s="403">
        <f t="shared" si="3"/>
        <v>0</v>
      </c>
      <c r="D72" s="403">
        <f t="shared" si="3"/>
        <v>0</v>
      </c>
      <c r="E72" s="403">
        <f t="shared" si="3"/>
        <v>0</v>
      </c>
      <c r="F72" s="403">
        <f t="shared" si="3"/>
        <v>0</v>
      </c>
      <c r="G72" s="403">
        <f t="shared" si="3"/>
        <v>0</v>
      </c>
      <c r="H72" s="403">
        <f t="shared" si="3"/>
        <v>0</v>
      </c>
    </row>
    <row r="73" spans="1:8" s="459" customFormat="1" ht="12.95" customHeight="1">
      <c r="A73" s="223">
        <v>20</v>
      </c>
      <c r="B73" s="480" t="s">
        <v>237</v>
      </c>
      <c r="C73" s="403">
        <f t="shared" si="3"/>
        <v>54317.899999999994</v>
      </c>
      <c r="D73" s="403">
        <f t="shared" si="3"/>
        <v>50631.7</v>
      </c>
      <c r="E73" s="403">
        <f t="shared" si="3"/>
        <v>49921.8</v>
      </c>
      <c r="F73" s="403">
        <f t="shared" si="3"/>
        <v>45122.3</v>
      </c>
      <c r="G73" s="403">
        <f t="shared" si="3"/>
        <v>43945</v>
      </c>
      <c r="H73" s="403">
        <f t="shared" si="3"/>
        <v>43669.399999999994</v>
      </c>
    </row>
    <row r="74" spans="1:8" s="211" customFormat="1" ht="12.95" customHeight="1">
      <c r="A74" s="223">
        <v>21</v>
      </c>
      <c r="B74" s="480" t="s">
        <v>238</v>
      </c>
      <c r="C74" s="403">
        <f t="shared" ref="C74:H76" si="4">SUM(C26,C50)</f>
        <v>0</v>
      </c>
      <c r="D74" s="403">
        <f t="shared" si="4"/>
        <v>0</v>
      </c>
      <c r="E74" s="403">
        <f t="shared" si="4"/>
        <v>0</v>
      </c>
      <c r="F74" s="403">
        <f t="shared" si="4"/>
        <v>0</v>
      </c>
      <c r="G74" s="403">
        <f t="shared" si="4"/>
        <v>0</v>
      </c>
      <c r="H74" s="403">
        <f t="shared" si="4"/>
        <v>0</v>
      </c>
    </row>
    <row r="75" spans="1:8" s="211" customFormat="1" ht="12.95" customHeight="1">
      <c r="A75" s="223">
        <v>22</v>
      </c>
      <c r="B75" s="480" t="s">
        <v>239</v>
      </c>
      <c r="C75" s="403">
        <f t="shared" si="4"/>
        <v>26914.400000000001</v>
      </c>
      <c r="D75" s="403">
        <f t="shared" si="4"/>
        <v>27493.600000000002</v>
      </c>
      <c r="E75" s="403">
        <f t="shared" si="4"/>
        <v>27357.4</v>
      </c>
      <c r="F75" s="403">
        <f t="shared" si="4"/>
        <v>24389.800000000003</v>
      </c>
      <c r="G75" s="403">
        <f t="shared" si="4"/>
        <v>23543.3</v>
      </c>
      <c r="H75" s="403">
        <f t="shared" si="4"/>
        <v>22480.799999999999</v>
      </c>
    </row>
    <row r="76" spans="1:8" s="211" customFormat="1" ht="12.95" customHeight="1">
      <c r="A76" s="223">
        <v>23</v>
      </c>
      <c r="B76" s="444" t="s">
        <v>253</v>
      </c>
      <c r="C76" s="405">
        <f t="shared" si="4"/>
        <v>307226.8</v>
      </c>
      <c r="D76" s="405">
        <f t="shared" si="4"/>
        <v>312648.90000000002</v>
      </c>
      <c r="E76" s="405">
        <f t="shared" si="4"/>
        <v>323343.20000000007</v>
      </c>
      <c r="F76" s="405">
        <f t="shared" si="4"/>
        <v>306571</v>
      </c>
      <c r="G76" s="405">
        <f t="shared" si="4"/>
        <v>305176</v>
      </c>
      <c r="H76" s="405">
        <f t="shared" si="4"/>
        <v>309616.10000000003</v>
      </c>
    </row>
    <row r="77" spans="1:8" s="211" customFormat="1" ht="12">
      <c r="A77" s="388" t="s">
        <v>572</v>
      </c>
      <c r="B77" s="417"/>
    </row>
    <row r="78" spans="1:8" s="211" customFormat="1" ht="11.25">
      <c r="A78" s="374" t="s">
        <v>254</v>
      </c>
    </row>
    <row r="79" spans="1:8" s="211" customFormat="1" ht="11.25"/>
    <row r="80" spans="1:8" s="211" customFormat="1" ht="16.5" customHeight="1">
      <c r="A80" s="352"/>
    </row>
    <row r="81" spans="1:4" s="211" customFormat="1" ht="13.5" customHeight="1">
      <c r="A81" s="465"/>
    </row>
    <row r="82" spans="1:4" s="211" customFormat="1" ht="6.75" customHeight="1"/>
    <row r="83" spans="1:4" s="211" customFormat="1" ht="27" customHeight="1">
      <c r="A83" s="466"/>
      <c r="C83" s="215"/>
      <c r="D83" s="214"/>
    </row>
    <row r="84" spans="1:4" s="211" customFormat="1" ht="4.5" customHeight="1"/>
  </sheetData>
  <mergeCells count="1">
    <mergeCell ref="C53:H53"/>
  </mergeCells>
  <pageMargins left="0.59055118110236227" right="0.19685039370078741" top="0.78740157480314965" bottom="0.39370078740157483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workbookViewId="0"/>
  </sheetViews>
  <sheetFormatPr baseColWidth="10" defaultRowHeight="15"/>
  <cols>
    <col min="1" max="1" width="4.28515625" style="211" customWidth="1"/>
    <col min="2" max="2" width="5.7109375" style="213" customWidth="1"/>
    <col min="3" max="3" width="65.7109375" style="213" customWidth="1"/>
    <col min="4" max="8" width="11.7109375" style="213" hidden="1" customWidth="1"/>
    <col min="9" max="23" width="10.7109375" style="213" customWidth="1"/>
    <col min="24" max="24" width="4.28515625" style="213" hidden="1" customWidth="1"/>
    <col min="25" max="16384" width="11.42578125" style="213"/>
  </cols>
  <sheetData>
    <row r="1" spans="1:25" s="390" customFormat="1" ht="21.75" customHeight="1">
      <c r="A1" s="425" t="s">
        <v>951</v>
      </c>
      <c r="M1" s="425"/>
    </row>
    <row r="2" spans="1:25" s="393" customFormat="1" ht="16.5" customHeight="1">
      <c r="A2" s="392" t="s">
        <v>259</v>
      </c>
      <c r="M2" s="392"/>
    </row>
    <row r="3" spans="1:25" s="211" customFormat="1" ht="12.75" customHeight="1">
      <c r="C3" s="433"/>
      <c r="G3" s="434"/>
    </row>
    <row r="4" spans="1:25" s="398" customFormat="1" ht="27" customHeight="1">
      <c r="A4" s="269" t="s">
        <v>30</v>
      </c>
      <c r="B4" s="428" t="s">
        <v>930</v>
      </c>
      <c r="C4" s="482" t="s">
        <v>41</v>
      </c>
      <c r="D4" s="428">
        <v>1995</v>
      </c>
      <c r="E4" s="428">
        <v>1996</v>
      </c>
      <c r="F4" s="428">
        <v>1997</v>
      </c>
      <c r="G4" s="428">
        <v>1998</v>
      </c>
      <c r="H4" s="428">
        <v>1999</v>
      </c>
      <c r="I4" s="428">
        <v>2000</v>
      </c>
      <c r="J4" s="475" t="s">
        <v>952</v>
      </c>
      <c r="K4" s="475" t="s">
        <v>953</v>
      </c>
      <c r="L4" s="428">
        <v>2003</v>
      </c>
      <c r="M4" s="476">
        <v>2004</v>
      </c>
      <c r="N4" s="429">
        <v>2005</v>
      </c>
      <c r="O4" s="475">
        <v>2006</v>
      </c>
      <c r="P4" s="475">
        <v>2007</v>
      </c>
      <c r="Q4" s="475" t="s">
        <v>926</v>
      </c>
      <c r="R4" s="428" t="s">
        <v>927</v>
      </c>
      <c r="S4" s="475">
        <v>2010</v>
      </c>
      <c r="T4" s="475">
        <v>2011</v>
      </c>
      <c r="U4" s="475">
        <v>2012</v>
      </c>
      <c r="V4" s="428" t="s">
        <v>928</v>
      </c>
      <c r="W4" s="475" t="s">
        <v>929</v>
      </c>
      <c r="X4" s="538" t="s">
        <v>30</v>
      </c>
      <c r="Y4" s="275"/>
    </row>
    <row r="5" spans="1:25" ht="21" customHeight="1">
      <c r="A5" s="223">
        <v>1</v>
      </c>
      <c r="B5" s="435" t="s">
        <v>49</v>
      </c>
      <c r="C5" s="436" t="s">
        <v>118</v>
      </c>
      <c r="D5" s="403">
        <v>49057.215311618347</v>
      </c>
      <c r="E5" s="403">
        <v>47415.817964615228</v>
      </c>
      <c r="F5" s="403">
        <v>46703.23715536634</v>
      </c>
      <c r="G5" s="403">
        <v>46596.968150183799</v>
      </c>
      <c r="H5" s="403">
        <v>46211.422580855062</v>
      </c>
      <c r="I5" s="520">
        <v>45075.726318085828</v>
      </c>
      <c r="J5" s="520">
        <v>44689.767049023932</v>
      </c>
      <c r="K5" s="520">
        <v>44761.809403152838</v>
      </c>
      <c r="L5" s="520">
        <v>45907.615835962009</v>
      </c>
      <c r="M5" s="520">
        <v>47520.722568261939</v>
      </c>
      <c r="N5" s="520">
        <v>48846.089142386474</v>
      </c>
      <c r="O5" s="520">
        <v>50281.25952661816</v>
      </c>
      <c r="P5" s="520">
        <v>51622.954336017116</v>
      </c>
      <c r="Q5" s="520">
        <v>52369.496093554881</v>
      </c>
      <c r="R5" s="520">
        <v>55666.013441179603</v>
      </c>
      <c r="S5" s="520">
        <v>56635.862338144943</v>
      </c>
      <c r="T5" s="520">
        <v>59057.430284884991</v>
      </c>
      <c r="U5" s="520">
        <v>60978.809038326472</v>
      </c>
      <c r="V5" s="520">
        <v>63551.885308731093</v>
      </c>
      <c r="W5" s="520">
        <v>65012.015707669067</v>
      </c>
      <c r="X5" s="282">
        <v>1</v>
      </c>
    </row>
    <row r="6" spans="1:25" ht="15" customHeight="1">
      <c r="A6" s="223">
        <v>2</v>
      </c>
      <c r="B6" s="435" t="s">
        <v>50</v>
      </c>
      <c r="C6" s="440" t="s">
        <v>115</v>
      </c>
      <c r="D6" s="403">
        <v>6125.5866494442735</v>
      </c>
      <c r="E6" s="403">
        <v>5247.5837619855147</v>
      </c>
      <c r="F6" s="403">
        <v>5193.8573184826773</v>
      </c>
      <c r="G6" s="403">
        <v>5290.9761066374776</v>
      </c>
      <c r="H6" s="403">
        <v>5332.2011803417809</v>
      </c>
      <c r="I6" s="520">
        <v>5249.4041228558735</v>
      </c>
      <c r="J6" s="520">
        <v>4974.1928738642837</v>
      </c>
      <c r="K6" s="520">
        <v>4131.3606267755113</v>
      </c>
      <c r="L6" s="520">
        <v>3425.2821972122315</v>
      </c>
      <c r="M6" s="520">
        <v>3377.3579922588578</v>
      </c>
      <c r="N6" s="520">
        <v>3134.2716130478639</v>
      </c>
      <c r="O6" s="520">
        <v>3090.4151438695553</v>
      </c>
      <c r="P6" s="520">
        <v>2859.7601213892331</v>
      </c>
      <c r="Q6" s="520">
        <v>2716.1922787343437</v>
      </c>
      <c r="R6" s="520">
        <v>2717.4004017205925</v>
      </c>
      <c r="S6" s="520">
        <v>2799.3283627644983</v>
      </c>
      <c r="T6" s="520">
        <v>2577.8097242670005</v>
      </c>
      <c r="U6" s="520">
        <v>2813.1388710578931</v>
      </c>
      <c r="V6" s="520">
        <v>2855.990968001051</v>
      </c>
      <c r="W6" s="520">
        <v>2936.6746032167812</v>
      </c>
      <c r="X6" s="282">
        <v>2</v>
      </c>
    </row>
    <row r="7" spans="1:25" ht="15" customHeight="1">
      <c r="A7" s="223">
        <v>3</v>
      </c>
      <c r="B7" s="435" t="s">
        <v>51</v>
      </c>
      <c r="C7" s="440" t="s">
        <v>124</v>
      </c>
      <c r="D7" s="403">
        <v>72344.043719534035</v>
      </c>
      <c r="E7" s="403">
        <v>67155.295001034596</v>
      </c>
      <c r="F7" s="403">
        <v>66304.228733755866</v>
      </c>
      <c r="G7" s="403">
        <v>70780.076071709118</v>
      </c>
      <c r="H7" s="403">
        <v>74434.885485019506</v>
      </c>
      <c r="I7" s="520">
        <v>73032.823292031244</v>
      </c>
      <c r="J7" s="520">
        <v>74267.525965838984</v>
      </c>
      <c r="K7" s="520">
        <v>69815.168395765009</v>
      </c>
      <c r="L7" s="520">
        <v>67677.088832446912</v>
      </c>
      <c r="M7" s="520">
        <v>68108.501147528252</v>
      </c>
      <c r="N7" s="520">
        <v>66112.497161303618</v>
      </c>
      <c r="O7" s="520">
        <v>68396.711859782823</v>
      </c>
      <c r="P7" s="520">
        <v>66660.444957595042</v>
      </c>
      <c r="Q7" s="520">
        <v>64537.325181350367</v>
      </c>
      <c r="R7" s="520">
        <v>65465.665658561236</v>
      </c>
      <c r="S7" s="520">
        <v>68990.07009346952</v>
      </c>
      <c r="T7" s="520">
        <v>71189.786593413664</v>
      </c>
      <c r="U7" s="520">
        <v>73832.506128485882</v>
      </c>
      <c r="V7" s="520">
        <v>73807.949959615828</v>
      </c>
      <c r="W7" s="520">
        <v>76100.651216319617</v>
      </c>
      <c r="X7" s="282">
        <v>3</v>
      </c>
    </row>
    <row r="8" spans="1:25" ht="15" customHeight="1">
      <c r="A8" s="223">
        <v>4</v>
      </c>
      <c r="B8" s="435" t="s">
        <v>52</v>
      </c>
      <c r="C8" s="440" t="s">
        <v>119</v>
      </c>
      <c r="D8" s="403">
        <v>2978.0057911037961</v>
      </c>
      <c r="E8" s="403">
        <v>2996.8948243519171</v>
      </c>
      <c r="F8" s="403">
        <v>3019.8568742288808</v>
      </c>
      <c r="G8" s="403">
        <v>3156.8320162537157</v>
      </c>
      <c r="H8" s="403">
        <v>3203.6125905924591</v>
      </c>
      <c r="I8" s="520">
        <v>3002.7578952906924</v>
      </c>
      <c r="J8" s="520">
        <v>3035.3336236857317</v>
      </c>
      <c r="K8" s="520">
        <v>3560.6740638201895</v>
      </c>
      <c r="L8" s="520">
        <v>3714.6359626306212</v>
      </c>
      <c r="M8" s="520">
        <v>4097.5069921873264</v>
      </c>
      <c r="N8" s="520">
        <v>3962.5743189969535</v>
      </c>
      <c r="O8" s="520">
        <v>4245.3218953991654</v>
      </c>
      <c r="P8" s="520">
        <v>4430.9103136650556</v>
      </c>
      <c r="Q8" s="520">
        <v>4650.3229388356031</v>
      </c>
      <c r="R8" s="520">
        <v>5825.4361987886959</v>
      </c>
      <c r="S8" s="520">
        <v>6611.1889356059546</v>
      </c>
      <c r="T8" s="520">
        <v>6045.9109610846153</v>
      </c>
      <c r="U8" s="520">
        <v>6556.9511932187779</v>
      </c>
      <c r="V8" s="520">
        <v>7023.2573765251955</v>
      </c>
      <c r="W8" s="520">
        <v>7330.1838625210767</v>
      </c>
      <c r="X8" s="282">
        <v>4</v>
      </c>
    </row>
    <row r="9" spans="1:25" ht="15" customHeight="1">
      <c r="A9" s="223">
        <v>5</v>
      </c>
      <c r="B9" s="435" t="s">
        <v>53</v>
      </c>
      <c r="C9" s="440" t="s">
        <v>120</v>
      </c>
      <c r="D9" s="403">
        <v>71893.012760839265</v>
      </c>
      <c r="E9" s="403">
        <v>71077.038951317518</v>
      </c>
      <c r="F9" s="403">
        <v>71593.239553048712</v>
      </c>
      <c r="G9" s="403">
        <v>73607.557770118961</v>
      </c>
      <c r="H9" s="403">
        <v>75643.07792903205</v>
      </c>
      <c r="I9" s="520">
        <v>73851.264280999152</v>
      </c>
      <c r="J9" s="520">
        <v>76075.446726866459</v>
      </c>
      <c r="K9" s="520">
        <v>65909.920658956791</v>
      </c>
      <c r="L9" s="520">
        <v>59577.610971775845</v>
      </c>
      <c r="M9" s="520">
        <v>60278.245628317236</v>
      </c>
      <c r="N9" s="520">
        <v>61355.588291415974</v>
      </c>
      <c r="O9" s="520">
        <v>68561.138924718703</v>
      </c>
      <c r="P9" s="520">
        <v>71079.642223821575</v>
      </c>
      <c r="Q9" s="520">
        <v>71250.243532960711</v>
      </c>
      <c r="R9" s="520">
        <v>67875.379085604407</v>
      </c>
      <c r="S9" s="520">
        <v>63699.572282833178</v>
      </c>
      <c r="T9" s="520">
        <v>61717.309997463562</v>
      </c>
      <c r="U9" s="520">
        <v>57509.140606336216</v>
      </c>
      <c r="V9" s="520">
        <v>56781.988607623141</v>
      </c>
      <c r="W9" s="520">
        <v>55863.744257736602</v>
      </c>
      <c r="X9" s="282">
        <v>5</v>
      </c>
    </row>
    <row r="10" spans="1:25" ht="15" customHeight="1">
      <c r="A10" s="223">
        <v>6</v>
      </c>
      <c r="B10" s="435" t="s">
        <v>54</v>
      </c>
      <c r="C10" s="440" t="s">
        <v>44</v>
      </c>
      <c r="D10" s="403">
        <v>59828.275423064886</v>
      </c>
      <c r="E10" s="403">
        <v>57761.16641819408</v>
      </c>
      <c r="F10" s="403">
        <v>57504.366519984789</v>
      </c>
      <c r="G10" s="403">
        <v>58974.208742723946</v>
      </c>
      <c r="H10" s="403">
        <v>59042.156920407026</v>
      </c>
      <c r="I10" s="520">
        <v>56752.599779721946</v>
      </c>
      <c r="J10" s="520">
        <v>55923.019299613152</v>
      </c>
      <c r="K10" s="520">
        <v>53562.118145375855</v>
      </c>
      <c r="L10" s="520">
        <v>50165.689168594952</v>
      </c>
      <c r="M10" s="520">
        <v>48331.467849920547</v>
      </c>
      <c r="N10" s="520">
        <v>44629.296178481338</v>
      </c>
      <c r="O10" s="520">
        <v>46372.94094553293</v>
      </c>
      <c r="P10" s="520">
        <v>45617.548058679182</v>
      </c>
      <c r="Q10" s="520">
        <v>45920.460967311374</v>
      </c>
      <c r="R10" s="520">
        <v>42961.596010483736</v>
      </c>
      <c r="S10" s="520">
        <v>44517.20932552978</v>
      </c>
      <c r="T10" s="520">
        <v>48842.871696860559</v>
      </c>
      <c r="U10" s="520">
        <v>49525.453009538396</v>
      </c>
      <c r="V10" s="520">
        <v>51655.523639618739</v>
      </c>
      <c r="W10" s="520">
        <v>52645.423870421793</v>
      </c>
      <c r="X10" s="282">
        <v>6</v>
      </c>
    </row>
    <row r="11" spans="1:25" ht="15" customHeight="1">
      <c r="A11" s="223">
        <v>7</v>
      </c>
      <c r="B11" s="435" t="s">
        <v>55</v>
      </c>
      <c r="C11" s="440" t="s">
        <v>116</v>
      </c>
      <c r="D11" s="403">
        <v>131689.95328760438</v>
      </c>
      <c r="E11" s="403">
        <v>126628.19955172276</v>
      </c>
      <c r="F11" s="403">
        <v>126113.04290287514</v>
      </c>
      <c r="G11" s="403">
        <v>135099.39427861723</v>
      </c>
      <c r="H11" s="403">
        <v>144289.1994264333</v>
      </c>
      <c r="I11" s="520">
        <v>141247.48061110836</v>
      </c>
      <c r="J11" s="520">
        <v>142873.15389575134</v>
      </c>
      <c r="K11" s="520">
        <v>138020.09094795413</v>
      </c>
      <c r="L11" s="520">
        <v>134951.68296338356</v>
      </c>
      <c r="M11" s="520">
        <v>137120.36258085154</v>
      </c>
      <c r="N11" s="520">
        <v>133015.7627888328</v>
      </c>
      <c r="O11" s="520">
        <v>137865.51572268369</v>
      </c>
      <c r="P11" s="520">
        <v>138837.05496123634</v>
      </c>
      <c r="Q11" s="520">
        <v>133133.05203760086</v>
      </c>
      <c r="R11" s="520">
        <v>125304.09404406149</v>
      </c>
      <c r="S11" s="520">
        <v>131383.26383885369</v>
      </c>
      <c r="T11" s="520">
        <v>130446.27013064339</v>
      </c>
      <c r="U11" s="520">
        <v>130627.71054170161</v>
      </c>
      <c r="V11" s="520">
        <v>130540.32113693601</v>
      </c>
      <c r="W11" s="520">
        <v>132598.2160851357</v>
      </c>
      <c r="X11" s="282">
        <v>7</v>
      </c>
    </row>
    <row r="12" spans="1:25" ht="15" customHeight="1">
      <c r="A12" s="223">
        <v>8</v>
      </c>
      <c r="B12" s="435" t="s">
        <v>56</v>
      </c>
      <c r="C12" s="440" t="s">
        <v>95</v>
      </c>
      <c r="D12" s="403">
        <v>262786.82830346038</v>
      </c>
      <c r="E12" s="403">
        <v>261612.38922147601</v>
      </c>
      <c r="F12" s="403">
        <v>268039.07270396472</v>
      </c>
      <c r="G12" s="403">
        <v>282218.67409789283</v>
      </c>
      <c r="H12" s="403">
        <v>319094.37551676814</v>
      </c>
      <c r="I12" s="520">
        <v>322220.69624617981</v>
      </c>
      <c r="J12" s="520">
        <v>331501.38369778701</v>
      </c>
      <c r="K12" s="520">
        <v>333867.21211828582</v>
      </c>
      <c r="L12" s="520">
        <v>340574.15356079175</v>
      </c>
      <c r="M12" s="520">
        <v>353099.5191999714</v>
      </c>
      <c r="N12" s="520">
        <v>352775.4188443388</v>
      </c>
      <c r="O12" s="520">
        <v>373815.65160199447</v>
      </c>
      <c r="P12" s="520">
        <v>375256.63501770992</v>
      </c>
      <c r="Q12" s="520">
        <v>370088.21551002294</v>
      </c>
      <c r="R12" s="520">
        <v>337942.95151338208</v>
      </c>
      <c r="S12" s="520">
        <v>353185.83546656312</v>
      </c>
      <c r="T12" s="520">
        <v>356463.22066875047</v>
      </c>
      <c r="U12" s="520">
        <v>350736.4666003568</v>
      </c>
      <c r="V12" s="520">
        <v>362128.19112757756</v>
      </c>
      <c r="W12" s="520">
        <v>365446.00891585997</v>
      </c>
      <c r="X12" s="282">
        <v>8</v>
      </c>
    </row>
    <row r="13" spans="1:25" ht="15" customHeight="1">
      <c r="A13" s="223">
        <v>9</v>
      </c>
      <c r="B13" s="435" t="s">
        <v>57</v>
      </c>
      <c r="C13" s="440" t="s">
        <v>117</v>
      </c>
      <c r="D13" s="403">
        <v>4052.7739419820573</v>
      </c>
      <c r="E13" s="403">
        <v>3822.1199475448138</v>
      </c>
      <c r="F13" s="403">
        <v>3819.6446159311754</v>
      </c>
      <c r="G13" s="403">
        <v>4166.4885122816868</v>
      </c>
      <c r="H13" s="403">
        <v>4350.5713527415774</v>
      </c>
      <c r="I13" s="520">
        <v>4095.6293851380774</v>
      </c>
      <c r="J13" s="520">
        <v>4276.6633484665253</v>
      </c>
      <c r="K13" s="520">
        <v>4000.9616100297517</v>
      </c>
      <c r="L13" s="520">
        <v>3786.0343336941946</v>
      </c>
      <c r="M13" s="520">
        <v>3661.2925569099689</v>
      </c>
      <c r="N13" s="520">
        <v>3365.8770937604068</v>
      </c>
      <c r="O13" s="520">
        <v>3394.5970785031454</v>
      </c>
      <c r="P13" s="520">
        <v>3139.3658916074737</v>
      </c>
      <c r="Q13" s="520">
        <v>3252.5040880164424</v>
      </c>
      <c r="R13" s="520">
        <v>3042.2913410232995</v>
      </c>
      <c r="S13" s="520">
        <v>3232.8564010633472</v>
      </c>
      <c r="T13" s="520">
        <v>3467.1343220379304</v>
      </c>
      <c r="U13" s="520">
        <v>3687.4545455660082</v>
      </c>
      <c r="V13" s="520">
        <v>3756.0637800724826</v>
      </c>
      <c r="W13" s="520">
        <v>3952.5985406321779</v>
      </c>
      <c r="X13" s="282">
        <v>9</v>
      </c>
    </row>
    <row r="14" spans="1:25" ht="15" customHeight="1">
      <c r="A14" s="223">
        <v>10</v>
      </c>
      <c r="B14" s="435" t="s">
        <v>58</v>
      </c>
      <c r="C14" s="440" t="s">
        <v>96</v>
      </c>
      <c r="D14" s="403">
        <v>37729.19931817957</v>
      </c>
      <c r="E14" s="403">
        <v>37326.298064925111</v>
      </c>
      <c r="F14" s="403">
        <v>38325.177807147345</v>
      </c>
      <c r="G14" s="403">
        <v>41323.331050695626</v>
      </c>
      <c r="H14" s="403">
        <v>43464.435761061686</v>
      </c>
      <c r="I14" s="520">
        <v>43014.804738639148</v>
      </c>
      <c r="J14" s="520">
        <v>43965.463893099091</v>
      </c>
      <c r="K14" s="520">
        <v>39440.39059721068</v>
      </c>
      <c r="L14" s="520">
        <v>38941.980806263222</v>
      </c>
      <c r="M14" s="520">
        <v>38532.065914950166</v>
      </c>
      <c r="N14" s="520">
        <v>36576.783180436076</v>
      </c>
      <c r="O14" s="520">
        <v>34667.797160295369</v>
      </c>
      <c r="P14" s="520">
        <v>35380.537618050716</v>
      </c>
      <c r="Q14" s="520">
        <v>36011.006358185135</v>
      </c>
      <c r="R14" s="520">
        <v>26249.51296406025</v>
      </c>
      <c r="S14" s="520">
        <v>24779.784287789993</v>
      </c>
      <c r="T14" s="520">
        <v>29691.534511120022</v>
      </c>
      <c r="U14" s="520">
        <v>28454.003713549602</v>
      </c>
      <c r="V14" s="520">
        <v>28238.057266710137</v>
      </c>
      <c r="W14" s="520">
        <v>28364.969749169417</v>
      </c>
      <c r="X14" s="282">
        <v>10</v>
      </c>
    </row>
    <row r="15" spans="1:25" ht="15" customHeight="1">
      <c r="A15" s="223">
        <v>11</v>
      </c>
      <c r="B15" s="435" t="s">
        <v>59</v>
      </c>
      <c r="C15" s="440" t="s">
        <v>97</v>
      </c>
      <c r="D15" s="403">
        <v>3466.9209307883984</v>
      </c>
      <c r="E15" s="403">
        <v>3087.998038537813</v>
      </c>
      <c r="F15" s="403">
        <v>2943.1748566942442</v>
      </c>
      <c r="G15" s="403">
        <v>3308.7996232434175</v>
      </c>
      <c r="H15" s="403">
        <v>3401.5032448638722</v>
      </c>
      <c r="I15" s="520">
        <v>3341.0395040195822</v>
      </c>
      <c r="J15" s="520">
        <v>3491.0272378030304</v>
      </c>
      <c r="K15" s="520">
        <v>3411.4107365524205</v>
      </c>
      <c r="L15" s="520">
        <v>3383.7206272369322</v>
      </c>
      <c r="M15" s="520">
        <v>3414.5119219609264</v>
      </c>
      <c r="N15" s="520">
        <v>3301.6260944517771</v>
      </c>
      <c r="O15" s="520">
        <v>3506.3329265047614</v>
      </c>
      <c r="P15" s="520">
        <v>3333.5547136993969</v>
      </c>
      <c r="Q15" s="520">
        <v>3398.7527381981877</v>
      </c>
      <c r="R15" s="520">
        <v>3480.6461346313736</v>
      </c>
      <c r="S15" s="520">
        <v>3792.7997558087122</v>
      </c>
      <c r="T15" s="520">
        <v>4192.2003699931374</v>
      </c>
      <c r="U15" s="520">
        <v>4481.4741996297225</v>
      </c>
      <c r="V15" s="520">
        <v>4441.0111195993504</v>
      </c>
      <c r="W15" s="520">
        <v>4818.2188665134809</v>
      </c>
      <c r="X15" s="282">
        <v>11</v>
      </c>
    </row>
    <row r="16" spans="1:25" ht="15" customHeight="1">
      <c r="A16" s="223">
        <v>12</v>
      </c>
      <c r="B16" s="435" t="s">
        <v>60</v>
      </c>
      <c r="C16" s="440" t="s">
        <v>121</v>
      </c>
      <c r="D16" s="403">
        <v>6243.4963331429171</v>
      </c>
      <c r="E16" s="403">
        <v>6203.8110641486292</v>
      </c>
      <c r="F16" s="403">
        <v>6326.2449375001042</v>
      </c>
      <c r="G16" s="403">
        <v>7081.4684803540204</v>
      </c>
      <c r="H16" s="403">
        <v>7402.2120033502306</v>
      </c>
      <c r="I16" s="520">
        <v>7061.9033576971524</v>
      </c>
      <c r="J16" s="520">
        <v>7602.9570275784745</v>
      </c>
      <c r="K16" s="520">
        <v>7360.4885619736669</v>
      </c>
      <c r="L16" s="520">
        <v>8832.1995358750773</v>
      </c>
      <c r="M16" s="520">
        <v>9808.1838616882578</v>
      </c>
      <c r="N16" s="520">
        <v>10277.215287921663</v>
      </c>
      <c r="O16" s="520">
        <v>11022.528435779295</v>
      </c>
      <c r="P16" s="520">
        <v>10696.39281252247</v>
      </c>
      <c r="Q16" s="520">
        <v>10808.136709002636</v>
      </c>
      <c r="R16" s="520">
        <v>10173.209817592518</v>
      </c>
      <c r="S16" s="520">
        <v>10287.024923512243</v>
      </c>
      <c r="T16" s="520">
        <v>10422.946060777411</v>
      </c>
      <c r="U16" s="520">
        <v>10768.517946635886</v>
      </c>
      <c r="V16" s="520">
        <v>10992.309819862878</v>
      </c>
      <c r="W16" s="520">
        <v>11553.338146376904</v>
      </c>
      <c r="X16" s="282">
        <v>12</v>
      </c>
    </row>
    <row r="17" spans="1:24" ht="15" customHeight="1">
      <c r="A17" s="223">
        <v>13</v>
      </c>
      <c r="B17" s="435" t="s">
        <v>61</v>
      </c>
      <c r="C17" s="440" t="s">
        <v>98</v>
      </c>
      <c r="D17" s="403">
        <v>69343.151978514099</v>
      </c>
      <c r="E17" s="403">
        <v>70302.65366843059</v>
      </c>
      <c r="F17" s="403">
        <v>72132.049086132363</v>
      </c>
      <c r="G17" s="403">
        <v>78611.314064174061</v>
      </c>
      <c r="H17" s="403">
        <v>82350.724989282346</v>
      </c>
      <c r="I17" s="520">
        <v>82347.487654330485</v>
      </c>
      <c r="J17" s="520">
        <v>86947.643088460813</v>
      </c>
      <c r="K17" s="520">
        <v>82326.634967119666</v>
      </c>
      <c r="L17" s="520">
        <v>76739.536810859543</v>
      </c>
      <c r="M17" s="520">
        <v>75250.284065442989</v>
      </c>
      <c r="N17" s="520">
        <v>75564.854657703065</v>
      </c>
      <c r="O17" s="520">
        <v>81202.65504896325</v>
      </c>
      <c r="P17" s="520">
        <v>81277.613714044157</v>
      </c>
      <c r="Q17" s="520">
        <v>84891.770511629802</v>
      </c>
      <c r="R17" s="520">
        <v>85718.05052376751</v>
      </c>
      <c r="S17" s="520">
        <v>83572.468641129351</v>
      </c>
      <c r="T17" s="520">
        <v>81893.655130548155</v>
      </c>
      <c r="U17" s="520">
        <v>81648.417244487879</v>
      </c>
      <c r="V17" s="520">
        <v>81069.437579383448</v>
      </c>
      <c r="W17" s="520">
        <v>84358.078992157709</v>
      </c>
      <c r="X17" s="282">
        <v>13</v>
      </c>
    </row>
    <row r="18" spans="1:24" ht="15" customHeight="1">
      <c r="A18" s="223">
        <v>14</v>
      </c>
      <c r="B18" s="435" t="s">
        <v>63</v>
      </c>
      <c r="C18" s="440" t="s">
        <v>102</v>
      </c>
      <c r="D18" s="403">
        <v>6738.2190286409768</v>
      </c>
      <c r="E18" s="403">
        <v>6124.0226171255144</v>
      </c>
      <c r="F18" s="403">
        <v>6075.9843629318857</v>
      </c>
      <c r="G18" s="403">
        <v>8497.8346615523369</v>
      </c>
      <c r="H18" s="403">
        <v>9139.4302202881372</v>
      </c>
      <c r="I18" s="520">
        <v>6773.6073509305506</v>
      </c>
      <c r="J18" s="520">
        <v>6903.8056574248476</v>
      </c>
      <c r="K18" s="520">
        <v>6621.3928606563004</v>
      </c>
      <c r="L18" s="520">
        <v>7900.6475735084896</v>
      </c>
      <c r="M18" s="520">
        <v>8463.1845751723722</v>
      </c>
      <c r="N18" s="520">
        <v>8048.9722426856697</v>
      </c>
      <c r="O18" s="520">
        <v>5850.1261723897933</v>
      </c>
      <c r="P18" s="520">
        <v>7403.1732703027055</v>
      </c>
      <c r="Q18" s="520">
        <v>7584.4911191307137</v>
      </c>
      <c r="R18" s="520">
        <v>3400.6277347149025</v>
      </c>
      <c r="S18" s="520">
        <v>4041.9041838557814</v>
      </c>
      <c r="T18" s="520">
        <v>4543.4193249809523</v>
      </c>
      <c r="U18" s="520">
        <v>4997.3340707987045</v>
      </c>
      <c r="V18" s="520">
        <v>5167.7497376037163</v>
      </c>
      <c r="W18" s="520">
        <v>5427.2724598992463</v>
      </c>
      <c r="X18" s="282">
        <v>14</v>
      </c>
    </row>
    <row r="19" spans="1:24" ht="15" customHeight="1">
      <c r="A19" s="223">
        <v>15</v>
      </c>
      <c r="B19" s="435" t="s">
        <v>62</v>
      </c>
      <c r="C19" s="440" t="s">
        <v>122</v>
      </c>
      <c r="D19" s="403">
        <v>22773.492076933879</v>
      </c>
      <c r="E19" s="403">
        <v>22848.934721377362</v>
      </c>
      <c r="F19" s="403">
        <v>23259.339990197328</v>
      </c>
      <c r="G19" s="403">
        <v>22415.986081155352</v>
      </c>
      <c r="H19" s="403">
        <v>23096.738078736707</v>
      </c>
      <c r="I19" s="520">
        <v>23476.865999247118</v>
      </c>
      <c r="J19" s="520">
        <v>24051.432525656979</v>
      </c>
      <c r="K19" s="520">
        <v>22682.349511582397</v>
      </c>
      <c r="L19" s="520">
        <v>22455.170651936125</v>
      </c>
      <c r="M19" s="520">
        <v>22285.472050775654</v>
      </c>
      <c r="N19" s="520">
        <v>22645.867745129326</v>
      </c>
      <c r="O19" s="520">
        <v>23048.75960129506</v>
      </c>
      <c r="P19" s="520">
        <v>22918.176738292514</v>
      </c>
      <c r="Q19" s="520">
        <v>23524.184545541313</v>
      </c>
      <c r="R19" s="520">
        <v>24001.01300006864</v>
      </c>
      <c r="S19" s="520">
        <v>24436.848071727487</v>
      </c>
      <c r="T19" s="520">
        <v>24124.086635188494</v>
      </c>
      <c r="U19" s="520">
        <v>24555.270382573359</v>
      </c>
      <c r="V19" s="520">
        <v>24788.014208590899</v>
      </c>
      <c r="W19" s="520">
        <v>25329.214062851392</v>
      </c>
      <c r="X19" s="282">
        <v>15</v>
      </c>
    </row>
    <row r="20" spans="1:24" ht="15" customHeight="1">
      <c r="A20" s="223">
        <v>16</v>
      </c>
      <c r="B20" s="435" t="s">
        <v>99</v>
      </c>
      <c r="C20" s="440" t="s">
        <v>103</v>
      </c>
      <c r="D20" s="403">
        <v>1109.6276285589238</v>
      </c>
      <c r="E20" s="403">
        <v>1086.6279949210734</v>
      </c>
      <c r="F20" s="403">
        <v>1121.5427612685519</v>
      </c>
      <c r="G20" s="403">
        <v>1219.608173346579</v>
      </c>
      <c r="H20" s="403">
        <v>1275.9327710229604</v>
      </c>
      <c r="I20" s="520">
        <v>1307.927800340806</v>
      </c>
      <c r="J20" s="520">
        <v>1392.7240778982853</v>
      </c>
      <c r="K20" s="520">
        <v>1565.4224278482784</v>
      </c>
      <c r="L20" s="520">
        <v>1519.178146627193</v>
      </c>
      <c r="M20" s="520">
        <v>1582.3615578113104</v>
      </c>
      <c r="N20" s="520">
        <v>1593.9954687891345</v>
      </c>
      <c r="O20" s="520">
        <v>1682.3397549784274</v>
      </c>
      <c r="P20" s="520">
        <v>1744.7619653542015</v>
      </c>
      <c r="Q20" s="520">
        <v>1810.3299413459704</v>
      </c>
      <c r="R20" s="520">
        <v>1655.4185692194746</v>
      </c>
      <c r="S20" s="520">
        <v>1703.6389656720767</v>
      </c>
      <c r="T20" s="520">
        <v>1747.1761322628881</v>
      </c>
      <c r="U20" s="520">
        <v>1803.6881677190775</v>
      </c>
      <c r="V20" s="520">
        <v>1785.3987372201925</v>
      </c>
      <c r="W20" s="520">
        <v>1881.8955331994043</v>
      </c>
      <c r="X20" s="282">
        <v>16</v>
      </c>
    </row>
    <row r="21" spans="1:24" ht="15" customHeight="1">
      <c r="A21" s="223">
        <v>17</v>
      </c>
      <c r="B21" s="435" t="s">
        <v>100</v>
      </c>
      <c r="C21" s="440" t="s">
        <v>104</v>
      </c>
      <c r="D21" s="403">
        <v>4151.0742972220405</v>
      </c>
      <c r="E21" s="403">
        <v>4006.8424128321394</v>
      </c>
      <c r="F21" s="403">
        <v>4048.0743410538139</v>
      </c>
      <c r="G21" s="403">
        <v>4674.2815510123428</v>
      </c>
      <c r="H21" s="403">
        <v>4990.6207324855568</v>
      </c>
      <c r="I21" s="520">
        <v>4924.6708358692804</v>
      </c>
      <c r="J21" s="520">
        <v>5164.1262199639641</v>
      </c>
      <c r="K21" s="520">
        <v>5077.1526110902105</v>
      </c>
      <c r="L21" s="520">
        <v>5618.9727918631188</v>
      </c>
      <c r="M21" s="520">
        <v>6109.0661545868224</v>
      </c>
      <c r="N21" s="520">
        <v>6378.2343322820971</v>
      </c>
      <c r="O21" s="520">
        <v>6556.239439768553</v>
      </c>
      <c r="P21" s="520">
        <v>6992.1169675513638</v>
      </c>
      <c r="Q21" s="520">
        <v>7647.0813010153306</v>
      </c>
      <c r="R21" s="520">
        <v>8515.4767615703931</v>
      </c>
      <c r="S21" s="520">
        <v>9303.7908004889832</v>
      </c>
      <c r="T21" s="520">
        <v>10086.57136726327</v>
      </c>
      <c r="U21" s="520">
        <v>10836.909128095966</v>
      </c>
      <c r="V21" s="520">
        <v>10933.679053945354</v>
      </c>
      <c r="W21" s="520">
        <v>11743.163336246673</v>
      </c>
      <c r="X21" s="282">
        <v>17</v>
      </c>
    </row>
    <row r="22" spans="1:24" ht="15" customHeight="1">
      <c r="A22" s="223">
        <v>18</v>
      </c>
      <c r="B22" s="435" t="s">
        <v>101</v>
      </c>
      <c r="C22" s="440" t="s">
        <v>105</v>
      </c>
      <c r="D22" s="403">
        <v>76990.852825888986</v>
      </c>
      <c r="E22" s="403">
        <v>76685.952259946731</v>
      </c>
      <c r="F22" s="403">
        <v>77706.577540948783</v>
      </c>
      <c r="G22" s="403">
        <v>80401.34759074777</v>
      </c>
      <c r="H22" s="403">
        <v>82426.821898150563</v>
      </c>
      <c r="I22" s="520">
        <v>80910.59960671459</v>
      </c>
      <c r="J22" s="520">
        <v>82442.469855700023</v>
      </c>
      <c r="K22" s="520">
        <v>53533.395683133102</v>
      </c>
      <c r="L22" s="520">
        <v>49365.288157533359</v>
      </c>
      <c r="M22" s="520">
        <v>49096.41985635311</v>
      </c>
      <c r="N22" s="520">
        <v>46824.159421621778</v>
      </c>
      <c r="O22" s="520">
        <v>49498.272451723969</v>
      </c>
      <c r="P22" s="520">
        <v>49383.765177058478</v>
      </c>
      <c r="Q22" s="520">
        <v>51554.690499017292</v>
      </c>
      <c r="R22" s="520">
        <v>49757.160387729178</v>
      </c>
      <c r="S22" s="520">
        <v>47979.780061390687</v>
      </c>
      <c r="T22" s="520">
        <v>46551.879145132363</v>
      </c>
      <c r="U22" s="520">
        <v>45260.968157085124</v>
      </c>
      <c r="V22" s="520">
        <v>44802.223323158621</v>
      </c>
      <c r="W22" s="520">
        <v>45863.721219897263</v>
      </c>
      <c r="X22" s="282">
        <v>18</v>
      </c>
    </row>
    <row r="23" spans="1:24" ht="12.95" customHeight="1">
      <c r="A23" s="223"/>
      <c r="B23" s="731"/>
      <c r="C23" s="728"/>
      <c r="D23" s="403"/>
      <c r="E23" s="403"/>
      <c r="F23" s="403"/>
      <c r="G23" s="403"/>
      <c r="H23" s="403"/>
      <c r="I23" s="520"/>
      <c r="J23" s="520"/>
      <c r="K23" s="520"/>
      <c r="L23" s="520"/>
      <c r="M23" s="520"/>
      <c r="N23" s="520"/>
      <c r="O23" s="520"/>
      <c r="P23" s="520"/>
      <c r="Q23" s="520"/>
      <c r="R23" s="520"/>
      <c r="S23" s="520"/>
      <c r="T23" s="520"/>
      <c r="U23" s="520"/>
      <c r="V23" s="520"/>
      <c r="W23" s="520"/>
      <c r="X23" s="282"/>
    </row>
    <row r="24" spans="1:24" ht="15" customHeight="1">
      <c r="A24" s="487">
        <v>19</v>
      </c>
      <c r="B24" s="443"/>
      <c r="C24" s="444" t="s">
        <v>42</v>
      </c>
      <c r="D24" s="405">
        <f t="shared" ref="D24:J24" si="0">SUM(D5:D22)</f>
        <v>889301.72960652132</v>
      </c>
      <c r="E24" s="405">
        <f t="shared" si="0"/>
        <v>871389.64648448746</v>
      </c>
      <c r="F24" s="405">
        <f t="shared" si="0"/>
        <v>880228.71206151287</v>
      </c>
      <c r="G24" s="405">
        <f t="shared" si="0"/>
        <v>927425.14702270029</v>
      </c>
      <c r="H24" s="405">
        <f t="shared" si="0"/>
        <v>989149.92268143303</v>
      </c>
      <c r="I24" s="521">
        <f t="shared" si="0"/>
        <v>977687.28877919959</v>
      </c>
      <c r="J24" s="521">
        <f t="shared" si="0"/>
        <v>999578.13606448297</v>
      </c>
      <c r="K24" s="521">
        <f t="shared" ref="K24:W24" si="1">SUM(K5:K22)</f>
        <v>939647.95392728271</v>
      </c>
      <c r="L24" s="521">
        <f t="shared" si="1"/>
        <v>924536.48892819497</v>
      </c>
      <c r="M24" s="521">
        <f t="shared" si="1"/>
        <v>940136.52647494874</v>
      </c>
      <c r="N24" s="521">
        <f t="shared" si="1"/>
        <v>928409.08386358491</v>
      </c>
      <c r="O24" s="521">
        <f t="shared" si="1"/>
        <v>973058.60369080119</v>
      </c>
      <c r="P24" s="521">
        <f t="shared" si="1"/>
        <v>978634.40885859705</v>
      </c>
      <c r="Q24" s="521">
        <f t="shared" si="1"/>
        <v>975148.25635145372</v>
      </c>
      <c r="R24" s="521">
        <f t="shared" si="1"/>
        <v>919751.9435881594</v>
      </c>
      <c r="S24" s="521">
        <f t="shared" si="1"/>
        <v>940953.2267362033</v>
      </c>
      <c r="T24" s="521">
        <f t="shared" si="1"/>
        <v>953061.21305667306</v>
      </c>
      <c r="U24" s="521">
        <f t="shared" si="1"/>
        <v>949074.21354516328</v>
      </c>
      <c r="V24" s="521">
        <f t="shared" si="1"/>
        <v>964319.05275077559</v>
      </c>
      <c r="W24" s="521">
        <f t="shared" si="1"/>
        <v>981225.38942582416</v>
      </c>
      <c r="X24" s="284">
        <v>19</v>
      </c>
    </row>
    <row r="25" spans="1:24" ht="15" customHeight="1">
      <c r="A25" s="223">
        <v>20</v>
      </c>
      <c r="B25" s="420"/>
      <c r="C25" s="446" t="s">
        <v>279</v>
      </c>
      <c r="D25" s="413">
        <v>1392265.7428902586</v>
      </c>
      <c r="E25" s="413">
        <v>1413637.6392629787</v>
      </c>
      <c r="F25" s="413">
        <v>1413658.6370032537</v>
      </c>
      <c r="G25" s="413">
        <v>1393327.439989815</v>
      </c>
      <c r="H25" s="413">
        <v>1420259.2858562039</v>
      </c>
      <c r="I25" s="522">
        <v>1383990.2144087548</v>
      </c>
      <c r="J25" s="522">
        <v>1402439.7798901575</v>
      </c>
      <c r="K25" s="522">
        <v>1449922.5356964506</v>
      </c>
      <c r="L25" s="522">
        <v>1431838.4491229348</v>
      </c>
      <c r="M25" s="522">
        <v>1451599.2209255099</v>
      </c>
      <c r="N25" s="522">
        <v>1409276.0027442817</v>
      </c>
      <c r="O25" s="522">
        <v>1367287.2318281555</v>
      </c>
      <c r="P25" s="522">
        <v>1358774.9776149243</v>
      </c>
      <c r="Q25" s="522">
        <v>1325783.5720515489</v>
      </c>
      <c r="R25" s="522">
        <v>1347806.6782906223</v>
      </c>
      <c r="S25" s="522">
        <v>1351685.7954862462</v>
      </c>
      <c r="T25" s="522">
        <v>1366021.7286532791</v>
      </c>
      <c r="U25" s="522">
        <v>1346798.4397908011</v>
      </c>
      <c r="V25" s="522">
        <v>1358254.6731375027</v>
      </c>
      <c r="W25" s="522">
        <v>1355506.9761775644</v>
      </c>
      <c r="X25" s="282">
        <v>20</v>
      </c>
    </row>
    <row r="26" spans="1:24" ht="15" customHeight="1">
      <c r="A26" s="223">
        <v>21</v>
      </c>
      <c r="B26" s="420"/>
      <c r="C26" s="444" t="s">
        <v>111</v>
      </c>
      <c r="D26" s="405">
        <f t="shared" ref="D26:W26" si="2">SUM(D24:D25)</f>
        <v>2281567.4724967796</v>
      </c>
      <c r="E26" s="405">
        <f t="shared" si="2"/>
        <v>2285027.2857474661</v>
      </c>
      <c r="F26" s="405">
        <f t="shared" si="2"/>
        <v>2293887.3490647664</v>
      </c>
      <c r="G26" s="405">
        <f t="shared" si="2"/>
        <v>2320752.5870125154</v>
      </c>
      <c r="H26" s="405">
        <f t="shared" si="2"/>
        <v>2409409.2085376368</v>
      </c>
      <c r="I26" s="521">
        <f t="shared" si="2"/>
        <v>2361677.5031879544</v>
      </c>
      <c r="J26" s="521">
        <f t="shared" si="2"/>
        <v>2402017.9159546406</v>
      </c>
      <c r="K26" s="521">
        <f t="shared" si="2"/>
        <v>2389570.4896237333</v>
      </c>
      <c r="L26" s="521">
        <f t="shared" si="2"/>
        <v>2356374.9380511297</v>
      </c>
      <c r="M26" s="521">
        <f t="shared" si="2"/>
        <v>2391735.7474004589</v>
      </c>
      <c r="N26" s="521">
        <f t="shared" si="2"/>
        <v>2337685.0866078665</v>
      </c>
      <c r="O26" s="521">
        <f t="shared" si="2"/>
        <v>2340345.8355189567</v>
      </c>
      <c r="P26" s="521">
        <f t="shared" si="2"/>
        <v>2337409.3864735216</v>
      </c>
      <c r="Q26" s="521">
        <f t="shared" si="2"/>
        <v>2300931.8284030026</v>
      </c>
      <c r="R26" s="521">
        <f t="shared" si="2"/>
        <v>2267558.6218787818</v>
      </c>
      <c r="S26" s="521">
        <f t="shared" si="2"/>
        <v>2292639.0222224495</v>
      </c>
      <c r="T26" s="521">
        <f t="shared" si="2"/>
        <v>2319082.9417099524</v>
      </c>
      <c r="U26" s="521">
        <f t="shared" si="2"/>
        <v>2295872.6533359643</v>
      </c>
      <c r="V26" s="521">
        <f t="shared" si="2"/>
        <v>2322573.7258882783</v>
      </c>
      <c r="W26" s="521">
        <f t="shared" si="2"/>
        <v>2336732.3656033883</v>
      </c>
      <c r="X26" s="282">
        <v>21</v>
      </c>
    </row>
    <row r="27" spans="1:24" hidden="1">
      <c r="A27" s="487"/>
      <c r="B27" s="237"/>
      <c r="C27" s="446" t="s">
        <v>268</v>
      </c>
      <c r="D27" s="413">
        <v>26607.375151652726</v>
      </c>
      <c r="E27" s="413">
        <v>20109.199056430254</v>
      </c>
      <c r="F27" s="413">
        <v>27392.634286326938</v>
      </c>
      <c r="G27" s="413">
        <v>46451.540947167436</v>
      </c>
      <c r="H27" s="413">
        <v>39046.244296957739</v>
      </c>
      <c r="I27" s="522">
        <v>46808.595532607287</v>
      </c>
      <c r="J27" s="522">
        <v>-23475.189712089486</v>
      </c>
      <c r="K27" s="522">
        <v>-26827.890489147081</v>
      </c>
      <c r="L27" s="522">
        <v>-54797.853155335928</v>
      </c>
      <c r="M27" s="522">
        <v>-72962.96134497493</v>
      </c>
      <c r="N27" s="522">
        <v>-93032.610821820475</v>
      </c>
      <c r="O27" s="522">
        <v>-76510.895194636381</v>
      </c>
      <c r="P27" s="522">
        <v>-107616.9932980352</v>
      </c>
      <c r="Q27" s="522">
        <v>-106162.59615150525</v>
      </c>
      <c r="R27" s="522">
        <v>-103955.10814061592</v>
      </c>
      <c r="S27" s="522">
        <v>-100331.51044609409</v>
      </c>
      <c r="T27" s="522">
        <v>-103725.81624227972</v>
      </c>
      <c r="U27" s="522">
        <v>-98387.701342152679</v>
      </c>
      <c r="V27" s="522">
        <v>-89745.561552714455</v>
      </c>
      <c r="W27" s="522">
        <v>-88012.773585732532</v>
      </c>
      <c r="X27" s="284">
        <v>22</v>
      </c>
    </row>
    <row r="28" spans="1:24" ht="12" hidden="1" customHeight="1">
      <c r="A28" s="223"/>
      <c r="B28" s="366"/>
      <c r="C28" s="446" t="s">
        <v>269</v>
      </c>
      <c r="D28" s="413">
        <v>-42675.847648432245</v>
      </c>
      <c r="E28" s="413">
        <v>-38631.484803896165</v>
      </c>
      <c r="F28" s="413">
        <v>-40554.983351093251</v>
      </c>
      <c r="G28" s="413">
        <v>-39866.127959682606</v>
      </c>
      <c r="H28" s="413">
        <v>-45447.452834594529</v>
      </c>
      <c r="I28" s="522">
        <v>-51050.098720561713</v>
      </c>
      <c r="J28" s="522">
        <v>-65144.821400956018</v>
      </c>
      <c r="K28" s="522">
        <v>-70059.60181784723</v>
      </c>
      <c r="L28" s="522">
        <v>-84288.086578881455</v>
      </c>
      <c r="M28" s="522">
        <v>-94131.787671710903</v>
      </c>
      <c r="N28" s="522">
        <v>-100271.47983690014</v>
      </c>
      <c r="O28" s="522">
        <v>-108148.94317819255</v>
      </c>
      <c r="P28" s="522">
        <v>-102124.39979522016</v>
      </c>
      <c r="Q28" s="522">
        <v>-107377.23394880741</v>
      </c>
      <c r="R28" s="522">
        <v>-107106.51778938946</v>
      </c>
      <c r="S28" s="522">
        <v>-113457.51721809193</v>
      </c>
      <c r="T28" s="522">
        <v>-114967.13233294644</v>
      </c>
      <c r="U28" s="522">
        <v>-113787.34474769447</v>
      </c>
      <c r="V28" s="522">
        <v>-98008.168993881758</v>
      </c>
      <c r="W28" s="522">
        <v>-93285.59662739771</v>
      </c>
      <c r="X28" s="282">
        <v>23</v>
      </c>
    </row>
    <row r="29" spans="1:24" ht="15" customHeight="1">
      <c r="A29" s="223">
        <v>22</v>
      </c>
      <c r="B29" s="345"/>
      <c r="C29" s="446" t="s">
        <v>294</v>
      </c>
      <c r="D29" s="413">
        <v>-16068.472496779519</v>
      </c>
      <c r="E29" s="413">
        <v>-18522.28574746591</v>
      </c>
      <c r="F29" s="413">
        <v>-13162.349064766313</v>
      </c>
      <c r="G29" s="413">
        <v>6585.4129874848295</v>
      </c>
      <c r="H29" s="413">
        <v>-6401.2085376367904</v>
      </c>
      <c r="I29" s="522">
        <v>-4241.5031879544258</v>
      </c>
      <c r="J29" s="522">
        <v>-88620.011113045504</v>
      </c>
      <c r="K29" s="522">
        <v>-96887.492306994303</v>
      </c>
      <c r="L29" s="522">
        <v>-139085.93973421739</v>
      </c>
      <c r="M29" s="522">
        <v>-167094.74901668582</v>
      </c>
      <c r="N29" s="522">
        <v>-193304.09065872061</v>
      </c>
      <c r="O29" s="522">
        <v>-184659.83837282893</v>
      </c>
      <c r="P29" s="522">
        <v>-209741.39309325535</v>
      </c>
      <c r="Q29" s="522">
        <v>-213539.83010031265</v>
      </c>
      <c r="R29" s="522">
        <v>-211061.62593000539</v>
      </c>
      <c r="S29" s="522">
        <v>-213789.02766418603</v>
      </c>
      <c r="T29" s="522">
        <v>-218692.94857522615</v>
      </c>
      <c r="U29" s="522">
        <v>-212175.04608984716</v>
      </c>
      <c r="V29" s="522">
        <v>-187753.73054659623</v>
      </c>
      <c r="W29" s="522">
        <v>-181298.37021313026</v>
      </c>
      <c r="X29" s="282">
        <v>22</v>
      </c>
    </row>
    <row r="30" spans="1:24" ht="12" hidden="1" customHeight="1">
      <c r="A30" s="487"/>
      <c r="B30" s="345"/>
      <c r="C30" s="452"/>
      <c r="D30" s="413">
        <v>2265499</v>
      </c>
      <c r="E30" s="413">
        <v>2266505</v>
      </c>
      <c r="F30" s="413">
        <v>2280725</v>
      </c>
      <c r="G30" s="413">
        <v>2327338</v>
      </c>
      <c r="H30" s="413">
        <v>2403008</v>
      </c>
      <c r="I30" s="522">
        <v>2357436</v>
      </c>
      <c r="J30" s="522">
        <v>2313474</v>
      </c>
      <c r="K30" s="522">
        <v>2292683</v>
      </c>
      <c r="L30" s="522">
        <v>2217289</v>
      </c>
      <c r="M30" s="522">
        <v>2224641</v>
      </c>
      <c r="N30" s="522">
        <v>2144381</v>
      </c>
      <c r="O30" s="522">
        <v>2155686</v>
      </c>
      <c r="P30" s="522">
        <v>2127668</v>
      </c>
      <c r="Q30" s="522">
        <v>2087392</v>
      </c>
      <c r="R30" s="522">
        <v>2056497</v>
      </c>
      <c r="S30" s="522">
        <v>2078850</v>
      </c>
      <c r="T30" s="522">
        <v>2100390</v>
      </c>
      <c r="U30" s="522">
        <v>2083697.6113785324</v>
      </c>
      <c r="V30" s="522">
        <v>2134820</v>
      </c>
      <c r="W30" s="522">
        <v>2155434</v>
      </c>
      <c r="X30" s="284"/>
    </row>
    <row r="31" spans="1:24" ht="15" customHeight="1">
      <c r="A31" s="223">
        <v>23</v>
      </c>
      <c r="B31" s="488"/>
      <c r="C31" s="444" t="s">
        <v>87</v>
      </c>
      <c r="D31" s="405">
        <f t="shared" ref="D31:W31" si="3">SUM(D32:D34)</f>
        <v>2268507</v>
      </c>
      <c r="E31" s="405">
        <f t="shared" si="3"/>
        <v>2270597</v>
      </c>
      <c r="F31" s="405">
        <f t="shared" si="3"/>
        <v>2288029</v>
      </c>
      <c r="G31" s="405">
        <f t="shared" si="3"/>
        <v>2335500</v>
      </c>
      <c r="H31" s="405">
        <f t="shared" si="3"/>
        <v>2413748</v>
      </c>
      <c r="I31" s="521">
        <f t="shared" si="3"/>
        <v>2381988</v>
      </c>
      <c r="J31" s="521">
        <f t="shared" si="3"/>
        <v>2346954</v>
      </c>
      <c r="K31" s="521">
        <f t="shared" si="3"/>
        <v>2292683</v>
      </c>
      <c r="L31" s="521">
        <f t="shared" si="3"/>
        <v>2217289</v>
      </c>
      <c r="M31" s="521">
        <f t="shared" si="3"/>
        <v>2224641</v>
      </c>
      <c r="N31" s="521">
        <f t="shared" si="3"/>
        <v>2144381</v>
      </c>
      <c r="O31" s="521">
        <f t="shared" si="3"/>
        <v>2155686</v>
      </c>
      <c r="P31" s="521">
        <f t="shared" si="3"/>
        <v>2127668</v>
      </c>
      <c r="Q31" s="521">
        <f t="shared" si="3"/>
        <v>2087392</v>
      </c>
      <c r="R31" s="521">
        <f t="shared" si="3"/>
        <v>2056497</v>
      </c>
      <c r="S31" s="521">
        <f t="shared" si="3"/>
        <v>2078850</v>
      </c>
      <c r="T31" s="521">
        <f t="shared" si="3"/>
        <v>2100390</v>
      </c>
      <c r="U31" s="521">
        <f t="shared" si="3"/>
        <v>2083697.6113785324</v>
      </c>
      <c r="V31" s="521">
        <f t="shared" si="3"/>
        <v>2134820</v>
      </c>
      <c r="W31" s="521">
        <f t="shared" si="3"/>
        <v>2155434</v>
      </c>
      <c r="X31" s="282">
        <v>23</v>
      </c>
    </row>
    <row r="32" spans="1:24" ht="15" customHeight="1">
      <c r="A32" s="223">
        <v>24</v>
      </c>
      <c r="B32" s="488"/>
      <c r="C32" s="489" t="s">
        <v>64</v>
      </c>
      <c r="D32" s="413">
        <v>1504</v>
      </c>
      <c r="E32" s="413">
        <v>2046</v>
      </c>
      <c r="F32" s="413">
        <v>3652</v>
      </c>
      <c r="G32" s="413">
        <v>4081</v>
      </c>
      <c r="H32" s="413">
        <v>5370</v>
      </c>
      <c r="I32" s="522">
        <v>12276.000000000002</v>
      </c>
      <c r="J32" s="522">
        <v>16740.000000000004</v>
      </c>
      <c r="K32" s="522">
        <v>20460</v>
      </c>
      <c r="L32" s="522">
        <v>29948</v>
      </c>
      <c r="M32" s="522">
        <v>39845.979368194443</v>
      </c>
      <c r="N32" s="522">
        <v>68013.663911388881</v>
      </c>
      <c r="O32" s="522">
        <v>130273.06958736111</v>
      </c>
      <c r="P32" s="522">
        <v>144262.78593861111</v>
      </c>
      <c r="Q32" s="522">
        <v>109999.92546958334</v>
      </c>
      <c r="R32" s="522">
        <v>89325.701656249992</v>
      </c>
      <c r="S32" s="522">
        <v>88960.522359683106</v>
      </c>
      <c r="T32" s="522">
        <v>83219.341392894712</v>
      </c>
      <c r="U32" s="522">
        <v>85277.578027979675</v>
      </c>
      <c r="V32" s="522">
        <v>78436.045398955815</v>
      </c>
      <c r="W32" s="522">
        <v>81722.890470987782</v>
      </c>
      <c r="X32" s="282">
        <v>24</v>
      </c>
    </row>
    <row r="33" spans="1:24" ht="15" customHeight="1">
      <c r="A33" s="223">
        <v>25</v>
      </c>
      <c r="B33" s="488"/>
      <c r="C33" s="489" t="s">
        <v>110</v>
      </c>
      <c r="D33" s="413" t="s">
        <v>39</v>
      </c>
      <c r="E33" s="413" t="s">
        <v>39</v>
      </c>
      <c r="F33" s="413" t="s">
        <v>39</v>
      </c>
      <c r="G33" s="413" t="s">
        <v>39</v>
      </c>
      <c r="H33" s="413" t="s">
        <v>39</v>
      </c>
      <c r="I33" s="522" t="s">
        <v>39</v>
      </c>
      <c r="J33" s="522" t="s">
        <v>39</v>
      </c>
      <c r="K33" s="522" t="s">
        <v>39</v>
      </c>
      <c r="L33" s="522" t="s">
        <v>39</v>
      </c>
      <c r="M33" s="522">
        <v>1144.0206318055555</v>
      </c>
      <c r="N33" s="522">
        <v>6817.3360886111122</v>
      </c>
      <c r="O33" s="522">
        <v>13417.930412638889</v>
      </c>
      <c r="P33" s="522">
        <v>12061.21406138889</v>
      </c>
      <c r="Q33" s="522">
        <v>16328.07453041667</v>
      </c>
      <c r="R33" s="522">
        <v>23691.298343750004</v>
      </c>
      <c r="S33" s="522">
        <v>30410.477640316898</v>
      </c>
      <c r="T33" s="522">
        <v>32115.658607105295</v>
      </c>
      <c r="U33" s="522">
        <v>32702.033350552756</v>
      </c>
      <c r="V33" s="522">
        <v>31596.954601044177</v>
      </c>
      <c r="W33" s="522">
        <v>32222.109529012218</v>
      </c>
      <c r="X33" s="282">
        <v>25</v>
      </c>
    </row>
    <row r="34" spans="1:24" ht="15" customHeight="1">
      <c r="A34" s="223">
        <v>26</v>
      </c>
      <c r="B34" s="366"/>
      <c r="C34" s="444" t="s">
        <v>270</v>
      </c>
      <c r="D34" s="405">
        <v>2267003</v>
      </c>
      <c r="E34" s="405">
        <v>2268551</v>
      </c>
      <c r="F34" s="405">
        <v>2284377</v>
      </c>
      <c r="G34" s="405">
        <v>2331419</v>
      </c>
      <c r="H34" s="405">
        <v>2408378</v>
      </c>
      <c r="I34" s="521">
        <v>2369712</v>
      </c>
      <c r="J34" s="521">
        <v>2330214</v>
      </c>
      <c r="K34" s="521">
        <v>2272223</v>
      </c>
      <c r="L34" s="521">
        <v>2187341</v>
      </c>
      <c r="M34" s="521">
        <v>2183651</v>
      </c>
      <c r="N34" s="521">
        <v>2069550</v>
      </c>
      <c r="O34" s="521">
        <v>2011995</v>
      </c>
      <c r="P34" s="521">
        <v>1971344</v>
      </c>
      <c r="Q34" s="521">
        <v>1961064</v>
      </c>
      <c r="R34" s="521">
        <v>1943480</v>
      </c>
      <c r="S34" s="521">
        <v>1959479</v>
      </c>
      <c r="T34" s="521">
        <v>1985055</v>
      </c>
      <c r="U34" s="521">
        <v>1965718</v>
      </c>
      <c r="V34" s="521">
        <v>2024787</v>
      </c>
      <c r="W34" s="521">
        <v>2041489</v>
      </c>
      <c r="X34" s="282">
        <v>26</v>
      </c>
    </row>
    <row r="35" spans="1:24" ht="12" hidden="1" customHeight="1">
      <c r="B35" s="422"/>
      <c r="C35" s="448" t="s">
        <v>255</v>
      </c>
      <c r="D35" s="490"/>
      <c r="E35" s="490"/>
      <c r="F35" s="490"/>
      <c r="G35" s="490"/>
      <c r="H35" s="490"/>
      <c r="I35" s="490"/>
      <c r="J35" s="490"/>
      <c r="K35" s="490"/>
      <c r="L35" s="490"/>
      <c r="M35" s="490"/>
      <c r="N35" s="490"/>
      <c r="O35" s="490"/>
      <c r="P35" s="490"/>
      <c r="Q35" s="490"/>
      <c r="R35" s="490"/>
      <c r="S35" s="490"/>
      <c r="T35" s="490"/>
      <c r="U35" s="490"/>
      <c r="V35" s="490"/>
      <c r="W35" s="490"/>
    </row>
    <row r="36" spans="1:24" ht="12" hidden="1" customHeight="1">
      <c r="B36" s="422"/>
      <c r="C36" s="448"/>
      <c r="D36" s="450"/>
      <c r="E36" s="450"/>
      <c r="F36" s="450"/>
      <c r="G36" s="450"/>
    </row>
    <row r="37" spans="1:24">
      <c r="A37" s="388" t="s">
        <v>572</v>
      </c>
      <c r="B37" s="417"/>
      <c r="C37" s="422"/>
      <c r="D37" s="445"/>
      <c r="E37" s="445"/>
      <c r="F37" s="445"/>
      <c r="G37" s="445"/>
      <c r="H37" s="445"/>
      <c r="I37" s="445"/>
      <c r="J37" s="445"/>
      <c r="K37" s="445"/>
      <c r="L37" s="445"/>
      <c r="M37" s="445"/>
      <c r="N37" s="445"/>
      <c r="O37" s="445"/>
      <c r="P37" s="445"/>
      <c r="Q37" s="445"/>
      <c r="R37" s="445"/>
      <c r="S37" s="445"/>
      <c r="T37" s="445"/>
      <c r="U37" s="445"/>
      <c r="V37" s="445"/>
      <c r="W37" s="445"/>
      <c r="X37" s="442"/>
    </row>
    <row r="38" spans="1:24" ht="12" customHeight="1">
      <c r="A38" s="365" t="s">
        <v>256</v>
      </c>
      <c r="C38" s="448"/>
    </row>
    <row r="39" spans="1:24" ht="12" customHeight="1">
      <c r="A39" s="365" t="s">
        <v>107</v>
      </c>
      <c r="C39" s="448"/>
    </row>
    <row r="40" spans="1:24" ht="12" customHeight="1">
      <c r="A40" s="211" t="s">
        <v>954</v>
      </c>
      <c r="C40" s="448"/>
    </row>
    <row r="41" spans="1:24" ht="12" customHeight="1">
      <c r="A41" s="418" t="s">
        <v>955</v>
      </c>
      <c r="C41" s="448"/>
    </row>
    <row r="42" spans="1:24" ht="12" customHeight="1">
      <c r="A42" s="211" t="s">
        <v>576</v>
      </c>
      <c r="C42" s="448"/>
    </row>
    <row r="43" spans="1:24" ht="12" customHeight="1">
      <c r="A43" s="365" t="s">
        <v>271</v>
      </c>
      <c r="C43" s="448"/>
    </row>
    <row r="44" spans="1:24" ht="12" customHeight="1">
      <c r="A44" s="365" t="s">
        <v>272</v>
      </c>
      <c r="C44" s="448"/>
    </row>
    <row r="45" spans="1:24" ht="12" customHeight="1">
      <c r="A45" s="211" t="s">
        <v>273</v>
      </c>
      <c r="C45" s="448"/>
    </row>
    <row r="46" spans="1:24">
      <c r="B46" s="422"/>
      <c r="C46" s="448"/>
    </row>
    <row r="47" spans="1:24">
      <c r="B47" s="422"/>
      <c r="C47" s="448"/>
    </row>
    <row r="48" spans="1:24">
      <c r="B48" s="422"/>
      <c r="C48" s="448"/>
    </row>
    <row r="49" spans="2:3">
      <c r="B49" s="422"/>
      <c r="C49" s="448"/>
    </row>
    <row r="50" spans="2:3">
      <c r="B50" s="422"/>
      <c r="C50" s="448"/>
    </row>
    <row r="51" spans="2:3">
      <c r="B51" s="422"/>
      <c r="C51" s="448"/>
    </row>
    <row r="52" spans="2:3">
      <c r="B52" s="422"/>
      <c r="C52" s="448"/>
    </row>
    <row r="53" spans="2:3">
      <c r="B53" s="422"/>
      <c r="C53" s="448"/>
    </row>
  </sheetData>
  <mergeCells count="1">
    <mergeCell ref="B23:C23"/>
  </mergeCells>
  <pageMargins left="0.59055118110236227" right="0.19685039370078741" top="0.78740157480314965" bottom="0.59055118110236227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/>
  </sheetViews>
  <sheetFormatPr baseColWidth="10" defaultRowHeight="15"/>
  <cols>
    <col min="1" max="1" width="4.28515625" style="211" customWidth="1"/>
    <col min="2" max="2" width="8.7109375" style="418" customWidth="1"/>
    <col min="3" max="3" width="12.7109375" style="418" customWidth="1"/>
    <col min="4" max="8" width="12.7109375" style="213" customWidth="1"/>
    <col min="9" max="16384" width="11.42578125" style="213"/>
  </cols>
  <sheetData>
    <row r="1" spans="1:11" s="390" customFormat="1" ht="21.75" customHeight="1">
      <c r="A1" s="425" t="s">
        <v>958</v>
      </c>
      <c r="B1" s="391"/>
      <c r="C1" s="391"/>
    </row>
    <row r="2" spans="1:11" s="393" customFormat="1" ht="16.5" customHeight="1">
      <c r="A2" s="392" t="s">
        <v>259</v>
      </c>
      <c r="B2" s="491"/>
      <c r="C2" s="394"/>
      <c r="K2" s="492"/>
    </row>
    <row r="3" spans="1:11" s="393" customFormat="1" ht="16.5" customHeight="1">
      <c r="A3" s="392"/>
      <c r="B3" s="491"/>
      <c r="C3" s="394"/>
      <c r="K3" s="492"/>
    </row>
    <row r="4" spans="1:11" s="393" customFormat="1" ht="31.9" customHeight="1">
      <c r="A4" s="733" t="s">
        <v>30</v>
      </c>
      <c r="B4" s="735" t="s">
        <v>113</v>
      </c>
      <c r="C4" s="737" t="s">
        <v>48</v>
      </c>
      <c r="D4" s="739" t="s">
        <v>130</v>
      </c>
      <c r="E4" s="740"/>
      <c r="F4" s="739" t="s">
        <v>956</v>
      </c>
      <c r="G4" s="741"/>
      <c r="H4" s="741"/>
      <c r="I4" s="741"/>
      <c r="J4" s="493"/>
    </row>
    <row r="5" spans="1:11" s="398" customFormat="1" ht="24">
      <c r="A5" s="734"/>
      <c r="B5" s="736"/>
      <c r="C5" s="738"/>
      <c r="D5" s="428" t="s">
        <v>957</v>
      </c>
      <c r="E5" s="428" t="s">
        <v>64</v>
      </c>
      <c r="F5" s="428" t="s">
        <v>129</v>
      </c>
      <c r="G5" s="475" t="s">
        <v>110</v>
      </c>
      <c r="H5" s="475" t="s">
        <v>67</v>
      </c>
      <c r="I5" s="475" t="s">
        <v>66</v>
      </c>
    </row>
    <row r="6" spans="1:11" s="398" customFormat="1" ht="21.75" customHeight="1">
      <c r="A6" s="494"/>
      <c r="B6" s="477"/>
      <c r="C6" s="742" t="s">
        <v>81</v>
      </c>
      <c r="D6" s="743"/>
      <c r="E6" s="743"/>
      <c r="F6" s="743"/>
      <c r="G6" s="743"/>
      <c r="H6" s="743"/>
      <c r="I6" s="743"/>
    </row>
    <row r="7" spans="1:11" ht="15" customHeight="1">
      <c r="A7" s="223">
        <v>1</v>
      </c>
      <c r="B7" s="223" t="s">
        <v>68</v>
      </c>
      <c r="C7" s="403">
        <f>SUM(D7:I7)</f>
        <v>2281705.467817049</v>
      </c>
      <c r="D7" s="403">
        <v>937405.62009840377</v>
      </c>
      <c r="E7" s="403">
        <v>1504</v>
      </c>
      <c r="F7" s="403">
        <v>1342657.8477186454</v>
      </c>
      <c r="G7" s="403" t="s">
        <v>39</v>
      </c>
      <c r="H7" s="403">
        <v>138</v>
      </c>
      <c r="I7" s="403" t="s">
        <v>39</v>
      </c>
    </row>
    <row r="8" spans="1:11" ht="12.95" customHeight="1">
      <c r="A8" s="223">
        <v>2</v>
      </c>
      <c r="B8" s="223" t="s">
        <v>69</v>
      </c>
      <c r="C8" s="403">
        <f t="shared" ref="C8:C22" si="0">SUM(D8:I8)</f>
        <v>2285142.2809316083</v>
      </c>
      <c r="D8" s="403">
        <v>944470.80037279043</v>
      </c>
      <c r="E8" s="403">
        <v>2046</v>
      </c>
      <c r="F8" s="403">
        <v>1338510.480558818</v>
      </c>
      <c r="G8" s="403" t="s">
        <v>39</v>
      </c>
      <c r="H8" s="403">
        <v>115</v>
      </c>
      <c r="I8" s="403" t="s">
        <v>39</v>
      </c>
    </row>
    <row r="9" spans="1:11" ht="12.95" customHeight="1">
      <c r="A9" s="223">
        <v>3</v>
      </c>
      <c r="B9" s="223" t="s">
        <v>70</v>
      </c>
      <c r="C9" s="403">
        <f t="shared" si="0"/>
        <v>2293993.3460469656</v>
      </c>
      <c r="D9" s="403">
        <v>952193.36335702345</v>
      </c>
      <c r="E9" s="403">
        <v>3652</v>
      </c>
      <c r="F9" s="403">
        <v>1338041.982689942</v>
      </c>
      <c r="G9" s="403" t="s">
        <v>39</v>
      </c>
      <c r="H9" s="403">
        <v>106</v>
      </c>
      <c r="I9" s="403" t="s">
        <v>39</v>
      </c>
    </row>
    <row r="10" spans="1:11" ht="12.95" customHeight="1">
      <c r="A10" s="223">
        <v>4</v>
      </c>
      <c r="B10" s="223" t="s">
        <v>71</v>
      </c>
      <c r="C10" s="403">
        <f t="shared" si="0"/>
        <v>2320858.5845652041</v>
      </c>
      <c r="D10" s="403">
        <v>976342.45892756258</v>
      </c>
      <c r="E10" s="403">
        <v>4081</v>
      </c>
      <c r="F10" s="403">
        <v>1340329.1256376414</v>
      </c>
      <c r="G10" s="403" t="s">
        <v>39</v>
      </c>
      <c r="H10" s="403">
        <v>106</v>
      </c>
      <c r="I10" s="403" t="s">
        <v>39</v>
      </c>
    </row>
    <row r="11" spans="1:11" ht="12.95" customHeight="1">
      <c r="A11" s="223">
        <v>5</v>
      </c>
      <c r="B11" s="223" t="s">
        <v>72</v>
      </c>
      <c r="C11" s="403">
        <f t="shared" si="0"/>
        <v>2409509.2061972562</v>
      </c>
      <c r="D11" s="403">
        <v>1057989.7555876651</v>
      </c>
      <c r="E11" s="403">
        <v>5369.9999999999945</v>
      </c>
      <c r="F11" s="403">
        <v>1346049.4506095911</v>
      </c>
      <c r="G11" s="403" t="s">
        <v>39</v>
      </c>
      <c r="H11" s="403">
        <v>100</v>
      </c>
      <c r="I11" s="403" t="s">
        <v>39</v>
      </c>
    </row>
    <row r="12" spans="1:11" ht="12.95" customHeight="1">
      <c r="A12" s="223">
        <v>6</v>
      </c>
      <c r="B12" s="223" t="s">
        <v>73</v>
      </c>
      <c r="C12" s="403">
        <f t="shared" si="0"/>
        <v>2361771.5004823525</v>
      </c>
      <c r="D12" s="403">
        <v>1061296.4037384824</v>
      </c>
      <c r="E12" s="403">
        <v>12276</v>
      </c>
      <c r="F12" s="403">
        <v>1288105.0967438701</v>
      </c>
      <c r="G12" s="403" t="s">
        <v>39</v>
      </c>
      <c r="H12" s="403">
        <v>94</v>
      </c>
      <c r="I12" s="403" t="s">
        <v>39</v>
      </c>
    </row>
    <row r="13" spans="1:11" ht="12.95" customHeight="1">
      <c r="A13" s="223">
        <v>7</v>
      </c>
      <c r="B13" s="223" t="s">
        <v>74</v>
      </c>
      <c r="C13" s="403">
        <f t="shared" si="0"/>
        <v>2402192.0079066656</v>
      </c>
      <c r="D13" s="403">
        <v>1120891.1882043707</v>
      </c>
      <c r="E13" s="403">
        <v>16740</v>
      </c>
      <c r="F13" s="403">
        <v>1264462.8197022949</v>
      </c>
      <c r="G13" s="403" t="s">
        <v>39</v>
      </c>
      <c r="H13" s="403">
        <v>98</v>
      </c>
      <c r="I13" s="403" t="s">
        <v>39</v>
      </c>
    </row>
    <row r="14" spans="1:11" ht="12.95" customHeight="1">
      <c r="A14" s="223">
        <v>1</v>
      </c>
      <c r="B14" s="223" t="s">
        <v>75</v>
      </c>
      <c r="C14" s="403">
        <f t="shared" si="0"/>
        <v>2390177.4896237333</v>
      </c>
      <c r="D14" s="403">
        <v>1132669.8895576647</v>
      </c>
      <c r="E14" s="403">
        <v>20460</v>
      </c>
      <c r="F14" s="403">
        <v>1236440.6000660686</v>
      </c>
      <c r="G14" s="403" t="s">
        <v>39</v>
      </c>
      <c r="H14" s="403">
        <v>607</v>
      </c>
      <c r="I14" s="403" t="s">
        <v>39</v>
      </c>
    </row>
    <row r="15" spans="1:11" ht="12.95" customHeight="1">
      <c r="A15" s="223">
        <v>2</v>
      </c>
      <c r="B15" s="223" t="s">
        <v>76</v>
      </c>
      <c r="C15" s="403">
        <f t="shared" si="0"/>
        <v>2357068.9380511302</v>
      </c>
      <c r="D15" s="403">
        <v>1133149.8530077569</v>
      </c>
      <c r="E15" s="403">
        <v>29948</v>
      </c>
      <c r="F15" s="403">
        <v>1193277.0850433733</v>
      </c>
      <c r="G15" s="403" t="s">
        <v>39</v>
      </c>
      <c r="H15" s="403">
        <v>694</v>
      </c>
      <c r="I15" s="403" t="s">
        <v>39</v>
      </c>
    </row>
    <row r="16" spans="1:11" ht="12.95" customHeight="1">
      <c r="A16" s="223">
        <v>3</v>
      </c>
      <c r="B16" s="223" t="s">
        <v>77</v>
      </c>
      <c r="C16" s="403">
        <f t="shared" si="0"/>
        <v>2393622.7474004589</v>
      </c>
      <c r="D16" s="403">
        <v>1183893.9610305051</v>
      </c>
      <c r="E16" s="403">
        <v>39845.979368194443</v>
      </c>
      <c r="F16" s="403">
        <v>1166851.7863699538</v>
      </c>
      <c r="G16" s="403">
        <v>1144.0206318055555</v>
      </c>
      <c r="H16" s="403">
        <v>1887</v>
      </c>
      <c r="I16" s="403" t="s">
        <v>39</v>
      </c>
    </row>
    <row r="17" spans="1:9" ht="12.95" customHeight="1">
      <c r="A17" s="223">
        <v>4</v>
      </c>
      <c r="B17" s="223" t="s">
        <v>78</v>
      </c>
      <c r="C17" s="403">
        <f t="shared" si="0"/>
        <v>2340042.0866078665</v>
      </c>
      <c r="D17" s="403">
        <v>1170205.6097957843</v>
      </c>
      <c r="E17" s="403">
        <v>68013.663911388881</v>
      </c>
      <c r="F17" s="403">
        <v>1092648.4768120821</v>
      </c>
      <c r="G17" s="403">
        <v>6817.3360886111122</v>
      </c>
      <c r="H17" s="403">
        <v>2357</v>
      </c>
      <c r="I17" s="403" t="s">
        <v>39</v>
      </c>
    </row>
    <row r="18" spans="1:9" ht="12.95" customHeight="1">
      <c r="A18" s="223">
        <v>5</v>
      </c>
      <c r="B18" s="223" t="s">
        <v>79</v>
      </c>
      <c r="C18" s="403">
        <f t="shared" si="0"/>
        <v>2349396.4951824257</v>
      </c>
      <c r="D18" s="403">
        <v>1157671.8948982544</v>
      </c>
      <c r="E18" s="403">
        <v>130273.06958736113</v>
      </c>
      <c r="F18" s="403">
        <v>1038982.940620702</v>
      </c>
      <c r="G18" s="403">
        <v>13417.930412638889</v>
      </c>
      <c r="H18" s="403">
        <v>4605</v>
      </c>
      <c r="I18" s="403">
        <v>4445.6596634694233</v>
      </c>
    </row>
    <row r="19" spans="1:9" ht="12.95" customHeight="1">
      <c r="A19" s="223">
        <v>6</v>
      </c>
      <c r="B19" s="223" t="s">
        <v>80</v>
      </c>
      <c r="C19" s="403">
        <f t="shared" si="0"/>
        <v>2352196.6657972941</v>
      </c>
      <c r="D19" s="403">
        <v>1185978.9904176004</v>
      </c>
      <c r="E19" s="403">
        <v>144262.78593861111</v>
      </c>
      <c r="F19" s="403">
        <v>995106.39605592086</v>
      </c>
      <c r="G19" s="403">
        <v>12061.21406138889</v>
      </c>
      <c r="H19" s="403">
        <v>8942</v>
      </c>
      <c r="I19" s="403">
        <v>5845.2793237728001</v>
      </c>
    </row>
    <row r="20" spans="1:9" ht="12.95" customHeight="1">
      <c r="A20" s="223">
        <v>7</v>
      </c>
      <c r="B20" s="223" t="s">
        <v>92</v>
      </c>
      <c r="C20" s="403">
        <f t="shared" si="0"/>
        <v>2323728.0586876138</v>
      </c>
      <c r="D20" s="403">
        <v>1213224.595738339</v>
      </c>
      <c r="E20" s="403">
        <v>109999.92546958335</v>
      </c>
      <c r="F20" s="403">
        <v>961379.23266466358</v>
      </c>
      <c r="G20" s="403">
        <v>16328.07453041667</v>
      </c>
      <c r="H20" s="403">
        <v>15652</v>
      </c>
      <c r="I20" s="403">
        <v>7144.2302846111997</v>
      </c>
    </row>
    <row r="21" spans="1:9" ht="12.95" customHeight="1">
      <c r="A21" s="223">
        <v>8</v>
      </c>
      <c r="B21" s="495">
        <v>2009</v>
      </c>
      <c r="C21" s="403">
        <f t="shared" si="0"/>
        <v>2299843.8031242313</v>
      </c>
      <c r="D21" s="403">
        <v>1218208.1050496565</v>
      </c>
      <c r="E21" s="403">
        <v>89325.701656249992</v>
      </c>
      <c r="F21" s="403">
        <v>936333.51682912523</v>
      </c>
      <c r="G21" s="403">
        <v>23691.298343750001</v>
      </c>
      <c r="H21" s="403">
        <v>23842</v>
      </c>
      <c r="I21" s="403">
        <v>8443.1812454495994</v>
      </c>
    </row>
    <row r="22" spans="1:9" ht="12.95" customHeight="1">
      <c r="A22" s="223">
        <v>9</v>
      </c>
      <c r="B22" s="495">
        <v>2010</v>
      </c>
      <c r="C22" s="403">
        <f t="shared" si="0"/>
        <v>2323230.0222224491</v>
      </c>
      <c r="D22" s="403">
        <v>1268394.5086303703</v>
      </c>
      <c r="E22" s="403">
        <v>88960.52235968312</v>
      </c>
      <c r="F22" s="403">
        <v>904873.51359207893</v>
      </c>
      <c r="G22" s="403">
        <v>30410.477640316902</v>
      </c>
      <c r="H22" s="403">
        <v>21823</v>
      </c>
      <c r="I22" s="403">
        <v>8768</v>
      </c>
    </row>
    <row r="23" spans="1:9" ht="12.95" customHeight="1">
      <c r="A23" s="223">
        <v>10</v>
      </c>
      <c r="B23" s="495">
        <v>2011</v>
      </c>
      <c r="C23" s="403">
        <f>SUM(D23:I23)</f>
        <v>2351466.9417099515</v>
      </c>
      <c r="D23" s="403">
        <v>1300977.8140008482</v>
      </c>
      <c r="E23" s="403">
        <v>83219.341392894712</v>
      </c>
      <c r="F23" s="403">
        <v>902770.1277091034</v>
      </c>
      <c r="G23" s="403">
        <v>32115.658607105295</v>
      </c>
      <c r="H23" s="403">
        <v>23613</v>
      </c>
      <c r="I23" s="403">
        <v>8771</v>
      </c>
    </row>
    <row r="24" spans="1:9" ht="12.95" customHeight="1">
      <c r="A24" s="223">
        <v>11</v>
      </c>
      <c r="B24" s="495">
        <v>2012</v>
      </c>
      <c r="C24" s="403">
        <f>SUM(D24:I24)</f>
        <v>2328273.6533359652</v>
      </c>
      <c r="D24" s="403">
        <v>1322105.6974617713</v>
      </c>
      <c r="E24" s="403">
        <v>85277.57802797966</v>
      </c>
      <c r="F24" s="403">
        <v>855787.34449566132</v>
      </c>
      <c r="G24" s="403">
        <v>32702.03335055276</v>
      </c>
      <c r="H24" s="403">
        <v>23532</v>
      </c>
      <c r="I24" s="403">
        <v>8869</v>
      </c>
    </row>
    <row r="25" spans="1:9" ht="12.95" customHeight="1">
      <c r="A25" s="223">
        <v>12</v>
      </c>
      <c r="B25" s="495">
        <v>2013</v>
      </c>
      <c r="C25" s="403">
        <f>SUM(D25:I25)</f>
        <v>2353039.7258882788</v>
      </c>
      <c r="D25" s="403">
        <v>1373382.5599219303</v>
      </c>
      <c r="E25" s="403">
        <v>78436.045398955801</v>
      </c>
      <c r="F25" s="403">
        <v>839158.16596634826</v>
      </c>
      <c r="G25" s="403">
        <v>31596.954601044177</v>
      </c>
      <c r="H25" s="403">
        <v>23077</v>
      </c>
      <c r="I25" s="403">
        <v>7389</v>
      </c>
    </row>
    <row r="26" spans="1:9" ht="12.95" customHeight="1">
      <c r="A26" s="223">
        <v>13</v>
      </c>
      <c r="B26" s="495">
        <v>2014</v>
      </c>
      <c r="C26" s="403">
        <f>SUM(D26:I26)</f>
        <v>2365668.3656033888</v>
      </c>
      <c r="D26" s="403">
        <v>1384840.7716922676</v>
      </c>
      <c r="E26" s="403">
        <v>81722.890470987797</v>
      </c>
      <c r="F26" s="403">
        <v>837946.59391112113</v>
      </c>
      <c r="G26" s="403">
        <v>32222.109529012214</v>
      </c>
      <c r="H26" s="403">
        <v>21464</v>
      </c>
      <c r="I26" s="403">
        <v>7472</v>
      </c>
    </row>
    <row r="27" spans="1:9" ht="21.75" customHeight="1">
      <c r="A27" s="496"/>
      <c r="B27" s="497"/>
      <c r="C27" s="732" t="s">
        <v>82</v>
      </c>
      <c r="D27" s="732"/>
      <c r="E27" s="732"/>
      <c r="F27" s="732"/>
      <c r="G27" s="732"/>
      <c r="H27" s="732"/>
    </row>
    <row r="28" spans="1:9" ht="12" customHeight="1">
      <c r="A28" s="223">
        <v>14</v>
      </c>
      <c r="B28" s="223" t="s">
        <v>68</v>
      </c>
      <c r="C28" s="403">
        <f t="shared" ref="C28:C42" si="1">SUM(D28:I28)</f>
        <v>1399790.3266382457</v>
      </c>
      <c r="D28" s="403">
        <v>257604.70706641406</v>
      </c>
      <c r="E28" s="403">
        <v>294.17553021518199</v>
      </c>
      <c r="F28" s="403">
        <v>1141774.091117458</v>
      </c>
      <c r="G28" s="403" t="s">
        <v>39</v>
      </c>
      <c r="H28" s="403">
        <v>117.35292415855078</v>
      </c>
      <c r="I28" s="403" t="s">
        <v>39</v>
      </c>
    </row>
    <row r="29" spans="1:9">
      <c r="A29" s="223">
        <v>15</v>
      </c>
      <c r="B29" s="223" t="s">
        <v>69</v>
      </c>
      <c r="C29" s="403">
        <f t="shared" si="1"/>
        <v>1421739.7903899932</v>
      </c>
      <c r="D29" s="403">
        <v>263064.85611364624</v>
      </c>
      <c r="E29" s="403">
        <v>401.50890847910682</v>
      </c>
      <c r="F29" s="403">
        <v>1158173.9192357555</v>
      </c>
      <c r="G29" s="403" t="s">
        <v>39</v>
      </c>
      <c r="H29" s="403">
        <v>99.50613211224622</v>
      </c>
      <c r="I29" s="403" t="s">
        <v>39</v>
      </c>
    </row>
    <row r="30" spans="1:9">
      <c r="A30" s="223">
        <v>16</v>
      </c>
      <c r="B30" s="223" t="s">
        <v>70</v>
      </c>
      <c r="C30" s="403">
        <f t="shared" si="1"/>
        <v>1422376.4263729854</v>
      </c>
      <c r="D30" s="403">
        <v>253711.89532618242</v>
      </c>
      <c r="E30" s="403">
        <v>691.4397594062176</v>
      </c>
      <c r="F30" s="403">
        <v>1167880.5715143387</v>
      </c>
      <c r="G30" s="403" t="s">
        <v>39</v>
      </c>
      <c r="H30" s="403">
        <v>92.519773057977659</v>
      </c>
      <c r="I30" s="403" t="s">
        <v>39</v>
      </c>
    </row>
    <row r="31" spans="1:9">
      <c r="A31" s="223">
        <v>17</v>
      </c>
      <c r="B31" s="223" t="s">
        <v>71</v>
      </c>
      <c r="C31" s="403">
        <f t="shared" si="1"/>
        <v>1402598.3063248591</v>
      </c>
      <c r="D31" s="403">
        <v>250782.47645310595</v>
      </c>
      <c r="E31" s="403">
        <v>742.76456986723554</v>
      </c>
      <c r="F31" s="403">
        <v>1150982.0398262115</v>
      </c>
      <c r="G31" s="403" t="s">
        <v>39</v>
      </c>
      <c r="H31" s="403">
        <v>91.025475674518987</v>
      </c>
      <c r="I31" s="403" t="s">
        <v>39</v>
      </c>
    </row>
    <row r="32" spans="1:9">
      <c r="A32" s="223">
        <v>18</v>
      </c>
      <c r="B32" s="223" t="s">
        <v>72</v>
      </c>
      <c r="C32" s="403">
        <f t="shared" si="1"/>
        <v>1430080.9632029214</v>
      </c>
      <c r="D32" s="403">
        <v>270468.66023459181</v>
      </c>
      <c r="E32" s="403">
        <v>971.6517741877085</v>
      </c>
      <c r="F32" s="403">
        <v>1158554.580464724</v>
      </c>
      <c r="G32" s="403" t="s">
        <v>39</v>
      </c>
      <c r="H32" s="403">
        <v>86.070729417856413</v>
      </c>
      <c r="I32" s="403" t="s">
        <v>39</v>
      </c>
    </row>
    <row r="33" spans="1:9">
      <c r="A33" s="223">
        <v>19</v>
      </c>
      <c r="B33" s="223" t="s">
        <v>73</v>
      </c>
      <c r="C33" s="403">
        <f t="shared" si="1"/>
        <v>1394299.81489457</v>
      </c>
      <c r="D33" s="403">
        <v>268797.44654195942</v>
      </c>
      <c r="E33" s="403">
        <v>2085.3360068783345</v>
      </c>
      <c r="F33" s="403">
        <v>1123335.0565072866</v>
      </c>
      <c r="G33" s="403" t="s">
        <v>39</v>
      </c>
      <c r="H33" s="403">
        <v>81.975838445643078</v>
      </c>
      <c r="I33" s="403" t="s">
        <v>39</v>
      </c>
    </row>
    <row r="34" spans="1:9">
      <c r="A34" s="223">
        <v>20</v>
      </c>
      <c r="B34" s="223" t="s">
        <v>74</v>
      </c>
      <c r="C34" s="403">
        <f t="shared" si="1"/>
        <v>1413049.0850592426</v>
      </c>
      <c r="D34" s="403">
        <v>295174.47561334912</v>
      </c>
      <c r="E34" s="403">
        <v>2770.4135498447586</v>
      </c>
      <c r="F34" s="403">
        <v>1115017.7783750445</v>
      </c>
      <c r="G34" s="403" t="s">
        <v>39</v>
      </c>
      <c r="H34" s="403">
        <v>86.417521004280147</v>
      </c>
      <c r="I34" s="403" t="s">
        <v>39</v>
      </c>
    </row>
    <row r="35" spans="1:9">
      <c r="A35" s="223">
        <v>21</v>
      </c>
      <c r="B35" s="223" t="s">
        <v>75</v>
      </c>
      <c r="C35" s="403">
        <f t="shared" si="1"/>
        <v>1450469.2284371925</v>
      </c>
      <c r="D35" s="403">
        <v>331451.03386798222</v>
      </c>
      <c r="E35" s="403">
        <v>4874.9607827592217</v>
      </c>
      <c r="F35" s="403">
        <v>1113596.5410457093</v>
      </c>
      <c r="G35" s="403" t="s">
        <v>39</v>
      </c>
      <c r="H35" s="403">
        <v>546.69274074195414</v>
      </c>
      <c r="I35" s="403" t="s">
        <v>39</v>
      </c>
    </row>
    <row r="36" spans="1:9">
      <c r="A36" s="223">
        <v>22</v>
      </c>
      <c r="B36" s="223" t="s">
        <v>76</v>
      </c>
      <c r="C36" s="403">
        <f t="shared" si="1"/>
        <v>1432469.5699533699</v>
      </c>
      <c r="D36" s="403">
        <v>339320.24208696507</v>
      </c>
      <c r="E36" s="403">
        <v>7356.7879414019571</v>
      </c>
      <c r="F36" s="403">
        <v>1085161.4190945679</v>
      </c>
      <c r="G36" s="403" t="s">
        <v>39</v>
      </c>
      <c r="H36" s="403">
        <v>631.12083043500013</v>
      </c>
      <c r="I36" s="403" t="s">
        <v>39</v>
      </c>
    </row>
    <row r="37" spans="1:9">
      <c r="A37" s="223">
        <v>23</v>
      </c>
      <c r="B37" s="223" t="s">
        <v>77</v>
      </c>
      <c r="C37" s="403">
        <f t="shared" si="1"/>
        <v>1453326.1615887084</v>
      </c>
      <c r="D37" s="403">
        <v>371667.96225772571</v>
      </c>
      <c r="E37" s="403">
        <v>11007.329914912125</v>
      </c>
      <c r="F37" s="403">
        <v>1067878.677683169</v>
      </c>
      <c r="G37" s="403">
        <v>1045.25106970304</v>
      </c>
      <c r="H37" s="403">
        <v>1726.9406631984866</v>
      </c>
      <c r="I37" s="403" t="s">
        <v>39</v>
      </c>
    </row>
    <row r="38" spans="1:9">
      <c r="A38" s="223">
        <v>24</v>
      </c>
      <c r="B38" s="223" t="s">
        <v>78</v>
      </c>
      <c r="C38" s="403">
        <f t="shared" si="1"/>
        <v>1411440.4736264762</v>
      </c>
      <c r="D38" s="403">
        <v>379876.89389287669</v>
      </c>
      <c r="E38" s="403">
        <v>19742.028668188446</v>
      </c>
      <c r="F38" s="403">
        <v>1003404.7068079177</v>
      </c>
      <c r="G38" s="403">
        <v>6252.373375298972</v>
      </c>
      <c r="H38" s="403">
        <v>2164.4708821944864</v>
      </c>
      <c r="I38" s="403" t="s">
        <v>39</v>
      </c>
    </row>
    <row r="39" spans="1:9">
      <c r="A39" s="223">
        <v>25</v>
      </c>
      <c r="B39" s="223" t="s">
        <v>79</v>
      </c>
      <c r="C39" s="403">
        <f t="shared" si="1"/>
        <v>1375614.7430082634</v>
      </c>
      <c r="D39" s="403">
        <v>362166.20661620825</v>
      </c>
      <c r="E39" s="403">
        <v>36807.074035743783</v>
      </c>
      <c r="F39" s="403">
        <v>955981.82515442139</v>
      </c>
      <c r="G39" s="403">
        <v>12332.126021782109</v>
      </c>
      <c r="H39" s="403">
        <v>4237.0601050416171</v>
      </c>
      <c r="I39" s="403">
        <v>4090.4510750660229</v>
      </c>
    </row>
    <row r="40" spans="1:9">
      <c r="A40" s="223">
        <v>26</v>
      </c>
      <c r="B40" s="223" t="s">
        <v>80</v>
      </c>
      <c r="C40" s="403">
        <f t="shared" si="1"/>
        <v>1372475.3865966187</v>
      </c>
      <c r="D40" s="403">
        <v>382713.16151631036</v>
      </c>
      <c r="E40" s="403">
        <v>42921.387112491204</v>
      </c>
      <c r="F40" s="403">
        <v>921956.67639468506</v>
      </c>
      <c r="G40" s="403">
        <v>11183.752591437693</v>
      </c>
      <c r="H40" s="403">
        <v>8284.7597879185432</v>
      </c>
      <c r="I40" s="403">
        <v>5415.6491937759556</v>
      </c>
    </row>
    <row r="41" spans="1:9">
      <c r="A41" s="223">
        <v>27</v>
      </c>
      <c r="B41" s="223" t="s">
        <v>92</v>
      </c>
      <c r="C41" s="403">
        <f t="shared" si="1"/>
        <v>1346942.7729861771</v>
      </c>
      <c r="D41" s="403">
        <v>385227.30392573011</v>
      </c>
      <c r="E41" s="403">
        <v>33059.497391733225</v>
      </c>
      <c r="F41" s="403">
        <v>892344.6583118093</v>
      </c>
      <c r="G41" s="403">
        <v>15152.112422276143</v>
      </c>
      <c r="H41" s="403">
        <v>14528.007872089862</v>
      </c>
      <c r="I41" s="403">
        <v>6631.1930625386094</v>
      </c>
    </row>
    <row r="42" spans="1:9">
      <c r="A42" s="223">
        <v>28</v>
      </c>
      <c r="B42" s="223" t="s">
        <v>108</v>
      </c>
      <c r="C42" s="403">
        <f t="shared" si="1"/>
        <v>1377881.8542347318</v>
      </c>
      <c r="D42" s="403">
        <v>424800.0824280029</v>
      </c>
      <c r="E42" s="403">
        <v>28697.996275467849</v>
      </c>
      <c r="F42" s="403">
        <v>872248.29027830786</v>
      </c>
      <c r="G42" s="403">
        <v>22060.309308843636</v>
      </c>
      <c r="H42" s="403">
        <v>22209.952591191424</v>
      </c>
      <c r="I42" s="403">
        <v>7865.2233529180512</v>
      </c>
    </row>
    <row r="43" spans="1:9">
      <c r="A43" s="223">
        <v>29</v>
      </c>
      <c r="B43" s="223" t="s">
        <v>125</v>
      </c>
      <c r="C43" s="403">
        <f>SUM(D43:I43)</f>
        <v>1380146.9198799827</v>
      </c>
      <c r="D43" s="403">
        <v>453490.28806252492</v>
      </c>
      <c r="E43" s="403">
        <v>28029.967953438387</v>
      </c>
      <c r="F43" s="403">
        <v>841895.29248882597</v>
      </c>
      <c r="G43" s="403">
        <v>28270.246981456879</v>
      </c>
      <c r="H43" s="403">
        <v>20303.589867755483</v>
      </c>
      <c r="I43" s="403">
        <v>8157.53452598085</v>
      </c>
    </row>
    <row r="44" spans="1:9">
      <c r="A44" s="223">
        <v>30</v>
      </c>
      <c r="B44" s="223" t="s">
        <v>175</v>
      </c>
      <c r="C44" s="403">
        <f>SUM(D44:I44)</f>
        <v>1396155.5944314015</v>
      </c>
      <c r="D44" s="403">
        <v>469273.56322688458</v>
      </c>
      <c r="E44" s="403">
        <v>26820.954373819284</v>
      </c>
      <c r="F44" s="403">
        <v>840075.5150896837</v>
      </c>
      <c r="G44" s="403">
        <v>29851.695962891572</v>
      </c>
      <c r="H44" s="403">
        <v>21972.30029084711</v>
      </c>
      <c r="I44" s="403">
        <v>8161.5654872748055</v>
      </c>
    </row>
    <row r="45" spans="1:9">
      <c r="A45" s="223">
        <v>31</v>
      </c>
      <c r="B45" s="495" t="s">
        <v>260</v>
      </c>
      <c r="C45" s="403">
        <f>SUM(D45:I45)</f>
        <v>1376851.6836160349</v>
      </c>
      <c r="D45" s="403">
        <v>495812.73986298469</v>
      </c>
      <c r="E45" s="403">
        <v>26875.706145454627</v>
      </c>
      <c r="F45" s="403">
        <v>793829.61716184695</v>
      </c>
      <c r="G45" s="403">
        <v>30280.376620514973</v>
      </c>
      <c r="H45" s="403">
        <v>21826.886012635267</v>
      </c>
      <c r="I45" s="403">
        <v>8226.3578125982567</v>
      </c>
    </row>
    <row r="46" spans="1:9">
      <c r="A46" s="223">
        <v>32</v>
      </c>
      <c r="B46" s="495">
        <v>2013</v>
      </c>
      <c r="C46" s="403">
        <f>SUM(D46:I46)</f>
        <v>1386494.9594576538</v>
      </c>
      <c r="D46" s="403">
        <v>524250.83195930684</v>
      </c>
      <c r="E46" s="403">
        <v>26862.308992785314</v>
      </c>
      <c r="F46" s="403">
        <v>777896.18351749459</v>
      </c>
      <c r="G46" s="403">
        <v>29245.348667916081</v>
      </c>
      <c r="H46" s="403">
        <v>21391.094577894153</v>
      </c>
      <c r="I46" s="403">
        <v>6849.1917422567894</v>
      </c>
    </row>
    <row r="47" spans="1:9">
      <c r="A47" s="223">
        <v>33</v>
      </c>
      <c r="B47" s="223">
        <v>2014</v>
      </c>
      <c r="C47" s="403">
        <f>SUM(D47:I47)</f>
        <v>1382227.2683235968</v>
      </c>
      <c r="D47" s="403">
        <v>523472.47878143389</v>
      </c>
      <c r="E47" s="403">
        <v>28496.967251866809</v>
      </c>
      <c r="F47" s="403">
        <v>773840.25493766973</v>
      </c>
      <c r="G47" s="403">
        <v>29697.275206594048</v>
      </c>
      <c r="H47" s="403">
        <v>19820.443413824825</v>
      </c>
      <c r="I47" s="403">
        <v>6899.8487322073743</v>
      </c>
    </row>
    <row r="48" spans="1:9" ht="14.25" customHeight="1">
      <c r="A48" s="388" t="s">
        <v>572</v>
      </c>
      <c r="B48" s="417"/>
    </row>
    <row r="49" spans="1:11" ht="12" customHeight="1">
      <c r="A49" s="365" t="s">
        <v>89</v>
      </c>
      <c r="B49" s="213"/>
    </row>
    <row r="50" spans="1:11" s="418" customFormat="1" ht="12" customHeight="1">
      <c r="A50" s="365" t="s">
        <v>123</v>
      </c>
      <c r="D50" s="213"/>
      <c r="E50" s="213"/>
      <c r="F50" s="213"/>
      <c r="G50" s="213"/>
      <c r="H50" s="213"/>
      <c r="I50" s="213"/>
      <c r="J50" s="213"/>
      <c r="K50" s="213"/>
    </row>
    <row r="51" spans="1:11" s="418" customFormat="1" ht="12" customHeight="1">
      <c r="A51" s="365" t="s">
        <v>264</v>
      </c>
      <c r="D51" s="213"/>
      <c r="E51" s="213"/>
      <c r="F51" s="213"/>
      <c r="G51" s="213"/>
      <c r="H51" s="213"/>
      <c r="I51" s="213"/>
      <c r="J51" s="213"/>
      <c r="K51" s="213"/>
    </row>
  </sheetData>
  <mergeCells count="7">
    <mergeCell ref="C27:H27"/>
    <mergeCell ref="A4:A5"/>
    <mergeCell ref="B4:B5"/>
    <mergeCell ref="C4:C5"/>
    <mergeCell ref="D4:E4"/>
    <mergeCell ref="F4:I4"/>
    <mergeCell ref="C6:I6"/>
  </mergeCells>
  <pageMargins left="0.78740157480314965" right="0.39370078740157483" top="0.78740157480314965" bottom="0.78740157480314965" header="0.11811023622047245" footer="0.11811023622047245"/>
  <pageSetup paperSize="9" scale="8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6"/>
  <sheetViews>
    <sheetView zoomScaleNormal="100" zoomScaleSheetLayoutView="100" workbookViewId="0"/>
  </sheetViews>
  <sheetFormatPr baseColWidth="10" defaultRowHeight="12.75"/>
  <cols>
    <col min="1" max="1" width="8.42578125" style="101" customWidth="1"/>
    <col min="2" max="2" width="11.140625" style="101" customWidth="1"/>
    <col min="3" max="3" width="82.5703125" style="100" customWidth="1"/>
    <col min="4" max="16384" width="11.42578125" style="100"/>
  </cols>
  <sheetData>
    <row r="1" spans="1:3" ht="18">
      <c r="A1" s="210" t="s">
        <v>11</v>
      </c>
      <c r="B1" s="99"/>
      <c r="C1" s="99"/>
    </row>
    <row r="2" spans="1:3" ht="13.5" customHeight="1">
      <c r="C2" s="102"/>
    </row>
    <row r="3" spans="1:3" ht="12.75" customHeight="1">
      <c r="A3" s="103"/>
      <c r="B3" s="103"/>
      <c r="C3" s="104"/>
    </row>
    <row r="4" spans="1:3">
      <c r="A4" s="105" t="s">
        <v>12</v>
      </c>
      <c r="B4" s="105" t="s">
        <v>313</v>
      </c>
      <c r="C4" s="106" t="s">
        <v>13</v>
      </c>
    </row>
    <row r="5" spans="1:3">
      <c r="A5" s="105"/>
      <c r="B5" s="105" t="s">
        <v>314</v>
      </c>
      <c r="C5" s="106" t="s">
        <v>84</v>
      </c>
    </row>
    <row r="6" spans="1:3" ht="12.75" customHeight="1">
      <c r="A6" s="105"/>
      <c r="B6" s="105"/>
      <c r="C6" s="106"/>
    </row>
    <row r="7" spans="1:3">
      <c r="A7" s="106" t="s">
        <v>14</v>
      </c>
      <c r="B7" s="106" t="s">
        <v>315</v>
      </c>
      <c r="C7" s="106" t="s">
        <v>20</v>
      </c>
    </row>
    <row r="8" spans="1:3" ht="12.75" customHeight="1">
      <c r="C8" s="101"/>
    </row>
    <row r="9" spans="1:3" ht="15" customHeight="1">
      <c r="A9" s="105" t="s">
        <v>15</v>
      </c>
      <c r="B9" s="105" t="s">
        <v>316</v>
      </c>
      <c r="C9" s="105" t="s">
        <v>172</v>
      </c>
    </row>
    <row r="10" spans="1:3" ht="13.5" customHeight="1">
      <c r="A10" s="105"/>
      <c r="B10" s="105"/>
      <c r="C10" s="105"/>
    </row>
    <row r="11" spans="1:3" ht="15" customHeight="1">
      <c r="A11" s="105" t="s">
        <v>17</v>
      </c>
      <c r="B11" s="105" t="s">
        <v>317</v>
      </c>
      <c r="C11" s="105" t="s">
        <v>18</v>
      </c>
    </row>
    <row r="12" spans="1:3" ht="15" customHeight="1">
      <c r="A12" s="105"/>
      <c r="B12" s="105" t="s">
        <v>318</v>
      </c>
      <c r="C12" s="105" t="s">
        <v>16</v>
      </c>
    </row>
    <row r="13" spans="1:3" ht="15" customHeight="1">
      <c r="A13" s="105"/>
      <c r="B13" s="105" t="s">
        <v>319</v>
      </c>
      <c r="C13" s="105" t="s">
        <v>21</v>
      </c>
    </row>
    <row r="14" spans="1:3" ht="13.5" customHeight="1">
      <c r="A14" s="105"/>
      <c r="B14" s="105" t="s">
        <v>320</v>
      </c>
      <c r="C14" s="105" t="s">
        <v>22</v>
      </c>
    </row>
    <row r="15" spans="1:3" ht="13.5" customHeight="1">
      <c r="A15" s="107"/>
      <c r="B15" s="105" t="s">
        <v>321</v>
      </c>
      <c r="C15" s="105" t="s">
        <v>23</v>
      </c>
    </row>
    <row r="16" spans="1:3" ht="13.5" customHeight="1">
      <c r="A16" s="104"/>
      <c r="B16" s="104"/>
      <c r="C16" s="104"/>
    </row>
    <row r="17" spans="1:3">
      <c r="A17" s="110" t="s">
        <v>19</v>
      </c>
      <c r="C17" s="108" t="s">
        <v>323</v>
      </c>
    </row>
    <row r="18" spans="1:3" ht="15">
      <c r="A18" s="109"/>
      <c r="B18" s="109"/>
      <c r="C18" s="108" t="s">
        <v>173</v>
      </c>
    </row>
    <row r="19" spans="1:3" ht="15">
      <c r="A19" s="109"/>
      <c r="B19" s="109"/>
    </row>
    <row r="20" spans="1:3" s="111" customFormat="1" ht="20.100000000000001" customHeight="1">
      <c r="A20" s="104"/>
      <c r="B20" s="110" t="s">
        <v>322</v>
      </c>
      <c r="C20" s="110" t="s">
        <v>325</v>
      </c>
    </row>
    <row r="21" spans="1:3" s="111" customFormat="1" ht="12.75" customHeight="1">
      <c r="A21" s="104"/>
      <c r="B21" s="110"/>
      <c r="C21" s="110"/>
    </row>
    <row r="22" spans="1:3">
      <c r="A22" s="100"/>
      <c r="B22" s="112" t="s">
        <v>750</v>
      </c>
      <c r="C22" s="202" t="s">
        <v>326</v>
      </c>
    </row>
    <row r="23" spans="1:3">
      <c r="A23" s="100"/>
      <c r="B23" s="112"/>
      <c r="C23" s="112"/>
    </row>
    <row r="24" spans="1:3" ht="15" customHeight="1">
      <c r="A24" s="100"/>
      <c r="B24" s="132" t="s">
        <v>751</v>
      </c>
      <c r="C24" s="113" t="s">
        <v>32</v>
      </c>
    </row>
    <row r="25" spans="1:3" ht="14.25">
      <c r="A25" s="100"/>
      <c r="B25" s="112" t="s">
        <v>752</v>
      </c>
      <c r="C25" s="202" t="s">
        <v>327</v>
      </c>
    </row>
    <row r="26" spans="1:3" ht="14.25">
      <c r="A26" s="100"/>
      <c r="B26" s="112" t="s">
        <v>899</v>
      </c>
      <c r="C26" s="202" t="s">
        <v>901</v>
      </c>
    </row>
    <row r="27" spans="1:3" ht="14.25">
      <c r="A27" s="100"/>
      <c r="B27" s="112" t="s">
        <v>900</v>
      </c>
      <c r="C27" s="201" t="s">
        <v>1309</v>
      </c>
    </row>
    <row r="28" spans="1:3">
      <c r="A28" s="100"/>
      <c r="B28" s="112"/>
      <c r="C28" s="112"/>
    </row>
    <row r="29" spans="1:3" ht="15" customHeight="1">
      <c r="A29" s="100"/>
      <c r="B29" s="133" t="s">
        <v>753</v>
      </c>
      <c r="C29" s="113" t="s">
        <v>177</v>
      </c>
    </row>
    <row r="30" spans="1:3">
      <c r="A30" s="100"/>
      <c r="B30" s="114" t="s">
        <v>754</v>
      </c>
      <c r="C30" s="202" t="s">
        <v>577</v>
      </c>
    </row>
    <row r="31" spans="1:3">
      <c r="A31" s="100"/>
      <c r="B31" s="114" t="s">
        <v>755</v>
      </c>
      <c r="C31" s="202" t="s">
        <v>575</v>
      </c>
    </row>
    <row r="32" spans="1:3">
      <c r="A32" s="100"/>
      <c r="B32" s="114"/>
      <c r="C32" s="112"/>
    </row>
    <row r="33" spans="1:3" ht="15" customHeight="1">
      <c r="A33" s="100"/>
      <c r="B33" s="132" t="s">
        <v>756</v>
      </c>
      <c r="C33" s="113" t="s">
        <v>328</v>
      </c>
    </row>
    <row r="34" spans="1:3" ht="12.75" customHeight="1">
      <c r="A34" s="100"/>
      <c r="B34" s="112" t="s">
        <v>757</v>
      </c>
      <c r="C34" s="202" t="s">
        <v>298</v>
      </c>
    </row>
    <row r="35" spans="1:3">
      <c r="A35" s="100"/>
      <c r="B35" s="112" t="s">
        <v>758</v>
      </c>
      <c r="C35" s="202" t="s">
        <v>578</v>
      </c>
    </row>
    <row r="36" spans="1:3">
      <c r="A36" s="100"/>
      <c r="B36" s="112" t="s">
        <v>759</v>
      </c>
      <c r="C36" s="202" t="s">
        <v>579</v>
      </c>
    </row>
    <row r="37" spans="1:3">
      <c r="A37" s="100"/>
      <c r="B37" s="112" t="s">
        <v>760</v>
      </c>
      <c r="C37" s="202" t="s">
        <v>581</v>
      </c>
    </row>
    <row r="38" spans="1:3">
      <c r="A38" s="100"/>
      <c r="B38" s="112" t="s">
        <v>761</v>
      </c>
      <c r="C38" s="202" t="s">
        <v>582</v>
      </c>
    </row>
    <row r="39" spans="1:3">
      <c r="A39" s="100"/>
      <c r="B39" s="112" t="s">
        <v>762</v>
      </c>
      <c r="C39" s="202" t="s">
        <v>329</v>
      </c>
    </row>
    <row r="40" spans="1:3">
      <c r="A40" s="100"/>
      <c r="B40" s="112" t="s">
        <v>763</v>
      </c>
      <c r="C40" s="202" t="s">
        <v>330</v>
      </c>
    </row>
    <row r="41" spans="1:3">
      <c r="A41" s="100"/>
      <c r="B41" s="112"/>
      <c r="C41" s="112"/>
    </row>
    <row r="42" spans="1:3" ht="15" customHeight="1">
      <c r="A42" s="100"/>
      <c r="B42" s="132" t="s">
        <v>764</v>
      </c>
      <c r="C42" s="113" t="s">
        <v>331</v>
      </c>
    </row>
    <row r="43" spans="1:3">
      <c r="A43" s="100"/>
      <c r="B43" s="112" t="s">
        <v>765</v>
      </c>
      <c r="C43" s="202" t="s">
        <v>297</v>
      </c>
    </row>
    <row r="44" spans="1:3">
      <c r="A44" s="100"/>
      <c r="B44" s="112" t="s">
        <v>766</v>
      </c>
      <c r="C44" s="202" t="s">
        <v>332</v>
      </c>
    </row>
    <row r="45" spans="1:3">
      <c r="A45" s="100"/>
      <c r="B45" s="112" t="s">
        <v>767</v>
      </c>
      <c r="C45" s="202" t="s">
        <v>583</v>
      </c>
    </row>
    <row r="46" spans="1:3">
      <c r="A46" s="100"/>
      <c r="B46" s="112" t="s">
        <v>768</v>
      </c>
      <c r="C46" s="202" t="s">
        <v>584</v>
      </c>
    </row>
    <row r="47" spans="1:3">
      <c r="A47" s="100"/>
      <c r="B47" s="112" t="s">
        <v>769</v>
      </c>
      <c r="C47" s="202" t="s">
        <v>585</v>
      </c>
    </row>
    <row r="48" spans="1:3">
      <c r="A48" s="100"/>
      <c r="B48" s="112" t="s">
        <v>770</v>
      </c>
      <c r="C48" s="202" t="s">
        <v>586</v>
      </c>
    </row>
    <row r="49" spans="1:3">
      <c r="A49" s="100"/>
      <c r="B49" s="112"/>
      <c r="C49" s="112"/>
    </row>
    <row r="50" spans="1:3" ht="15" customHeight="1">
      <c r="A50" s="100"/>
      <c r="B50" s="132" t="s">
        <v>771</v>
      </c>
      <c r="C50" s="16" t="s">
        <v>588</v>
      </c>
    </row>
    <row r="51" spans="1:3" ht="15" customHeight="1">
      <c r="A51" s="100"/>
      <c r="B51" s="201" t="s">
        <v>772</v>
      </c>
      <c r="C51" s="202" t="s">
        <v>589</v>
      </c>
    </row>
    <row r="52" spans="1:3" ht="15" customHeight="1">
      <c r="A52" s="100"/>
      <c r="B52" s="201" t="s">
        <v>773</v>
      </c>
      <c r="C52" s="202" t="s">
        <v>590</v>
      </c>
    </row>
    <row r="53" spans="1:3" ht="15" customHeight="1">
      <c r="A53" s="100"/>
      <c r="B53" s="201" t="s">
        <v>774</v>
      </c>
      <c r="C53" s="202" t="s">
        <v>591</v>
      </c>
    </row>
    <row r="54" spans="1:3" ht="15" customHeight="1">
      <c r="A54" s="100"/>
      <c r="B54" s="201" t="s">
        <v>775</v>
      </c>
      <c r="C54" s="202" t="s">
        <v>592</v>
      </c>
    </row>
    <row r="55" spans="1:3" ht="15" customHeight="1">
      <c r="A55" s="100"/>
      <c r="B55" s="201" t="s">
        <v>776</v>
      </c>
      <c r="C55" s="202" t="s">
        <v>593</v>
      </c>
    </row>
    <row r="56" spans="1:3" ht="15" customHeight="1">
      <c r="A56" s="100"/>
      <c r="B56" s="201" t="s">
        <v>777</v>
      </c>
      <c r="C56" s="202" t="s">
        <v>594</v>
      </c>
    </row>
    <row r="57" spans="1:3" ht="15" customHeight="1">
      <c r="A57" s="100"/>
      <c r="B57" s="112"/>
      <c r="C57" s="16"/>
    </row>
    <row r="58" spans="1:3" ht="20.100000000000001" customHeight="1">
      <c r="B58" s="110" t="s">
        <v>324</v>
      </c>
      <c r="C58" s="110" t="s">
        <v>31</v>
      </c>
    </row>
    <row r="59" spans="1:3" ht="12.75" customHeight="1">
      <c r="B59" s="110"/>
      <c r="C59" s="110"/>
    </row>
    <row r="60" spans="1:3" ht="15" customHeight="1">
      <c r="B60" s="132" t="s">
        <v>131</v>
      </c>
      <c r="C60" s="110" t="s">
        <v>595</v>
      </c>
    </row>
    <row r="61" spans="1:3" ht="12.75" customHeight="1">
      <c r="B61" s="203" t="s">
        <v>778</v>
      </c>
      <c r="C61" s="202" t="s">
        <v>596</v>
      </c>
    </row>
    <row r="62" spans="1:3" ht="12.75" customHeight="1">
      <c r="B62" s="203" t="s">
        <v>779</v>
      </c>
      <c r="C62" s="202" t="s">
        <v>597</v>
      </c>
    </row>
    <row r="63" spans="1:3" ht="12.75" customHeight="1">
      <c r="B63" s="203" t="s">
        <v>780</v>
      </c>
      <c r="C63" s="202" t="s">
        <v>598</v>
      </c>
    </row>
    <row r="64" spans="1:3" ht="12.75" customHeight="1">
      <c r="B64" s="203" t="s">
        <v>781</v>
      </c>
      <c r="C64" s="202" t="s">
        <v>599</v>
      </c>
    </row>
    <row r="65" spans="2:3" ht="12.75" customHeight="1">
      <c r="B65" s="203" t="s">
        <v>782</v>
      </c>
      <c r="C65" s="202" t="s">
        <v>600</v>
      </c>
    </row>
    <row r="66" spans="2:3" ht="12.75" customHeight="1">
      <c r="B66" s="107"/>
      <c r="C66" s="101"/>
    </row>
    <row r="67" spans="2:3" ht="15" customHeight="1">
      <c r="B67" s="132" t="s">
        <v>132</v>
      </c>
      <c r="C67" s="204" t="s">
        <v>469</v>
      </c>
    </row>
    <row r="68" spans="2:3" ht="12.75" customHeight="1">
      <c r="B68" s="203" t="s">
        <v>133</v>
      </c>
      <c r="C68" s="202" t="s">
        <v>601</v>
      </c>
    </row>
    <row r="69" spans="2:3" ht="12.75" customHeight="1">
      <c r="B69" s="203" t="s">
        <v>134</v>
      </c>
      <c r="C69" s="202" t="s">
        <v>602</v>
      </c>
    </row>
    <row r="70" spans="2:3" ht="12.75" customHeight="1">
      <c r="B70" s="203" t="s">
        <v>783</v>
      </c>
      <c r="C70" s="202" t="s">
        <v>603</v>
      </c>
    </row>
    <row r="71" spans="2:3" ht="12.75" customHeight="1">
      <c r="B71" s="203" t="s">
        <v>784</v>
      </c>
      <c r="C71" s="202" t="s">
        <v>604</v>
      </c>
    </row>
    <row r="72" spans="2:3" ht="12.75" customHeight="1">
      <c r="B72" s="203" t="s">
        <v>785</v>
      </c>
      <c r="C72" s="202" t="s">
        <v>605</v>
      </c>
    </row>
    <row r="73" spans="2:3" ht="12.75" customHeight="1">
      <c r="B73" s="203" t="s">
        <v>786</v>
      </c>
      <c r="C73" s="202" t="s">
        <v>606</v>
      </c>
    </row>
    <row r="74" spans="2:3" ht="12.75" customHeight="1">
      <c r="B74" s="203" t="s">
        <v>787</v>
      </c>
      <c r="C74" s="202" t="s">
        <v>607</v>
      </c>
    </row>
    <row r="75" spans="2:3" ht="12.75" customHeight="1">
      <c r="B75" s="203" t="s">
        <v>788</v>
      </c>
      <c r="C75" s="202" t="s">
        <v>608</v>
      </c>
    </row>
    <row r="76" spans="2:3" ht="12.75" customHeight="1">
      <c r="B76" s="203" t="s">
        <v>789</v>
      </c>
      <c r="C76" s="202" t="s">
        <v>609</v>
      </c>
    </row>
    <row r="77" spans="2:3" ht="12.75" customHeight="1">
      <c r="B77" s="203" t="s">
        <v>790</v>
      </c>
      <c r="C77" s="202" t="s">
        <v>610</v>
      </c>
    </row>
    <row r="78" spans="2:3" ht="12.75" customHeight="1">
      <c r="B78" s="107"/>
      <c r="C78" s="101"/>
    </row>
    <row r="79" spans="2:3" ht="15" customHeight="1">
      <c r="B79" s="132" t="s">
        <v>135</v>
      </c>
      <c r="C79" s="110" t="s">
        <v>611</v>
      </c>
    </row>
    <row r="80" spans="2:3" ht="12.75" customHeight="1">
      <c r="B80" s="203" t="s">
        <v>136</v>
      </c>
      <c r="C80" s="202" t="s">
        <v>612</v>
      </c>
    </row>
    <row r="81" spans="2:3" ht="12.75" customHeight="1">
      <c r="B81" s="203" t="s">
        <v>137</v>
      </c>
      <c r="C81" s="202" t="s">
        <v>613</v>
      </c>
    </row>
    <row r="82" spans="2:3" ht="12.75" customHeight="1">
      <c r="B82" s="203" t="s">
        <v>791</v>
      </c>
      <c r="C82" s="202" t="s">
        <v>746</v>
      </c>
    </row>
    <row r="83" spans="2:3" ht="12.75" customHeight="1">
      <c r="B83" s="203" t="s">
        <v>792</v>
      </c>
      <c r="C83" s="202" t="s">
        <v>614</v>
      </c>
    </row>
    <row r="84" spans="2:3" ht="12.75" customHeight="1">
      <c r="B84" s="203" t="s">
        <v>793</v>
      </c>
      <c r="C84" s="202" t="s">
        <v>615</v>
      </c>
    </row>
    <row r="85" spans="2:3" ht="15" customHeight="1"/>
    <row r="86" spans="2:3" ht="20.100000000000001" customHeight="1">
      <c r="B86" s="110" t="s">
        <v>333</v>
      </c>
      <c r="C86" s="110" t="s">
        <v>29</v>
      </c>
    </row>
    <row r="87" spans="2:3" ht="12.75" customHeight="1">
      <c r="B87" s="110"/>
      <c r="C87" s="110"/>
    </row>
    <row r="88" spans="2:3">
      <c r="B88" s="112" t="s">
        <v>334</v>
      </c>
      <c r="C88" s="202" t="s">
        <v>337</v>
      </c>
    </row>
    <row r="89" spans="2:3" ht="14.25">
      <c r="B89" s="112" t="s">
        <v>335</v>
      </c>
      <c r="C89" s="202" t="s">
        <v>1310</v>
      </c>
    </row>
    <row r="90" spans="2:3">
      <c r="B90" s="112" t="s">
        <v>336</v>
      </c>
      <c r="C90" s="202" t="s">
        <v>338</v>
      </c>
    </row>
    <row r="91" spans="2:3">
      <c r="B91" s="112" t="s">
        <v>794</v>
      </c>
      <c r="C91" s="202" t="s">
        <v>339</v>
      </c>
    </row>
    <row r="92" spans="2:3" ht="14.25">
      <c r="B92" s="201" t="s">
        <v>795</v>
      </c>
      <c r="C92" s="202" t="s">
        <v>747</v>
      </c>
    </row>
    <row r="93" spans="2:3">
      <c r="B93" s="112" t="s">
        <v>796</v>
      </c>
      <c r="C93" s="202" t="s">
        <v>340</v>
      </c>
    </row>
    <row r="94" spans="2:3">
      <c r="B94" s="112" t="s">
        <v>797</v>
      </c>
      <c r="C94" s="202" t="s">
        <v>341</v>
      </c>
    </row>
    <row r="95" spans="2:3">
      <c r="B95" s="112" t="s">
        <v>798</v>
      </c>
      <c r="C95" s="202" t="s">
        <v>342</v>
      </c>
    </row>
    <row r="96" spans="2:3">
      <c r="B96" s="112" t="s">
        <v>799</v>
      </c>
      <c r="C96" s="202" t="s">
        <v>343</v>
      </c>
    </row>
  </sheetData>
  <hyperlinks>
    <hyperlink ref="B22" location="'11.1'!A1" display="11.1"/>
    <hyperlink ref="C17" location="Einführung!A1" display="Einführung und Erläuterungen zu den Tabellen"/>
    <hyperlink ref="C18" location="Glossar!A1" display="Glossar"/>
    <hyperlink ref="B25" location="'11.2.1'!A1" display="11.2.1"/>
    <hyperlink ref="B26" location="'11.2.2'!A1" display="11.2.2"/>
    <hyperlink ref="B30" location="'11.3.1'!A1" display="11.3.1"/>
    <hyperlink ref="B31" location="'11.3.2'!A1" display="11.3.2"/>
    <hyperlink ref="B34" location="'11.4.1'!A1" display="11.4.1"/>
    <hyperlink ref="B35" location="'11.4.2'!A1" display="11.4.2"/>
    <hyperlink ref="B36" location="'11.4.3'!A1" display="11.4.3"/>
    <hyperlink ref="B37" location="'11.4.4'!A1" display="11.4.4"/>
    <hyperlink ref="B38" location="'11.4.5'!A1" display="11.4.5"/>
    <hyperlink ref="B39" location="'11.4.6a'!A1" display="11.4.6a"/>
    <hyperlink ref="B40" location="'11.4.6b'!A1" display="11.4.6b"/>
    <hyperlink ref="B43" location="'11.5.1'!A1" display="11.5.1"/>
    <hyperlink ref="B44" location="'11.5.2'!A1" display="11.5.2"/>
    <hyperlink ref="B45" location="'11.5.3'!A1" display="11.5.3"/>
    <hyperlink ref="B46" location="'11.5.4'!A1" display="11.5.4"/>
    <hyperlink ref="B47" location="'11.5.5'!A1" display="11.5.5"/>
    <hyperlink ref="B48" location="'11.5.6'!A1" display="11.5.6"/>
    <hyperlink ref="B88" location="'13.1'!A1" display="13.1"/>
    <hyperlink ref="B89" location="'13.2'!A1" display="13.2"/>
    <hyperlink ref="B90" location="'13.3'!A1" display="13.3"/>
    <hyperlink ref="B91" location="'13.4'!A1" display="13.4"/>
    <hyperlink ref="B92" location="'13.5'!A1" display="13.5"/>
    <hyperlink ref="B93" location="'13.6'!A1" display="13.6"/>
    <hyperlink ref="B94" location="'13.7'!A1" display="13.7"/>
    <hyperlink ref="B95" location="'13.8'!A1" display="13.8"/>
    <hyperlink ref="B96" location="'13.9'!A1" display="13.9"/>
    <hyperlink ref="B51" location="'11.6.1'!A1" display="11.6.1"/>
    <hyperlink ref="B52" location="'11.6.2'!A1" display="11.6.2"/>
    <hyperlink ref="B53" location="'11.6.3'!A1" display="11.6.3"/>
    <hyperlink ref="B54" location="'11.6.4'!A1" display="11.6.4"/>
    <hyperlink ref="B55" location="'11.6.5'!A1" display="11.6.5"/>
    <hyperlink ref="B56" location="'11.6.6'!A1" display="11.6.6"/>
    <hyperlink ref="B61" location="'12.1.1'!A1" display="12.1.1"/>
    <hyperlink ref="B62" location="'12.1.2'!A1" display="12.1.2"/>
    <hyperlink ref="B63" location="'12.1.3'!A1" display="12.1.3"/>
    <hyperlink ref="B64" location="'12.1.4'!A1" display="12.1.4"/>
    <hyperlink ref="B65" location="'12.1.5'!A1" display="12.1.5"/>
    <hyperlink ref="B68" location="'12.2.1'!A1" display="12.2.1"/>
    <hyperlink ref="B69" location="'12.2.2'!A1" display="12.2.2"/>
    <hyperlink ref="B70" location="'12.2.3'!A1" display="12.2.3"/>
    <hyperlink ref="B71" location="'12.2.4'!A1" display="12.2.4"/>
    <hyperlink ref="B72" location="'12.2.5'!A1" display="12.2.5"/>
    <hyperlink ref="B73" location="'12.2.6'!A1" display="12.2.6"/>
    <hyperlink ref="B74" location="'12.2.7'!A1" display="12.2.7"/>
    <hyperlink ref="B75" location="'12.2.8'!A1" display="12.2.8"/>
    <hyperlink ref="B76" location="'12.2.9'!A1" display="12.2.9"/>
    <hyperlink ref="B77" location="'12.2.10'!A1" display="12.2.10"/>
    <hyperlink ref="B80" location="'12.3.1'!A1" display="12.3.1"/>
    <hyperlink ref="B81" location="'12.3.2'!A1" display="12.3.2"/>
    <hyperlink ref="B82" location="'12.3.3'!A1" display="12.3.3"/>
    <hyperlink ref="B83" location="'12.3.4'!A1" display="12.3.4"/>
    <hyperlink ref="B84" location="'12.3.5'!A1" display="12.3.5"/>
    <hyperlink ref="C22" location="'10.1'!A1" display="Verkehrs- und umweltrelevanten Indikatoren der nationalen Nachhaltigkeitsstrategie"/>
    <hyperlink ref="C25" location="'10.2.1'!A1" display="Bestände, Fahrleistungen, Kraftstoffverbrauch und CO2-Emissionen von Pkw"/>
    <hyperlink ref="C26" location="'10.2.2a'!A1" display="Bestände, Fahrleistungen, Kraftstoffverbrauch und CO2-Emissionen von Lkw und Sattelzügen"/>
    <hyperlink ref="C27" location="'10.2.2b'!A1" display="Bestände, Fahrleistungen, Kraftstoffverbrauch und CO2-Emissionen von Leichten Nutzfahrzeugen"/>
    <hyperlink ref="C30" location="'10.3.1'!A1" display="Bestände nach Fahrzeugtypen und Haltergruppen, Benzinmotor (1 000)"/>
    <hyperlink ref="C31" location="'10.3.2'!A1" display="Bestände nach Fahrzeugtypen und Haltergruppen, Dieselmotor (1 000)"/>
    <hyperlink ref="C34" location="'10.4.1'!A1" display="Fahrleistungen im Straßenverkehr insgesamt (Mill. km)"/>
    <hyperlink ref="C35" location="'10.4.2'!A1" display="Fahrleistungen nach Fahrzeugtypen, Ottokraftstoffe (Mill. km)"/>
    <hyperlink ref="C36" location="'10.4.3'!A1" display="Fahrleistungen nach Fahrzeugtypen, Dieselkraftstoffe (Mill. km)"/>
    <hyperlink ref="C37" location="'10.4.4'!A1" display="Fahrleistungen Pkw, Ottokraftstoffe (Mill. km)"/>
    <hyperlink ref="C38" location="'10.4.5'!A1" display="Fahrleistungen Pkw, Dieselkraftstoffe (Mill. km)"/>
    <hyperlink ref="C39" location="'10.4.6a'!A1" display="Transportleistungen des Lastkraftverkehrs nach 18 Haltergruppen 2002 - 2008 (Mill. km)"/>
    <hyperlink ref="C40" location="'10.4.6b'!A1" display="Transportleistungen des Lastkraftverkehrs nach 22 Haltergruppen (ab 2009) (Mill. km)"/>
    <hyperlink ref="C43" location="'10.5.1'!A1" display="Energieverbrauch im Straßenverkehr insgesamt (Terajoule)"/>
    <hyperlink ref="C44" location="'10.5.2'!A1" display="Energieverbrauch nach Kraftstoffarten (Terajoule)"/>
    <hyperlink ref="C45" location="'10.5.3'!A1" display="Energieverbrauch nach Fahrzeugtypen, Ottokraftstoffe (Terajoule)"/>
    <hyperlink ref="C46" location="'10.5.4'!A1" display="Energieverbrauch nach Fahrzeugtypen, Dieselkraftstoffe (Terajoule)"/>
    <hyperlink ref="C47" location="'10.5.5'!A1" display="Energieverbrauch Pkw, Ottokraftstoffe (Terajoule)"/>
    <hyperlink ref="C48" location="'10.5.6'!A1" display="Energieverbrauch Pkw, Dieselkraftstoffe (Terajoule)"/>
    <hyperlink ref="C51" location="'10.6.1'!A1" display="CO2-Emissionen im Straßenverkehr durch Diesel- und Ottokraftstoffe (1 000 Tonnen)"/>
    <hyperlink ref="C52" location="'10.6.2'!A1" display="CO2-Emissionen nach Kraftstoffarten (1 000 Tonnen)"/>
    <hyperlink ref="C53" location="'10.6.3'!A1" display="CO2-Emissionen durch Ottokraftstoffe nach Fahrzeugtypen (1 000 Tonnen)"/>
    <hyperlink ref="C54" location="'10.6.4'!A1" display="CO2-Emissionen durch Dieselkraftstoffe nach Fahrzeugtypen (1 000 Tonnen)"/>
    <hyperlink ref="C55" location="'10.6.5'!A1" display="CO2-Emissionen Pkw, Ottokraftstoffe (1 000 Tonnen)"/>
    <hyperlink ref="C56" location="'10.6.6'!A1" display="CO2-Emissionen Pkw, Dieselkraftstoffe (1 000 Tonnen)"/>
    <hyperlink ref="C61" location="'11.1.1'!A1" display="Bodennutzung in Deutschland (1 000 Hektar, 2000 = 100, Anteil an Gesamt)"/>
    <hyperlink ref="C62" location="'11.1.2'!A1" display="Erntemengen von Feldfrüchten (Mill. Tonnen)"/>
    <hyperlink ref="C63" location="'11.1.3'!A1" display="Hektarerträge der Feldfrüchte (Dezitonnen)"/>
    <hyperlink ref="C64" location="'11.1.4'!A1" display="Anbaufläche der Feldfrüchte der Landwirtschaft (1 000 Hektar)"/>
    <hyperlink ref="C65" location="'11.1.5'!A1" display="Tierbestand (1 000 Stück, 2005 = 100)"/>
    <hyperlink ref="C68" location="'11.2.1'!A1" display="Flächenbelegung von Erzeugnissen tierischen Ursprungs (Übersichtstabelle)"/>
    <hyperlink ref="C69" location="'11.2.2'!A1" display="Flächenbelegung für Futtermittel in Deutschland (1 000 Hektar)"/>
    <hyperlink ref="C70" location="'11.2.3'!A1" display="Futter von Nutzvieh nach Tierarten und Herkunft (1 000 Tonnen)"/>
    <hyperlink ref="C71" location="'11.2.4'!A1" display="Futter von Nutzvieh nach Tierarten und Herkunft (2000 = 100)"/>
    <hyperlink ref="C72" location="'11.2.5'!A1" display="Futter von Nutzvieh nach Tierarten und Herkunft (%)"/>
    <hyperlink ref="C73" location="'11.2.6'!A1" display="Flächennutzung für die Erzeugung von Futter für Nutzvieh nach Tierarten und Herkunft (1 000 Hektar)"/>
    <hyperlink ref="C74" location="'11.2.7'!A1" display="Flächenbelegung für Erzeugnisse tierischen Ursprungs - Inlandserzeugung"/>
    <hyperlink ref="C75" location="'11.2.8'!A1" display="Flächenbelegung für Erzeugnisse tierischen Ursprungs - Importe"/>
    <hyperlink ref="C76" location="'11.2.9'!A1" display="Flächenbelegung für Erzeugnisse tierischen Ursprungs - Exporte"/>
    <hyperlink ref="C77" location="'11.2.10'!A1" display="Flächenbelegung für Erzeugnisse tierischen Ursprungs - Inlandsverbrauch"/>
    <hyperlink ref="C80" location="'11.3.1'!A1" display="Übersicht zu CH4- und N2O-Emissionen (Mill. Tonnen CO2-Äquivalente)"/>
    <hyperlink ref="C81" location="'11.3.2'!A1" display="CH4-Emissionen in der Landwirtschaft (Mill. Tonnen CO2-Äquivalente, 2000 = 100)"/>
    <hyperlink ref="C82" location="'11.3.3'!A1" display="CH4-Emissionen durch „Wirtschaftsdüngerˮ (Mill. Tonnen)"/>
    <hyperlink ref="C83" location="'11.3.4'!A1" display="N2O-Emissionen in der Landwirtschaft (Mill. Tonnen CO2-Äquivalente)"/>
    <hyperlink ref="C84" location="'11.3.5'!A1" display="N2O-Emissionen in der Landwirtschaft (2000 = 100)"/>
    <hyperlink ref="C88" location="'12.1'!A1" display="Physische Waldflächenbilanz (1 000 ha)"/>
    <hyperlink ref="C89" location="'12.2'!A1" display="Physische Holzvorratsbilanz (Mill. m3 m.R.)"/>
    <hyperlink ref="C90" location="'12.3'!A1" display="Monetäre Holzvorratsbilanz (Mill. EUR)"/>
    <hyperlink ref="C91" location="'12.4'!A1" display="Forstwirtschaftliche Gesamtrechnung für Forstwirtschaft und Holzabfuhr (Mill. EUR)"/>
    <hyperlink ref="C92" location="'12.5'!A1" display="Holzverwendungs- und Aufkommensbilanz (physisch) (Mill. m3 bzw. Mill. Tonnen) "/>
    <hyperlink ref="C93" location="'12.6'!A1" display="Holzverwendungs- und Aufkommensbilanz (Mrd. EUR)"/>
    <hyperlink ref="C94" location="'12.7'!A1" display="Kohlenstoffbilanz der Holzbiomasse (Mill. Tonnen Kohlenstoff)"/>
    <hyperlink ref="C95" location="'12.8'!A1" display="Kohlenstoffbilanz des Waldökosystems (Mill. Tonnen Kohlenstoff)"/>
    <hyperlink ref="C96" location="'12.9'!A1" display="Nadel- und Blattverluste (Flächenanteil der Schadstufen 2 - 4)"/>
  </hyperlinks>
  <pageMargins left="0.78740157480314965" right="0.59055118110236227" top="0.78740157480314965" bottom="0.78740157480314965" header="0.11811023622047245" footer="0.11811023622047245"/>
  <pageSetup paperSize="9" scale="80" orientation="portrait" horizontalDpi="96" r:id="rId1"/>
  <headerFooter alignWithMargins="0">
    <oddHeader>&amp;R&amp;"MetaNormalLF-Roman,Standard"&amp;11Teil 5</oddHeader>
    <oddFooter>&amp;L&amp;"MetaNormalLF-Roman,Standard"Statistisches Bundesamt, Umweltnutzung und Wirtschaft, Tabellenband, 2016</oddFooter>
  </headerFooter>
  <rowBreaks count="1" manualBreakCount="1">
    <brk id="65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Normal="100" zoomScaleSheetLayoutView="100" workbookViewId="0"/>
  </sheetViews>
  <sheetFormatPr baseColWidth="10" defaultRowHeight="15"/>
  <cols>
    <col min="1" max="1" width="4.28515625" style="211" customWidth="1"/>
    <col min="2" max="2" width="5.7109375" style="211" customWidth="1"/>
    <col min="3" max="3" width="64.7109375" style="418" customWidth="1"/>
    <col min="4" max="4" width="11.28515625" style="418" customWidth="1"/>
    <col min="5" max="5" width="11.28515625" style="213" customWidth="1"/>
    <col min="6" max="9" width="9.85546875" style="213" customWidth="1"/>
    <col min="10" max="16384" width="11.42578125" style="213"/>
  </cols>
  <sheetData>
    <row r="1" spans="1:10" s="390" customFormat="1" ht="21.75" customHeight="1">
      <c r="A1" s="425" t="s">
        <v>959</v>
      </c>
      <c r="C1" s="391"/>
      <c r="D1" s="391"/>
    </row>
    <row r="2" spans="1:10" s="393" customFormat="1" ht="16.5" customHeight="1">
      <c r="A2" s="392" t="s">
        <v>259</v>
      </c>
      <c r="C2" s="491"/>
      <c r="D2" s="394"/>
      <c r="F2" s="71"/>
    </row>
    <row r="3" spans="1:10" s="393" customFormat="1" ht="12.75" customHeight="1">
      <c r="A3" s="395"/>
      <c r="B3" s="396"/>
      <c r="C3" s="397"/>
      <c r="D3" s="394"/>
      <c r="F3" s="71"/>
      <c r="I3" s="396"/>
    </row>
    <row r="4" spans="1:10" s="398" customFormat="1" ht="50.25" customHeight="1">
      <c r="A4" s="426" t="s">
        <v>30</v>
      </c>
      <c r="B4" s="428" t="s">
        <v>930</v>
      </c>
      <c r="C4" s="482" t="s">
        <v>41</v>
      </c>
      <c r="D4" s="428" t="s">
        <v>48</v>
      </c>
      <c r="E4" s="428" t="s">
        <v>46</v>
      </c>
      <c r="F4" s="428" t="s">
        <v>301</v>
      </c>
      <c r="G4" s="428" t="s">
        <v>93</v>
      </c>
      <c r="H4" s="428" t="s">
        <v>45</v>
      </c>
      <c r="I4" s="429" t="s">
        <v>274</v>
      </c>
    </row>
    <row r="5" spans="1:10" ht="20.100000000000001" customHeight="1">
      <c r="A5" s="263"/>
      <c r="B5" s="263"/>
      <c r="C5" s="264"/>
      <c r="D5" s="744">
        <v>2005</v>
      </c>
      <c r="E5" s="744"/>
      <c r="F5" s="744"/>
      <c r="G5" s="744"/>
      <c r="H5" s="744"/>
      <c r="I5" s="744"/>
    </row>
    <row r="6" spans="1:10" ht="12.95" customHeight="1">
      <c r="A6" s="223">
        <v>1</v>
      </c>
      <c r="B6" s="435" t="s">
        <v>49</v>
      </c>
      <c r="C6" s="440" t="s">
        <v>118</v>
      </c>
      <c r="D6" s="403">
        <v>994.91974143631046</v>
      </c>
      <c r="E6" s="403">
        <v>692.91466026110356</v>
      </c>
      <c r="F6" s="403">
        <v>179.18927485200246</v>
      </c>
      <c r="G6" s="403">
        <v>75.669948441577503</v>
      </c>
      <c r="H6" s="403">
        <v>17.582533343188359</v>
      </c>
      <c r="I6" s="403">
        <v>29.563324538438614</v>
      </c>
      <c r="J6" s="410"/>
    </row>
    <row r="7" spans="1:10" ht="12.95" customHeight="1">
      <c r="A7" s="223">
        <v>2</v>
      </c>
      <c r="B7" s="435" t="s">
        <v>50</v>
      </c>
      <c r="C7" s="440" t="s">
        <v>115</v>
      </c>
      <c r="D7" s="403">
        <v>253.60492296820485</v>
      </c>
      <c r="E7" s="403">
        <v>225.50322800259767</v>
      </c>
      <c r="F7" s="403">
        <v>0.11470654914851833</v>
      </c>
      <c r="G7" s="403">
        <v>19.667913066940965</v>
      </c>
      <c r="H7" s="403">
        <v>0.67831169410542391</v>
      </c>
      <c r="I7" s="403">
        <v>7.6407636554122949</v>
      </c>
      <c r="J7" s="410"/>
    </row>
    <row r="8" spans="1:10" ht="12.95" customHeight="1">
      <c r="A8" s="223">
        <v>3</v>
      </c>
      <c r="B8" s="435" t="s">
        <v>51</v>
      </c>
      <c r="C8" s="440" t="s">
        <v>124</v>
      </c>
      <c r="D8" s="403">
        <v>13141.352428636237</v>
      </c>
      <c r="E8" s="403">
        <v>12421.313663327523</v>
      </c>
      <c r="F8" s="403">
        <v>1.4384601333360567</v>
      </c>
      <c r="G8" s="403">
        <v>575.05601707579319</v>
      </c>
      <c r="H8" s="403">
        <v>55.890866795168954</v>
      </c>
      <c r="I8" s="403">
        <v>87.653421304416895</v>
      </c>
      <c r="J8" s="410"/>
    </row>
    <row r="9" spans="1:10" ht="12.95" customHeight="1">
      <c r="A9" s="223">
        <v>4</v>
      </c>
      <c r="B9" s="435" t="s">
        <v>52</v>
      </c>
      <c r="C9" s="440" t="s">
        <v>119</v>
      </c>
      <c r="D9" s="403">
        <v>652.8501323239484</v>
      </c>
      <c r="E9" s="403">
        <v>492.10405133265965</v>
      </c>
      <c r="F9" s="403">
        <v>0.16147341691185702</v>
      </c>
      <c r="G9" s="403">
        <v>140.17281502158355</v>
      </c>
      <c r="H9" s="403">
        <v>0.62010819660802197</v>
      </c>
      <c r="I9" s="403">
        <v>19.791684356185282</v>
      </c>
      <c r="J9" s="410"/>
    </row>
    <row r="10" spans="1:10" ht="12.95" customHeight="1">
      <c r="A10" s="223">
        <v>5</v>
      </c>
      <c r="B10" s="435" t="s">
        <v>53</v>
      </c>
      <c r="C10" s="440" t="s">
        <v>120</v>
      </c>
      <c r="D10" s="403">
        <v>3488.1916425417198</v>
      </c>
      <c r="E10" s="403">
        <v>3232.2698353477999</v>
      </c>
      <c r="F10" s="403">
        <v>0.6234304724801194</v>
      </c>
      <c r="G10" s="403">
        <v>186.23332580755118</v>
      </c>
      <c r="H10" s="403">
        <v>15.621801467934102</v>
      </c>
      <c r="I10" s="403">
        <v>53.443249445954322</v>
      </c>
      <c r="J10" s="410"/>
    </row>
    <row r="11" spans="1:10" ht="12.95" customHeight="1">
      <c r="A11" s="223">
        <v>6</v>
      </c>
      <c r="B11" s="435" t="s">
        <v>54</v>
      </c>
      <c r="C11" s="440" t="s">
        <v>44</v>
      </c>
      <c r="D11" s="403">
        <v>3925.2339699848744</v>
      </c>
      <c r="E11" s="403">
        <v>3228.6440606352135</v>
      </c>
      <c r="F11" s="403">
        <v>0.55950654978378112</v>
      </c>
      <c r="G11" s="403">
        <v>599.37475426595756</v>
      </c>
      <c r="H11" s="403">
        <v>16.723180965308156</v>
      </c>
      <c r="I11" s="403">
        <v>79.932467568611813</v>
      </c>
      <c r="J11" s="410"/>
    </row>
    <row r="12" spans="1:10" ht="12.95" customHeight="1">
      <c r="A12" s="223">
        <v>7</v>
      </c>
      <c r="B12" s="435" t="s">
        <v>55</v>
      </c>
      <c r="C12" s="440" t="s">
        <v>116</v>
      </c>
      <c r="D12" s="403">
        <v>17984.855768175668</v>
      </c>
      <c r="E12" s="403">
        <v>15998.956338866175</v>
      </c>
      <c r="F12" s="403">
        <v>1.2421508336026932</v>
      </c>
      <c r="G12" s="403">
        <v>1636.2520487501938</v>
      </c>
      <c r="H12" s="403">
        <v>183.73245648829266</v>
      </c>
      <c r="I12" s="403">
        <v>164.6727732374039</v>
      </c>
      <c r="J12" s="410"/>
    </row>
    <row r="13" spans="1:10" ht="12.95" customHeight="1">
      <c r="A13" s="223">
        <v>8</v>
      </c>
      <c r="B13" s="435" t="s">
        <v>56</v>
      </c>
      <c r="C13" s="440" t="s">
        <v>95</v>
      </c>
      <c r="D13" s="403">
        <v>5103.854995947886</v>
      </c>
      <c r="E13" s="403">
        <v>2732.9795443542316</v>
      </c>
      <c r="F13" s="403">
        <v>0.5606322163040145</v>
      </c>
      <c r="G13" s="403">
        <v>2280.7835412772383</v>
      </c>
      <c r="H13" s="403">
        <v>19.549288374248423</v>
      </c>
      <c r="I13" s="403">
        <v>69.981989725864366</v>
      </c>
      <c r="J13" s="410"/>
    </row>
    <row r="14" spans="1:10" ht="12.95" customHeight="1">
      <c r="A14" s="223">
        <v>9</v>
      </c>
      <c r="B14" s="435" t="s">
        <v>57</v>
      </c>
      <c r="C14" s="440" t="s">
        <v>117</v>
      </c>
      <c r="D14" s="403">
        <v>1437.2172010788711</v>
      </c>
      <c r="E14" s="403">
        <v>1365.1209098744687</v>
      </c>
      <c r="F14" s="403">
        <v>0</v>
      </c>
      <c r="G14" s="403">
        <v>62.24266732216924</v>
      </c>
      <c r="H14" s="403">
        <v>5.0705613663152826</v>
      </c>
      <c r="I14" s="403">
        <v>4.7830625159179538</v>
      </c>
      <c r="J14" s="410"/>
    </row>
    <row r="15" spans="1:10" ht="12.95" customHeight="1">
      <c r="A15" s="223">
        <v>10</v>
      </c>
      <c r="B15" s="435" t="s">
        <v>58</v>
      </c>
      <c r="C15" s="440" t="s">
        <v>96</v>
      </c>
      <c r="D15" s="403">
        <v>4391.2093568014243</v>
      </c>
      <c r="E15" s="403">
        <v>4099.0130274637504</v>
      </c>
      <c r="F15" s="403">
        <v>0.36160905841579549</v>
      </c>
      <c r="G15" s="403">
        <v>195.95499779831346</v>
      </c>
      <c r="H15" s="403">
        <v>23.253916018004325</v>
      </c>
      <c r="I15" s="403">
        <v>72.625806462940915</v>
      </c>
      <c r="J15" s="410"/>
    </row>
    <row r="16" spans="1:10" ht="12.95" customHeight="1">
      <c r="A16" s="223">
        <v>11</v>
      </c>
      <c r="B16" s="435" t="s">
        <v>59</v>
      </c>
      <c r="C16" s="440" t="s">
        <v>97</v>
      </c>
      <c r="D16" s="403">
        <v>1237.2274847490435</v>
      </c>
      <c r="E16" s="403">
        <v>1224.1943080792666</v>
      </c>
      <c r="F16" s="403">
        <v>7.1706225476504751E-2</v>
      </c>
      <c r="G16" s="403">
        <v>10.370626266299718</v>
      </c>
      <c r="H16" s="403">
        <v>2.5283222703558708</v>
      </c>
      <c r="I16" s="403">
        <v>6.2521907644894431E-2</v>
      </c>
      <c r="J16" s="410"/>
    </row>
    <row r="17" spans="1:10" ht="12.95" customHeight="1">
      <c r="A17" s="223">
        <v>12</v>
      </c>
      <c r="B17" s="435" t="s">
        <v>60</v>
      </c>
      <c r="C17" s="440" t="s">
        <v>121</v>
      </c>
      <c r="D17" s="403">
        <v>2591.5601076375274</v>
      </c>
      <c r="E17" s="403">
        <v>2480.2541514415298</v>
      </c>
      <c r="F17" s="403">
        <v>0.21525334544370411</v>
      </c>
      <c r="G17" s="403">
        <v>69.490757541225733</v>
      </c>
      <c r="H17" s="403">
        <v>13.333677157690829</v>
      </c>
      <c r="I17" s="403">
        <v>28.266268151637142</v>
      </c>
      <c r="J17" s="410"/>
    </row>
    <row r="18" spans="1:10" ht="12.95" customHeight="1">
      <c r="A18" s="223">
        <v>13</v>
      </c>
      <c r="B18" s="435" t="s">
        <v>61</v>
      </c>
      <c r="C18" s="440" t="s">
        <v>98</v>
      </c>
      <c r="D18" s="403">
        <v>22430.467070503419</v>
      </c>
      <c r="E18" s="403">
        <v>20838.492972975335</v>
      </c>
      <c r="F18" s="403">
        <v>1.9633601574914952</v>
      </c>
      <c r="G18" s="403">
        <v>1132.4280403042592</v>
      </c>
      <c r="H18" s="403">
        <v>108.90949081464953</v>
      </c>
      <c r="I18" s="403">
        <v>348.67320625168037</v>
      </c>
      <c r="J18" s="410"/>
    </row>
    <row r="19" spans="1:10" ht="12.95" customHeight="1">
      <c r="A19" s="223">
        <v>14</v>
      </c>
      <c r="B19" s="435" t="s">
        <v>63</v>
      </c>
      <c r="C19" s="440" t="s">
        <v>102</v>
      </c>
      <c r="D19" s="403">
        <v>1319.6303044780395</v>
      </c>
      <c r="E19" s="403">
        <v>1223.3240232192243</v>
      </c>
      <c r="F19" s="403">
        <v>7.1397286142829877E-2</v>
      </c>
      <c r="G19" s="403">
        <v>68.477369113760162</v>
      </c>
      <c r="H19" s="403">
        <v>6.6110711129526267</v>
      </c>
      <c r="I19" s="403">
        <v>21.146443745959544</v>
      </c>
      <c r="J19" s="410"/>
    </row>
    <row r="20" spans="1:10" ht="12.95" customHeight="1">
      <c r="A20" s="223">
        <v>15</v>
      </c>
      <c r="B20" s="435" t="s">
        <v>62</v>
      </c>
      <c r="C20" s="440" t="s">
        <v>122</v>
      </c>
      <c r="D20" s="403">
        <v>3336.7329778475973</v>
      </c>
      <c r="E20" s="403">
        <v>2393.2459218756599</v>
      </c>
      <c r="F20" s="403">
        <v>3.3303662731255326</v>
      </c>
      <c r="G20" s="403">
        <v>321.7989834464762</v>
      </c>
      <c r="H20" s="403">
        <v>23.827782415523984</v>
      </c>
      <c r="I20" s="403">
        <v>594.52992383681215</v>
      </c>
      <c r="J20" s="410"/>
    </row>
    <row r="21" spans="1:10" ht="12.95" customHeight="1">
      <c r="A21" s="223">
        <v>16</v>
      </c>
      <c r="B21" s="435" t="s">
        <v>99</v>
      </c>
      <c r="C21" s="440" t="s">
        <v>103</v>
      </c>
      <c r="D21" s="403">
        <v>269.20070301929724</v>
      </c>
      <c r="E21" s="403">
        <v>246.30541779950894</v>
      </c>
      <c r="F21" s="403">
        <v>3.0871514423979989E-2</v>
      </c>
      <c r="G21" s="403">
        <v>12.569487781123566</v>
      </c>
      <c r="H21" s="403">
        <v>6.8679113927261479</v>
      </c>
      <c r="I21" s="403">
        <v>3.4270145315146232</v>
      </c>
      <c r="J21" s="410"/>
    </row>
    <row r="22" spans="1:10" ht="12.95" customHeight="1">
      <c r="A22" s="223">
        <v>17</v>
      </c>
      <c r="B22" s="435" t="s">
        <v>100</v>
      </c>
      <c r="C22" s="440" t="s">
        <v>104</v>
      </c>
      <c r="D22" s="403">
        <v>2481.2167201854204</v>
      </c>
      <c r="E22" s="403">
        <v>2381.9544095182746</v>
      </c>
      <c r="F22" s="403">
        <v>5.5117973090432558E-2</v>
      </c>
      <c r="G22" s="403">
        <v>40.16250255776832</v>
      </c>
      <c r="H22" s="403">
        <v>11.211760413150998</v>
      </c>
      <c r="I22" s="403">
        <v>47.832929723136367</v>
      </c>
      <c r="J22" s="410"/>
    </row>
    <row r="23" spans="1:10" ht="12.95" customHeight="1">
      <c r="A23" s="223">
        <v>18</v>
      </c>
      <c r="B23" s="435" t="s">
        <v>101</v>
      </c>
      <c r="C23" s="440" t="s">
        <v>105</v>
      </c>
      <c r="D23" s="403">
        <v>4769.4071891611575</v>
      </c>
      <c r="E23" s="403">
        <v>4421.7700548986095</v>
      </c>
      <c r="F23" s="403">
        <v>1.3951372265926416</v>
      </c>
      <c r="G23" s="403">
        <v>247.768351145709</v>
      </c>
      <c r="H23" s="403">
        <v>22.933372110170993</v>
      </c>
      <c r="I23" s="403">
        <v>75.540273780074997</v>
      </c>
      <c r="J23" s="410"/>
    </row>
    <row r="24" spans="1:10" ht="7.5" customHeight="1">
      <c r="A24" s="456"/>
      <c r="B24" s="731"/>
      <c r="C24" s="728"/>
      <c r="D24" s="403"/>
      <c r="E24" s="403"/>
      <c r="F24" s="403"/>
      <c r="G24" s="403"/>
      <c r="H24" s="403"/>
      <c r="I24" s="403"/>
      <c r="J24" s="410"/>
    </row>
    <row r="25" spans="1:10" ht="12.95" customHeight="1">
      <c r="A25" s="223">
        <v>19</v>
      </c>
      <c r="B25" s="443"/>
      <c r="C25" s="444" t="s">
        <v>42</v>
      </c>
      <c r="D25" s="405">
        <f t="shared" ref="D25:I25" si="0">SUM(D6:D23)</f>
        <v>89808.732717476625</v>
      </c>
      <c r="E25" s="405">
        <f t="shared" si="0"/>
        <v>79698.360579272907</v>
      </c>
      <c r="F25" s="405">
        <f t="shared" si="0"/>
        <v>191.38445408377243</v>
      </c>
      <c r="G25" s="405">
        <f t="shared" si="0"/>
        <v>7674.47414698394</v>
      </c>
      <c r="H25" s="405">
        <f t="shared" si="0"/>
        <v>534.94641239639475</v>
      </c>
      <c r="I25" s="405">
        <f t="shared" si="0"/>
        <v>1709.5671247396067</v>
      </c>
      <c r="J25" s="410"/>
    </row>
    <row r="26" spans="1:10" ht="12.95" customHeight="1">
      <c r="A26" s="223">
        <v>20</v>
      </c>
      <c r="B26" s="420"/>
      <c r="C26" s="446" t="s">
        <v>279</v>
      </c>
      <c r="D26" s="451">
        <v>1009657.0801832166</v>
      </c>
      <c r="E26" s="451">
        <v>982572.55090033892</v>
      </c>
      <c r="F26" s="451">
        <v>0</v>
      </c>
      <c r="G26" s="451">
        <v>2206.6343342300834</v>
      </c>
      <c r="H26" s="451">
        <v>22228.24750325791</v>
      </c>
      <c r="I26" s="451">
        <v>2649.6474453896981</v>
      </c>
      <c r="J26" s="410"/>
    </row>
    <row r="27" spans="1:10" ht="12.95" customHeight="1">
      <c r="A27" s="223">
        <v>21</v>
      </c>
      <c r="B27" s="420"/>
      <c r="C27" s="444" t="s">
        <v>85</v>
      </c>
      <c r="D27" s="405">
        <f t="shared" ref="D27:I27" si="1">SUM(D25:D26)</f>
        <v>1099465.8129006932</v>
      </c>
      <c r="E27" s="405">
        <f t="shared" si="1"/>
        <v>1062270.9114796119</v>
      </c>
      <c r="F27" s="405">
        <f t="shared" si="1"/>
        <v>191.38445408377243</v>
      </c>
      <c r="G27" s="405">
        <f t="shared" si="1"/>
        <v>9881.1084812140234</v>
      </c>
      <c r="H27" s="405">
        <f t="shared" si="1"/>
        <v>22763.193915654305</v>
      </c>
      <c r="I27" s="405">
        <f t="shared" si="1"/>
        <v>4359.2145701293048</v>
      </c>
      <c r="J27" s="410"/>
    </row>
    <row r="28" spans="1:10" ht="12.95" customHeight="1">
      <c r="A28" s="223">
        <v>22</v>
      </c>
      <c r="B28" s="417"/>
      <c r="C28" s="446" t="s">
        <v>90</v>
      </c>
      <c r="D28" s="523">
        <v>-100271.47983690014</v>
      </c>
      <c r="E28" s="523">
        <v>-100271.47983690014</v>
      </c>
      <c r="F28" s="403">
        <v>0</v>
      </c>
      <c r="G28" s="403">
        <v>0</v>
      </c>
      <c r="H28" s="403">
        <v>0</v>
      </c>
      <c r="I28" s="403">
        <v>0</v>
      </c>
      <c r="J28" s="410"/>
    </row>
    <row r="29" spans="1:10" ht="12.95" customHeight="1">
      <c r="A29" s="223">
        <v>23</v>
      </c>
      <c r="B29" s="417"/>
      <c r="C29" s="444" t="s">
        <v>65</v>
      </c>
      <c r="D29" s="405">
        <f t="shared" ref="D29:I29" si="2">D27+D28</f>
        <v>999194.33306379302</v>
      </c>
      <c r="E29" s="405">
        <f t="shared" si="2"/>
        <v>961999.43164271174</v>
      </c>
      <c r="F29" s="405">
        <f t="shared" si="2"/>
        <v>191.38445408377243</v>
      </c>
      <c r="G29" s="405">
        <f t="shared" si="2"/>
        <v>9881.1084812140234</v>
      </c>
      <c r="H29" s="405">
        <f t="shared" si="2"/>
        <v>22763.193915654305</v>
      </c>
      <c r="I29" s="405">
        <f t="shared" si="2"/>
        <v>4359.2145701293048</v>
      </c>
      <c r="J29" s="410"/>
    </row>
    <row r="30" spans="1:10" ht="20.100000000000001" customHeight="1">
      <c r="A30" s="263"/>
      <c r="B30" s="417"/>
      <c r="C30" s="264"/>
      <c r="D30" s="697">
        <v>2010</v>
      </c>
      <c r="E30" s="729"/>
      <c r="F30" s="729"/>
      <c r="G30" s="729"/>
      <c r="H30" s="729"/>
      <c r="I30" s="729"/>
    </row>
    <row r="31" spans="1:10" ht="12.95" customHeight="1">
      <c r="A31" s="223">
        <v>24</v>
      </c>
      <c r="B31" s="435" t="s">
        <v>49</v>
      </c>
      <c r="C31" s="440" t="s">
        <v>118</v>
      </c>
      <c r="D31" s="403">
        <v>787.00949231249376</v>
      </c>
      <c r="E31" s="403">
        <v>385.10311722792159</v>
      </c>
      <c r="F31" s="403">
        <v>316.99315102590907</v>
      </c>
      <c r="G31" s="403">
        <v>41.333448038868617</v>
      </c>
      <c r="H31" s="403">
        <v>13.615491725888074</v>
      </c>
      <c r="I31" s="403">
        <v>29.964284293906442</v>
      </c>
      <c r="J31" s="410"/>
    </row>
    <row r="32" spans="1:10" ht="12.95" customHeight="1">
      <c r="A32" s="223">
        <v>25</v>
      </c>
      <c r="B32" s="435" t="s">
        <v>50</v>
      </c>
      <c r="C32" s="440" t="s">
        <v>115</v>
      </c>
      <c r="D32" s="412">
        <v>116.85467029469768</v>
      </c>
      <c r="E32" s="403">
        <v>101.00693841309996</v>
      </c>
      <c r="F32" s="403">
        <v>0.146999294113377</v>
      </c>
      <c r="G32" s="403">
        <v>10.012561594096043</v>
      </c>
      <c r="H32" s="403">
        <v>0.40964955002820158</v>
      </c>
      <c r="I32" s="403">
        <v>5.2785214433601126</v>
      </c>
      <c r="J32" s="410"/>
    </row>
    <row r="33" spans="1:10" ht="12.95" customHeight="1">
      <c r="A33" s="223">
        <v>26</v>
      </c>
      <c r="B33" s="435" t="s">
        <v>51</v>
      </c>
      <c r="C33" s="440" t="s">
        <v>124</v>
      </c>
      <c r="D33" s="412">
        <v>9048.7464445338646</v>
      </c>
      <c r="E33" s="403">
        <v>8650.5186461809444</v>
      </c>
      <c r="F33" s="403">
        <v>2.4780499807088874</v>
      </c>
      <c r="G33" s="403">
        <v>315.4355416913188</v>
      </c>
      <c r="H33" s="403">
        <v>26.781651691879745</v>
      </c>
      <c r="I33" s="403">
        <v>53.532554989012702</v>
      </c>
      <c r="J33" s="410"/>
    </row>
    <row r="34" spans="1:10" ht="12.95" customHeight="1">
      <c r="A34" s="223">
        <v>27</v>
      </c>
      <c r="B34" s="435" t="s">
        <v>52</v>
      </c>
      <c r="C34" s="440" t="s">
        <v>119</v>
      </c>
      <c r="D34" s="412">
        <v>792.61401173769286</v>
      </c>
      <c r="E34" s="403">
        <v>596.43662360733481</v>
      </c>
      <c r="F34" s="403">
        <v>0.25555274305296577</v>
      </c>
      <c r="G34" s="403">
        <v>182.30224968574007</v>
      </c>
      <c r="H34" s="403">
        <v>1.5413996720318541</v>
      </c>
      <c r="I34" s="403">
        <v>12.078186029533219</v>
      </c>
      <c r="J34" s="410"/>
    </row>
    <row r="35" spans="1:10" ht="12.95" customHeight="1">
      <c r="A35" s="223">
        <v>28</v>
      </c>
      <c r="B35" s="435" t="s">
        <v>53</v>
      </c>
      <c r="C35" s="440" t="s">
        <v>120</v>
      </c>
      <c r="D35" s="412">
        <v>2801.9812010668493</v>
      </c>
      <c r="E35" s="403">
        <v>2484.1099591403195</v>
      </c>
      <c r="F35" s="403">
        <v>1.0768698789641695</v>
      </c>
      <c r="G35" s="403">
        <v>212.45696393221843</v>
      </c>
      <c r="H35" s="403">
        <v>12.585005559150874</v>
      </c>
      <c r="I35" s="403">
        <v>91.752402556195975</v>
      </c>
      <c r="J35" s="410"/>
    </row>
    <row r="36" spans="1:10" ht="12.95" customHeight="1">
      <c r="A36" s="223">
        <v>29</v>
      </c>
      <c r="B36" s="435" t="s">
        <v>54</v>
      </c>
      <c r="C36" s="440" t="s">
        <v>44</v>
      </c>
      <c r="D36" s="412">
        <v>2392.5511882884366</v>
      </c>
      <c r="E36" s="403">
        <v>1995.0945081950376</v>
      </c>
      <c r="F36" s="403">
        <v>1.0811368055675687</v>
      </c>
      <c r="G36" s="403">
        <v>326.59891882388803</v>
      </c>
      <c r="H36" s="403">
        <v>14.434210276600062</v>
      </c>
      <c r="I36" s="403">
        <v>55.342414187343479</v>
      </c>
      <c r="J36" s="410"/>
    </row>
    <row r="37" spans="1:10" ht="12.95" customHeight="1">
      <c r="A37" s="223">
        <v>30</v>
      </c>
      <c r="B37" s="435" t="s">
        <v>55</v>
      </c>
      <c r="C37" s="440" t="s">
        <v>116</v>
      </c>
      <c r="D37" s="412">
        <v>14896.242927497466</v>
      </c>
      <c r="E37" s="403">
        <v>13184.095696663797</v>
      </c>
      <c r="F37" s="403">
        <v>2.1393538122664149</v>
      </c>
      <c r="G37" s="403">
        <v>1472.5228354360202</v>
      </c>
      <c r="H37" s="403">
        <v>97.891055411662379</v>
      </c>
      <c r="I37" s="403">
        <v>139.59398617371949</v>
      </c>
      <c r="J37" s="410"/>
    </row>
    <row r="38" spans="1:10" ht="12.95" customHeight="1">
      <c r="A38" s="223">
        <v>31</v>
      </c>
      <c r="B38" s="435" t="s">
        <v>56</v>
      </c>
      <c r="C38" s="440" t="s">
        <v>95</v>
      </c>
      <c r="D38" s="412">
        <v>3381.4302814166667</v>
      </c>
      <c r="E38" s="403">
        <v>2614.0947587884584</v>
      </c>
      <c r="F38" s="403">
        <v>0.99176748820899385</v>
      </c>
      <c r="G38" s="403">
        <v>698.85681383064684</v>
      </c>
      <c r="H38" s="403">
        <v>18.487197939070303</v>
      </c>
      <c r="I38" s="403">
        <v>48.999743370282125</v>
      </c>
      <c r="J38" s="410"/>
    </row>
    <row r="39" spans="1:10" ht="12.95" customHeight="1">
      <c r="A39" s="223">
        <v>32</v>
      </c>
      <c r="B39" s="435" t="s">
        <v>57</v>
      </c>
      <c r="C39" s="440" t="s">
        <v>117</v>
      </c>
      <c r="D39" s="412">
        <v>1054.8525215831448</v>
      </c>
      <c r="E39" s="403">
        <v>1003.0476754033949</v>
      </c>
      <c r="F39" s="403">
        <v>0.27195284029710304</v>
      </c>
      <c r="G39" s="403">
        <v>45.777197234318287</v>
      </c>
      <c r="H39" s="403">
        <v>4.1279716675789162</v>
      </c>
      <c r="I39" s="403">
        <v>1.6277244375555897</v>
      </c>
      <c r="J39" s="410"/>
    </row>
    <row r="40" spans="1:10" ht="12.95" customHeight="1">
      <c r="A40" s="223">
        <v>33</v>
      </c>
      <c r="B40" s="435" t="s">
        <v>58</v>
      </c>
      <c r="C40" s="440" t="s">
        <v>96</v>
      </c>
      <c r="D40" s="412">
        <v>2248.1473309840171</v>
      </c>
      <c r="E40" s="403">
        <v>2102.9136537721561</v>
      </c>
      <c r="F40" s="403">
        <v>0.56003553508371584</v>
      </c>
      <c r="G40" s="403">
        <v>108.14499777989869</v>
      </c>
      <c r="H40" s="403">
        <v>11.400560220983811</v>
      </c>
      <c r="I40" s="403">
        <v>25.12808367589486</v>
      </c>
      <c r="J40" s="410"/>
    </row>
    <row r="41" spans="1:10" ht="12.95" customHeight="1">
      <c r="A41" s="223">
        <v>34</v>
      </c>
      <c r="B41" s="435" t="s">
        <v>59</v>
      </c>
      <c r="C41" s="440" t="s">
        <v>97</v>
      </c>
      <c r="D41" s="412">
        <v>783.99666424679174</v>
      </c>
      <c r="E41" s="403">
        <v>771.26319498913415</v>
      </c>
      <c r="F41" s="403">
        <v>0.10623854915070191</v>
      </c>
      <c r="G41" s="403">
        <v>9.2426985370714174</v>
      </c>
      <c r="H41" s="403">
        <v>2.396828728325425</v>
      </c>
      <c r="I41" s="403">
        <v>0.98770344311008207</v>
      </c>
      <c r="J41" s="410"/>
    </row>
    <row r="42" spans="1:10" ht="12.95" customHeight="1">
      <c r="A42" s="223">
        <v>35</v>
      </c>
      <c r="B42" s="435" t="s">
        <v>60</v>
      </c>
      <c r="C42" s="440" t="s">
        <v>121</v>
      </c>
      <c r="D42" s="412">
        <v>1808.6477486766385</v>
      </c>
      <c r="E42" s="403">
        <v>1688.427607684449</v>
      </c>
      <c r="F42" s="403">
        <v>0.46197729398329651</v>
      </c>
      <c r="G42" s="403">
        <v>90.54113305932745</v>
      </c>
      <c r="H42" s="403">
        <v>8.9024806448443261</v>
      </c>
      <c r="I42" s="403">
        <v>20.314549994034508</v>
      </c>
      <c r="J42" s="410"/>
    </row>
    <row r="43" spans="1:10" ht="12.95" customHeight="1">
      <c r="A43" s="223">
        <v>36</v>
      </c>
      <c r="B43" s="435" t="s">
        <v>61</v>
      </c>
      <c r="C43" s="440" t="s">
        <v>98</v>
      </c>
      <c r="D43" s="412">
        <v>15280.884094576168</v>
      </c>
      <c r="E43" s="403">
        <v>14276.967806793138</v>
      </c>
      <c r="F43" s="403">
        <v>3.5128718403460519</v>
      </c>
      <c r="G43" s="403">
        <v>747.92096770393084</v>
      </c>
      <c r="H43" s="403">
        <v>79.667227235891787</v>
      </c>
      <c r="I43" s="403">
        <v>172.81522100286091</v>
      </c>
      <c r="J43" s="410"/>
    </row>
    <row r="44" spans="1:10" ht="12.95" customHeight="1">
      <c r="A44" s="223">
        <v>37</v>
      </c>
      <c r="B44" s="435" t="s">
        <v>63</v>
      </c>
      <c r="C44" s="440" t="s">
        <v>102</v>
      </c>
      <c r="D44" s="412">
        <v>659.85697088718814</v>
      </c>
      <c r="E44" s="403">
        <v>625.00565508772252</v>
      </c>
      <c r="F44" s="403">
        <v>0.14669742249710455</v>
      </c>
      <c r="G44" s="403">
        <v>25.943328832888412</v>
      </c>
      <c r="H44" s="403">
        <v>3.0950065737101209</v>
      </c>
      <c r="I44" s="403">
        <v>5.6662829703700739</v>
      </c>
      <c r="J44" s="410"/>
    </row>
    <row r="45" spans="1:10" ht="12.95" customHeight="1">
      <c r="A45" s="223">
        <v>38</v>
      </c>
      <c r="B45" s="435" t="s">
        <v>62</v>
      </c>
      <c r="C45" s="440" t="s">
        <v>122</v>
      </c>
      <c r="D45" s="412">
        <v>2340.3988457241726</v>
      </c>
      <c r="E45" s="403">
        <v>1544.0414656633459</v>
      </c>
      <c r="F45" s="403">
        <v>5.7844937077065488</v>
      </c>
      <c r="G45" s="403">
        <v>278.07781415609992</v>
      </c>
      <c r="H45" s="403">
        <v>21.363464704414724</v>
      </c>
      <c r="I45" s="403">
        <v>491.13160749260527</v>
      </c>
      <c r="J45" s="410"/>
    </row>
    <row r="46" spans="1:10" ht="12.95" customHeight="1">
      <c r="A46" s="223">
        <v>39</v>
      </c>
      <c r="B46" s="435" t="s">
        <v>99</v>
      </c>
      <c r="C46" s="440" t="s">
        <v>103</v>
      </c>
      <c r="D46" s="412">
        <v>229.10283245657348</v>
      </c>
      <c r="E46" s="403">
        <v>207.78158525700078</v>
      </c>
      <c r="F46" s="403">
        <v>5.8604894145889749E-2</v>
      </c>
      <c r="G46" s="403">
        <v>10.212995044260589</v>
      </c>
      <c r="H46" s="403">
        <v>9.1290915275854729</v>
      </c>
      <c r="I46" s="403">
        <v>1.9205557335807399</v>
      </c>
      <c r="J46" s="410"/>
    </row>
    <row r="47" spans="1:10" ht="12.95" customHeight="1">
      <c r="A47" s="223">
        <v>40</v>
      </c>
      <c r="B47" s="435" t="s">
        <v>100</v>
      </c>
      <c r="C47" s="440" t="s">
        <v>104</v>
      </c>
      <c r="D47" s="412">
        <v>2757.2296816632343</v>
      </c>
      <c r="E47" s="403">
        <v>2671.1193210559427</v>
      </c>
      <c r="F47" s="403">
        <v>0.37847452962385347</v>
      </c>
      <c r="G47" s="403">
        <v>56.788844577531698</v>
      </c>
      <c r="H47" s="403">
        <v>9.95929198781241</v>
      </c>
      <c r="I47" s="403">
        <v>18.98374951232363</v>
      </c>
      <c r="J47" s="410"/>
    </row>
    <row r="48" spans="1:10" ht="12.95" customHeight="1">
      <c r="A48" s="223">
        <v>41</v>
      </c>
      <c r="B48" s="435" t="s">
        <v>101</v>
      </c>
      <c r="C48" s="440" t="s">
        <v>105</v>
      </c>
      <c r="D48" s="412">
        <v>3737.9048541668908</v>
      </c>
      <c r="E48" s="403">
        <v>3481.507539807832</v>
      </c>
      <c r="F48" s="403">
        <v>2.248631644957352</v>
      </c>
      <c r="G48" s="403">
        <v>183.84874167200664</v>
      </c>
      <c r="H48" s="403">
        <v>27.725674544465789</v>
      </c>
      <c r="I48" s="403">
        <v>42.574266497629004</v>
      </c>
      <c r="J48" s="410"/>
    </row>
    <row r="49" spans="1:10" ht="6.75" customHeight="1">
      <c r="A49" s="456"/>
      <c r="B49" s="731"/>
      <c r="C49" s="728"/>
      <c r="D49" s="403"/>
      <c r="E49" s="403"/>
      <c r="F49" s="403"/>
      <c r="G49" s="403"/>
      <c r="H49" s="403"/>
      <c r="I49" s="403"/>
      <c r="J49" s="410"/>
    </row>
    <row r="50" spans="1:10" ht="12.95" customHeight="1">
      <c r="A50" s="223">
        <v>42</v>
      </c>
      <c r="B50" s="443"/>
      <c r="C50" s="444" t="s">
        <v>42</v>
      </c>
      <c r="D50" s="415">
        <f t="shared" ref="D50:I50" si="3">SUM(D31:D48)</f>
        <v>65118.451762112985</v>
      </c>
      <c r="E50" s="405">
        <f t="shared" si="3"/>
        <v>58382.535753731026</v>
      </c>
      <c r="F50" s="405">
        <f t="shared" si="3"/>
        <v>338.69285928658303</v>
      </c>
      <c r="G50" s="405">
        <f t="shared" si="3"/>
        <v>4816.0180516301298</v>
      </c>
      <c r="H50" s="405">
        <f t="shared" si="3"/>
        <v>363.51325966192434</v>
      </c>
      <c r="I50" s="405">
        <f t="shared" si="3"/>
        <v>1217.6918378033181</v>
      </c>
      <c r="J50" s="410"/>
    </row>
    <row r="51" spans="1:10" ht="12.95" customHeight="1">
      <c r="A51" s="223">
        <v>43</v>
      </c>
      <c r="B51" s="420"/>
      <c r="C51" s="446" t="s">
        <v>279</v>
      </c>
      <c r="D51" s="453">
        <v>870165.53947028285</v>
      </c>
      <c r="E51" s="451">
        <v>847201.8709871748</v>
      </c>
      <c r="F51" s="451">
        <v>0</v>
      </c>
      <c r="G51" s="451">
        <v>2337.3635753589224</v>
      </c>
      <c r="H51" s="451">
        <v>20373.370169420028</v>
      </c>
      <c r="I51" s="451">
        <v>252.93473832916078</v>
      </c>
      <c r="J51" s="410"/>
    </row>
    <row r="52" spans="1:10" ht="12.95" customHeight="1">
      <c r="A52" s="223">
        <v>44</v>
      </c>
      <c r="B52" s="420"/>
      <c r="C52" s="444" t="s">
        <v>85</v>
      </c>
      <c r="D52" s="415">
        <f t="shared" ref="D52:I52" si="4">SUM(D50:D51)</f>
        <v>935283.99123239587</v>
      </c>
      <c r="E52" s="405">
        <f t="shared" si="4"/>
        <v>905584.40674090583</v>
      </c>
      <c r="F52" s="405">
        <f t="shared" si="4"/>
        <v>338.69285928658303</v>
      </c>
      <c r="G52" s="405">
        <f t="shared" si="4"/>
        <v>7153.3816269890522</v>
      </c>
      <c r="H52" s="405">
        <f t="shared" si="4"/>
        <v>20736.883429081954</v>
      </c>
      <c r="I52" s="405">
        <f t="shared" si="4"/>
        <v>1470.6265761324789</v>
      </c>
      <c r="J52" s="410"/>
    </row>
    <row r="53" spans="1:10" ht="12.95" customHeight="1">
      <c r="A53" s="223">
        <v>45</v>
      </c>
      <c r="B53" s="420"/>
      <c r="C53" s="446" t="s">
        <v>90</v>
      </c>
      <c r="D53" s="523">
        <f>SUM(E53:I53)</f>
        <v>-113457.51721809193</v>
      </c>
      <c r="E53" s="523">
        <v>-113457.51721809193</v>
      </c>
      <c r="F53" s="403">
        <v>0</v>
      </c>
      <c r="G53" s="403">
        <v>0</v>
      </c>
      <c r="H53" s="403">
        <v>0</v>
      </c>
      <c r="I53" s="403">
        <v>0</v>
      </c>
      <c r="J53" s="410"/>
    </row>
    <row r="54" spans="1:10" ht="12.95" customHeight="1">
      <c r="A54" s="223">
        <v>46</v>
      </c>
      <c r="B54" s="420"/>
      <c r="C54" s="444" t="s">
        <v>65</v>
      </c>
      <c r="D54" s="405">
        <f>SUM(E54:I54)</f>
        <v>821826.47401430411</v>
      </c>
      <c r="E54" s="405">
        <f>E52+E53</f>
        <v>792126.88952281396</v>
      </c>
      <c r="F54" s="405">
        <f>F52+F53</f>
        <v>338.69285928658303</v>
      </c>
      <c r="G54" s="405">
        <f>G52+G53</f>
        <v>7153.3816269890522</v>
      </c>
      <c r="H54" s="405">
        <f>H52+H53</f>
        <v>20736.883429081954</v>
      </c>
      <c r="I54" s="405">
        <f>I52+I53</f>
        <v>1470.6265761324789</v>
      </c>
      <c r="J54" s="410"/>
    </row>
    <row r="55" spans="1:10" ht="20.100000000000001" customHeight="1">
      <c r="A55" s="263"/>
      <c r="B55" s="417"/>
      <c r="C55" s="264"/>
      <c r="D55" s="697">
        <v>2011</v>
      </c>
      <c r="E55" s="729"/>
      <c r="F55" s="729"/>
      <c r="G55" s="729"/>
      <c r="H55" s="729"/>
      <c r="I55" s="729"/>
    </row>
    <row r="56" spans="1:10" ht="12.95" customHeight="1">
      <c r="A56" s="223">
        <v>47</v>
      </c>
      <c r="B56" s="435" t="s">
        <v>49</v>
      </c>
      <c r="C56" s="440" t="s">
        <v>118</v>
      </c>
      <c r="D56" s="403">
        <v>798.76564139089965</v>
      </c>
      <c r="E56" s="403">
        <v>374.94181654596127</v>
      </c>
      <c r="F56" s="403">
        <v>340.21395593561766</v>
      </c>
      <c r="G56" s="403">
        <v>39.062739702573566</v>
      </c>
      <c r="H56" s="403">
        <v>13.552459910310379</v>
      </c>
      <c r="I56" s="403">
        <v>30.99466929643684</v>
      </c>
    </row>
    <row r="57" spans="1:10" ht="12.95" customHeight="1">
      <c r="A57" s="223">
        <v>48</v>
      </c>
      <c r="B57" s="435" t="s">
        <v>50</v>
      </c>
      <c r="C57" s="440" t="s">
        <v>115</v>
      </c>
      <c r="D57" s="403">
        <v>103.99386362516023</v>
      </c>
      <c r="E57" s="403">
        <v>89.862932021602376</v>
      </c>
      <c r="F57" s="403">
        <v>0.14967738169319666</v>
      </c>
      <c r="G57" s="403">
        <v>8.6906674656942293</v>
      </c>
      <c r="H57" s="403">
        <v>0.39620727811480083</v>
      </c>
      <c r="I57" s="403">
        <v>4.8943794780556225</v>
      </c>
    </row>
    <row r="58" spans="1:10" ht="12.95" customHeight="1">
      <c r="A58" s="223">
        <v>49</v>
      </c>
      <c r="B58" s="435" t="s">
        <v>51</v>
      </c>
      <c r="C58" s="440" t="s">
        <v>124</v>
      </c>
      <c r="D58" s="403">
        <v>9485.9080359041745</v>
      </c>
      <c r="E58" s="403">
        <v>9103.4715866530078</v>
      </c>
      <c r="F58" s="403">
        <v>1.7959683554074064</v>
      </c>
      <c r="G58" s="403">
        <v>304.40665383876956</v>
      </c>
      <c r="H58" s="403">
        <v>26.389335671158239</v>
      </c>
      <c r="I58" s="403">
        <v>49.844491385833379</v>
      </c>
    </row>
    <row r="59" spans="1:10" ht="12.95" customHeight="1">
      <c r="A59" s="223">
        <v>50</v>
      </c>
      <c r="B59" s="435" t="s">
        <v>52</v>
      </c>
      <c r="C59" s="440" t="s">
        <v>119</v>
      </c>
      <c r="D59" s="403">
        <v>648.06628722668734</v>
      </c>
      <c r="E59" s="403">
        <v>454.29500844297883</v>
      </c>
      <c r="F59" s="403">
        <v>0.26739985561502833</v>
      </c>
      <c r="G59" s="403">
        <v>181.55347502551857</v>
      </c>
      <c r="H59" s="403">
        <v>1.2591792948306</v>
      </c>
      <c r="I59" s="403">
        <v>10.691224607744248</v>
      </c>
    </row>
    <row r="60" spans="1:10" ht="12.95" customHeight="1">
      <c r="A60" s="223">
        <v>51</v>
      </c>
      <c r="B60" s="435" t="s">
        <v>53</v>
      </c>
      <c r="C60" s="440" t="s">
        <v>120</v>
      </c>
      <c r="D60" s="403">
        <v>2672.9208011177438</v>
      </c>
      <c r="E60" s="403">
        <v>2372.7578545734491</v>
      </c>
      <c r="F60" s="403">
        <v>1.1341126971812816</v>
      </c>
      <c r="G60" s="403">
        <v>201.71257121884608</v>
      </c>
      <c r="H60" s="403">
        <v>12.500392632044861</v>
      </c>
      <c r="I60" s="403">
        <v>84.815869996222375</v>
      </c>
    </row>
    <row r="61" spans="1:10" ht="12.95" customHeight="1">
      <c r="A61" s="223">
        <v>52</v>
      </c>
      <c r="B61" s="435" t="s">
        <v>54</v>
      </c>
      <c r="C61" s="440" t="s">
        <v>44</v>
      </c>
      <c r="D61" s="403">
        <v>2479.4361115459824</v>
      </c>
      <c r="E61" s="403">
        <v>2090.2314879395876</v>
      </c>
      <c r="F61" s="403">
        <v>1.1750661502501629</v>
      </c>
      <c r="G61" s="403">
        <v>318.65780707545514</v>
      </c>
      <c r="H61" s="403">
        <v>15.620336252252013</v>
      </c>
      <c r="I61" s="403">
        <v>53.751414128437176</v>
      </c>
    </row>
    <row r="62" spans="1:10" ht="12.95" customHeight="1">
      <c r="A62" s="223">
        <v>53</v>
      </c>
      <c r="B62" s="435" t="s">
        <v>55</v>
      </c>
      <c r="C62" s="440" t="s">
        <v>116</v>
      </c>
      <c r="D62" s="403">
        <v>14967.104364324456</v>
      </c>
      <c r="E62" s="403">
        <v>13309.485024369413</v>
      </c>
      <c r="F62" s="403">
        <v>2.4043127474969506</v>
      </c>
      <c r="G62" s="403">
        <v>1428.3406924996002</v>
      </c>
      <c r="H62" s="403">
        <v>99.209514045722642</v>
      </c>
      <c r="I62" s="403">
        <v>127.66482066222403</v>
      </c>
    </row>
    <row r="63" spans="1:10" ht="12.95" customHeight="1">
      <c r="A63" s="223">
        <v>54</v>
      </c>
      <c r="B63" s="435" t="s">
        <v>56</v>
      </c>
      <c r="C63" s="440" t="s">
        <v>95</v>
      </c>
      <c r="D63" s="403">
        <v>2881.6835676953697</v>
      </c>
      <c r="E63" s="403">
        <v>2165.6015088538416</v>
      </c>
      <c r="F63" s="403">
        <v>1.0787972432841466</v>
      </c>
      <c r="G63" s="403">
        <v>653.62675286969375</v>
      </c>
      <c r="H63" s="403">
        <v>16.892270271486591</v>
      </c>
      <c r="I63" s="403">
        <v>44.484238457063213</v>
      </c>
    </row>
    <row r="64" spans="1:10" ht="12.95" customHeight="1">
      <c r="A64" s="223">
        <v>55</v>
      </c>
      <c r="B64" s="435" t="s">
        <v>57</v>
      </c>
      <c r="C64" s="440" t="s">
        <v>117</v>
      </c>
      <c r="D64" s="403">
        <v>1079.2853506997149</v>
      </c>
      <c r="E64" s="403">
        <v>1026.5863220461595</v>
      </c>
      <c r="F64" s="403">
        <v>0.29596232192003669</v>
      </c>
      <c r="G64" s="403">
        <v>46.576545948955008</v>
      </c>
      <c r="H64" s="403">
        <v>4.2388751261323208</v>
      </c>
      <c r="I64" s="403">
        <v>1.5876452565478072</v>
      </c>
    </row>
    <row r="65" spans="1:10" ht="12.95" customHeight="1">
      <c r="A65" s="223">
        <v>56</v>
      </c>
      <c r="B65" s="435" t="s">
        <v>58</v>
      </c>
      <c r="C65" s="440" t="s">
        <v>96</v>
      </c>
      <c r="D65" s="403">
        <v>2586.2614608209692</v>
      </c>
      <c r="E65" s="403">
        <v>2427.2202535739316</v>
      </c>
      <c r="F65" s="403">
        <v>0.63214999343937772</v>
      </c>
      <c r="G65" s="403">
        <v>120.46388319321514</v>
      </c>
      <c r="H65" s="403">
        <v>12.603515074293917</v>
      </c>
      <c r="I65" s="403">
        <v>25.341658986088913</v>
      </c>
    </row>
    <row r="66" spans="1:10" ht="12.95" customHeight="1">
      <c r="A66" s="223">
        <v>57</v>
      </c>
      <c r="B66" s="435" t="s">
        <v>59</v>
      </c>
      <c r="C66" s="440" t="s">
        <v>97</v>
      </c>
      <c r="D66" s="403">
        <v>815.69276244852597</v>
      </c>
      <c r="E66" s="403">
        <v>802.24362672042662</v>
      </c>
      <c r="F66" s="403">
        <v>0.11331159784933253</v>
      </c>
      <c r="G66" s="403">
        <v>9.7770008989060102</v>
      </c>
      <c r="H66" s="403">
        <v>2.6160535349497809</v>
      </c>
      <c r="I66" s="403">
        <v>0.94276969639434938</v>
      </c>
    </row>
    <row r="67" spans="1:10" ht="12.95" customHeight="1">
      <c r="A67" s="223">
        <v>58</v>
      </c>
      <c r="B67" s="435" t="s">
        <v>60</v>
      </c>
      <c r="C67" s="440" t="s">
        <v>121</v>
      </c>
      <c r="D67" s="403">
        <v>1858.2515373372346</v>
      </c>
      <c r="E67" s="403">
        <v>1736.5424504610164</v>
      </c>
      <c r="F67" s="403">
        <v>0.50761650903503874</v>
      </c>
      <c r="G67" s="403">
        <v>93.097693897728647</v>
      </c>
      <c r="H67" s="403">
        <v>9.1717633380157668</v>
      </c>
      <c r="I67" s="403">
        <v>18.932013131438772</v>
      </c>
    </row>
    <row r="68" spans="1:10" ht="12.95" customHeight="1">
      <c r="A68" s="223">
        <v>59</v>
      </c>
      <c r="B68" s="435" t="s">
        <v>61</v>
      </c>
      <c r="C68" s="440" t="s">
        <v>98</v>
      </c>
      <c r="D68" s="403">
        <v>14843.346292186876</v>
      </c>
      <c r="E68" s="403">
        <v>13896.477993933788</v>
      </c>
      <c r="F68" s="403">
        <v>3.7642989493803416</v>
      </c>
      <c r="G68" s="403">
        <v>705.24680544158969</v>
      </c>
      <c r="H68" s="403">
        <v>79.686365972599091</v>
      </c>
      <c r="I68" s="403">
        <v>158.17082788952072</v>
      </c>
    </row>
    <row r="69" spans="1:10" ht="12.95" customHeight="1">
      <c r="A69" s="223">
        <v>60</v>
      </c>
      <c r="B69" s="435" t="s">
        <v>63</v>
      </c>
      <c r="C69" s="440" t="s">
        <v>102</v>
      </c>
      <c r="D69" s="403">
        <v>685.70566986907704</v>
      </c>
      <c r="E69" s="403">
        <v>647.95227377082779</v>
      </c>
      <c r="F69" s="403">
        <v>0.17939000674253927</v>
      </c>
      <c r="G69" s="403">
        <v>28.285888176191431</v>
      </c>
      <c r="H69" s="403">
        <v>3.4295181988123793</v>
      </c>
      <c r="I69" s="403">
        <v>5.8585997165029333</v>
      </c>
    </row>
    <row r="70" spans="1:10" ht="12.95" customHeight="1">
      <c r="A70" s="223">
        <v>61</v>
      </c>
      <c r="B70" s="435" t="s">
        <v>62</v>
      </c>
      <c r="C70" s="440" t="s">
        <v>122</v>
      </c>
      <c r="D70" s="403">
        <v>2250.2377056737059</v>
      </c>
      <c r="E70" s="403">
        <v>1486.5850707315005</v>
      </c>
      <c r="F70" s="403">
        <v>6.0370073563437812</v>
      </c>
      <c r="G70" s="403">
        <v>272.89601120140901</v>
      </c>
      <c r="H70" s="403">
        <v>21.889095241602629</v>
      </c>
      <c r="I70" s="403">
        <v>462.83052114284993</v>
      </c>
    </row>
    <row r="71" spans="1:10" ht="12.95" customHeight="1">
      <c r="A71" s="223">
        <v>62</v>
      </c>
      <c r="B71" s="435" t="s">
        <v>99</v>
      </c>
      <c r="C71" s="440" t="s">
        <v>103</v>
      </c>
      <c r="D71" s="403">
        <v>236.61380490482136</v>
      </c>
      <c r="E71" s="403">
        <v>214.51282499136136</v>
      </c>
      <c r="F71" s="403">
        <v>6.552140447883191E-2</v>
      </c>
      <c r="G71" s="403">
        <v>9.9760719176181016</v>
      </c>
      <c r="H71" s="403">
        <v>10.26107641809546</v>
      </c>
      <c r="I71" s="403">
        <v>1.7983101732676232</v>
      </c>
    </row>
    <row r="72" spans="1:10" ht="12.95" customHeight="1">
      <c r="A72" s="223">
        <v>63</v>
      </c>
      <c r="B72" s="435" t="s">
        <v>100</v>
      </c>
      <c r="C72" s="440" t="s">
        <v>104</v>
      </c>
      <c r="D72" s="403">
        <v>2981.8044041821036</v>
      </c>
      <c r="E72" s="403">
        <v>2891.167183579078</v>
      </c>
      <c r="F72" s="403">
        <v>0.41862358013668932</v>
      </c>
      <c r="G72" s="403">
        <v>61.015727832061586</v>
      </c>
      <c r="H72" s="403">
        <v>10.225404273538148</v>
      </c>
      <c r="I72" s="403">
        <v>18.977464917289325</v>
      </c>
    </row>
    <row r="73" spans="1:10" ht="12.95" customHeight="1">
      <c r="A73" s="223">
        <v>64</v>
      </c>
      <c r="B73" s="435" t="s">
        <v>101</v>
      </c>
      <c r="C73" s="440" t="s">
        <v>105</v>
      </c>
      <c r="D73" s="403">
        <v>3583.4976026799286</v>
      </c>
      <c r="E73" s="403">
        <v>3342.268411685865</v>
      </c>
      <c r="F73" s="403">
        <v>2.414484027542247</v>
      </c>
      <c r="G73" s="403">
        <v>173.08687425732512</v>
      </c>
      <c r="H73" s="403">
        <v>26.737544139723003</v>
      </c>
      <c r="I73" s="403">
        <v>38.990288569473179</v>
      </c>
    </row>
    <row r="74" spans="1:10" ht="5.25" customHeight="1">
      <c r="A74" s="223"/>
      <c r="B74" s="731"/>
      <c r="C74" s="728"/>
      <c r="D74" s="403"/>
      <c r="E74" s="403"/>
      <c r="F74" s="403"/>
      <c r="G74" s="403"/>
      <c r="H74" s="403"/>
      <c r="I74" s="403"/>
      <c r="J74" s="410"/>
    </row>
    <row r="75" spans="1:10" ht="12.95" customHeight="1">
      <c r="A75" s="223">
        <v>65</v>
      </c>
      <c r="B75" s="443"/>
      <c r="C75" s="444" t="s">
        <v>42</v>
      </c>
      <c r="D75" s="415">
        <f t="shared" ref="D75:I75" si="5">SUM(D56:D73)</f>
        <v>64958.575263633436</v>
      </c>
      <c r="E75" s="405">
        <f t="shared" si="5"/>
        <v>58432.203630893797</v>
      </c>
      <c r="F75" s="405">
        <f t="shared" si="5"/>
        <v>362.6476561134142</v>
      </c>
      <c r="G75" s="405">
        <f t="shared" si="5"/>
        <v>4656.47386246115</v>
      </c>
      <c r="H75" s="405">
        <f t="shared" si="5"/>
        <v>366.6789066736826</v>
      </c>
      <c r="I75" s="405">
        <f t="shared" si="5"/>
        <v>1140.5712074913906</v>
      </c>
    </row>
    <row r="76" spans="1:10" ht="12.95" customHeight="1">
      <c r="A76" s="223">
        <v>66</v>
      </c>
      <c r="B76" s="420"/>
      <c r="C76" s="446" t="s">
        <v>279</v>
      </c>
      <c r="D76" s="451">
        <v>869927.21105257527</v>
      </c>
      <c r="E76" s="451">
        <v>846546.82594937098</v>
      </c>
      <c r="F76" s="451">
        <v>0</v>
      </c>
      <c r="G76" s="451">
        <v>2294.3400821583155</v>
      </c>
      <c r="H76" s="451">
        <v>20847.002330676347</v>
      </c>
      <c r="I76" s="451">
        <v>239.04269036966102</v>
      </c>
    </row>
    <row r="77" spans="1:10" ht="12.95" customHeight="1">
      <c r="A77" s="223">
        <v>67</v>
      </c>
      <c r="B77" s="420"/>
      <c r="C77" s="444" t="s">
        <v>85</v>
      </c>
      <c r="D77" s="415">
        <f t="shared" ref="D77:I77" si="6">SUM(D75:D76)</f>
        <v>934885.78631620866</v>
      </c>
      <c r="E77" s="405">
        <f t="shared" si="6"/>
        <v>904979.02958026482</v>
      </c>
      <c r="F77" s="405">
        <f t="shared" si="6"/>
        <v>362.6476561134142</v>
      </c>
      <c r="G77" s="405">
        <f t="shared" si="6"/>
        <v>6950.8139446194655</v>
      </c>
      <c r="H77" s="405">
        <f t="shared" si="6"/>
        <v>21213.681237350029</v>
      </c>
      <c r="I77" s="405">
        <f t="shared" si="6"/>
        <v>1379.6138978610516</v>
      </c>
    </row>
    <row r="78" spans="1:10" ht="12.95" customHeight="1">
      <c r="A78" s="223">
        <v>68</v>
      </c>
      <c r="B78" s="417"/>
      <c r="C78" s="446" t="s">
        <v>90</v>
      </c>
      <c r="D78" s="523">
        <f>SUM(E78:I78)</f>
        <v>-114967.13233294644</v>
      </c>
      <c r="E78" s="523">
        <v>-114967.13233294644</v>
      </c>
      <c r="F78" s="403">
        <v>0</v>
      </c>
      <c r="G78" s="403">
        <v>0</v>
      </c>
      <c r="H78" s="403">
        <v>0</v>
      </c>
      <c r="I78" s="403">
        <v>0</v>
      </c>
    </row>
    <row r="79" spans="1:10" ht="12.95" customHeight="1">
      <c r="A79" s="223">
        <v>69</v>
      </c>
      <c r="B79" s="417"/>
      <c r="C79" s="444" t="s">
        <v>65</v>
      </c>
      <c r="D79" s="405">
        <f>SUM(E79:I79)</f>
        <v>819918.65398326237</v>
      </c>
      <c r="E79" s="405">
        <f>E77+E78</f>
        <v>790011.89724731841</v>
      </c>
      <c r="F79" s="405">
        <f>F77+F78</f>
        <v>362.6476561134142</v>
      </c>
      <c r="G79" s="405">
        <f>G77+G78</f>
        <v>6950.8139446194655</v>
      </c>
      <c r="H79" s="405">
        <f>H77+H78</f>
        <v>21213.681237350029</v>
      </c>
      <c r="I79" s="405">
        <f>I77+I78</f>
        <v>1379.6138978610516</v>
      </c>
    </row>
    <row r="80" spans="1:10" ht="6.75" customHeight="1">
      <c r="A80" s="263"/>
      <c r="B80" s="417"/>
      <c r="C80" s="473"/>
      <c r="D80" s="405"/>
      <c r="E80" s="405"/>
      <c r="F80" s="405"/>
      <c r="G80" s="405"/>
      <c r="H80" s="405"/>
      <c r="I80" s="405"/>
    </row>
    <row r="81" spans="1:9" ht="20.100000000000001" customHeight="1">
      <c r="A81" s="263"/>
      <c r="B81" s="417"/>
      <c r="C81" s="473"/>
      <c r="D81" s="697">
        <v>2012</v>
      </c>
      <c r="E81" s="729"/>
      <c r="F81" s="729"/>
      <c r="G81" s="729"/>
      <c r="H81" s="729"/>
      <c r="I81" s="729"/>
    </row>
    <row r="82" spans="1:9" ht="12.95" customHeight="1">
      <c r="A82" s="223">
        <v>70</v>
      </c>
      <c r="B82" s="435" t="s">
        <v>49</v>
      </c>
      <c r="C82" s="440" t="s">
        <v>118</v>
      </c>
      <c r="D82" s="403">
        <v>770.74347775326976</v>
      </c>
      <c r="E82" s="403">
        <v>334.53622280942676</v>
      </c>
      <c r="F82" s="403">
        <v>354.3215417554008</v>
      </c>
      <c r="G82" s="403">
        <v>36.880845638297885</v>
      </c>
      <c r="H82" s="403">
        <v>13.373427880646121</v>
      </c>
      <c r="I82" s="403">
        <v>31.631439669498114</v>
      </c>
    </row>
    <row r="83" spans="1:9" ht="12.95" customHeight="1">
      <c r="A83" s="223">
        <v>71</v>
      </c>
      <c r="B83" s="435" t="s">
        <v>50</v>
      </c>
      <c r="C83" s="440" t="s">
        <v>115</v>
      </c>
      <c r="D83" s="412">
        <v>95.126374650989646</v>
      </c>
      <c r="E83" s="403">
        <v>82.548395086969293</v>
      </c>
      <c r="F83" s="403">
        <v>0.15717266197901181</v>
      </c>
      <c r="G83" s="403">
        <v>7.5285322809648143</v>
      </c>
      <c r="H83" s="403">
        <v>0.37283495909680087</v>
      </c>
      <c r="I83" s="403">
        <v>4.5194396619797139</v>
      </c>
    </row>
    <row r="84" spans="1:9" ht="12.95" customHeight="1">
      <c r="A84" s="223">
        <v>72</v>
      </c>
      <c r="B84" s="435" t="s">
        <v>51</v>
      </c>
      <c r="C84" s="440" t="s">
        <v>124</v>
      </c>
      <c r="D84" s="412">
        <v>9469.1249509447334</v>
      </c>
      <c r="E84" s="403">
        <v>9096.217945626342</v>
      </c>
      <c r="F84" s="403">
        <v>1.8714061669454904</v>
      </c>
      <c r="G84" s="403">
        <v>294.0232104692721</v>
      </c>
      <c r="H84" s="403">
        <v>29.708797356417609</v>
      </c>
      <c r="I84" s="403">
        <v>47.303591325756805</v>
      </c>
    </row>
    <row r="85" spans="1:9" ht="12.95" customHeight="1">
      <c r="A85" s="223">
        <v>73</v>
      </c>
      <c r="B85" s="435" t="s">
        <v>52</v>
      </c>
      <c r="C85" s="440" t="s">
        <v>119</v>
      </c>
      <c r="D85" s="412">
        <v>661.79025369671388</v>
      </c>
      <c r="E85" s="403">
        <v>458.46968158349318</v>
      </c>
      <c r="F85" s="403">
        <v>0.29361190897355821</v>
      </c>
      <c r="G85" s="403">
        <v>190.9020685530364</v>
      </c>
      <c r="H85" s="403">
        <v>1.5669875092474246</v>
      </c>
      <c r="I85" s="403">
        <v>10.557904141963366</v>
      </c>
    </row>
    <row r="86" spans="1:9" ht="12.95" customHeight="1">
      <c r="A86" s="223">
        <v>74</v>
      </c>
      <c r="B86" s="435" t="s">
        <v>53</v>
      </c>
      <c r="C86" s="440" t="s">
        <v>120</v>
      </c>
      <c r="D86" s="412">
        <v>2505.7359173239543</v>
      </c>
      <c r="E86" s="403">
        <v>2224.1808844198586</v>
      </c>
      <c r="F86" s="403">
        <v>1.1628209218172894</v>
      </c>
      <c r="G86" s="403">
        <v>190.0927882874646</v>
      </c>
      <c r="H86" s="403">
        <v>12.424149414513062</v>
      </c>
      <c r="I86" s="403">
        <v>77.875274280300644</v>
      </c>
    </row>
    <row r="87" spans="1:9" ht="12.95" customHeight="1">
      <c r="A87" s="223">
        <v>75</v>
      </c>
      <c r="B87" s="435" t="s">
        <v>54</v>
      </c>
      <c r="C87" s="440" t="s">
        <v>44</v>
      </c>
      <c r="D87" s="412">
        <v>2560.8594541310208</v>
      </c>
      <c r="E87" s="403">
        <v>2181.6871282962024</v>
      </c>
      <c r="F87" s="403">
        <v>1.2366478808476291</v>
      </c>
      <c r="G87" s="403">
        <v>310.01420428401536</v>
      </c>
      <c r="H87" s="403">
        <v>16.46957906271086</v>
      </c>
      <c r="I87" s="403">
        <v>51.451894607245009</v>
      </c>
    </row>
    <row r="88" spans="1:9" ht="12.95" customHeight="1">
      <c r="A88" s="223">
        <v>76</v>
      </c>
      <c r="B88" s="435" t="s">
        <v>55</v>
      </c>
      <c r="C88" s="440" t="s">
        <v>116</v>
      </c>
      <c r="D88" s="412">
        <v>14736.456296488321</v>
      </c>
      <c r="E88" s="403">
        <v>13118.39713377829</v>
      </c>
      <c r="F88" s="403">
        <v>2.0963846761219611</v>
      </c>
      <c r="G88" s="403">
        <v>1391.534341468498</v>
      </c>
      <c r="H88" s="403">
        <v>105.20219429269856</v>
      </c>
      <c r="I88" s="403">
        <v>119.22624227271314</v>
      </c>
    </row>
    <row r="89" spans="1:9" ht="12.95" customHeight="1">
      <c r="A89" s="223">
        <v>77</v>
      </c>
      <c r="B89" s="435" t="s">
        <v>56</v>
      </c>
      <c r="C89" s="440" t="s">
        <v>95</v>
      </c>
      <c r="D89" s="412">
        <v>2896.3645659195831</v>
      </c>
      <c r="E89" s="403">
        <v>2198.9806812824713</v>
      </c>
      <c r="F89" s="403">
        <v>1.103334336493325</v>
      </c>
      <c r="G89" s="403">
        <v>636.94817718849526</v>
      </c>
      <c r="H89" s="403">
        <v>16.612835929054601</v>
      </c>
      <c r="I89" s="403">
        <v>42.719537183068688</v>
      </c>
    </row>
    <row r="90" spans="1:9" ht="12.95" customHeight="1">
      <c r="A90" s="223">
        <v>78</v>
      </c>
      <c r="B90" s="435" t="s">
        <v>57</v>
      </c>
      <c r="C90" s="440" t="s">
        <v>117</v>
      </c>
      <c r="D90" s="412">
        <v>1091.1151683491864</v>
      </c>
      <c r="E90" s="403">
        <v>1037.9976570069882</v>
      </c>
      <c r="F90" s="403">
        <v>0.29762482800280954</v>
      </c>
      <c r="G90" s="403">
        <v>46.874075987435695</v>
      </c>
      <c r="H90" s="403">
        <v>4.4740195091616108</v>
      </c>
      <c r="I90" s="403">
        <v>1.4717910175981566</v>
      </c>
    </row>
    <row r="91" spans="1:9" ht="12.95" customHeight="1">
      <c r="A91" s="223">
        <v>79</v>
      </c>
      <c r="B91" s="435" t="s">
        <v>58</v>
      </c>
      <c r="C91" s="440" t="s">
        <v>96</v>
      </c>
      <c r="D91" s="412">
        <v>2573.8298376281969</v>
      </c>
      <c r="E91" s="403">
        <v>2422.7034092868944</v>
      </c>
      <c r="F91" s="403">
        <v>0.64983610591132324</v>
      </c>
      <c r="G91" s="403">
        <v>114.26971317203328</v>
      </c>
      <c r="H91" s="403">
        <v>12.986103555760415</v>
      </c>
      <c r="I91" s="403">
        <v>23.220775507597615</v>
      </c>
    </row>
    <row r="92" spans="1:9" ht="12.95" customHeight="1">
      <c r="A92" s="223">
        <v>80</v>
      </c>
      <c r="B92" s="435" t="s">
        <v>59</v>
      </c>
      <c r="C92" s="440" t="s">
        <v>97</v>
      </c>
      <c r="D92" s="412">
        <v>848.08997225239784</v>
      </c>
      <c r="E92" s="403">
        <v>834.59107103648898</v>
      </c>
      <c r="F92" s="403">
        <v>0.11570583201008104</v>
      </c>
      <c r="G92" s="403">
        <v>9.7691668883948211</v>
      </c>
      <c r="H92" s="403">
        <v>2.7611400593980475</v>
      </c>
      <c r="I92" s="403">
        <v>0.85288843610590503</v>
      </c>
    </row>
    <row r="93" spans="1:9" ht="12.95" customHeight="1">
      <c r="A93" s="223">
        <v>81</v>
      </c>
      <c r="B93" s="435" t="s">
        <v>60</v>
      </c>
      <c r="C93" s="440" t="s">
        <v>121</v>
      </c>
      <c r="D93" s="412">
        <v>1955.3175583021152</v>
      </c>
      <c r="E93" s="403">
        <v>1833.1208494426546</v>
      </c>
      <c r="F93" s="403">
        <v>0.53586651770361304</v>
      </c>
      <c r="G93" s="403">
        <v>94.676026481782117</v>
      </c>
      <c r="H93" s="403">
        <v>9.43158357017513</v>
      </c>
      <c r="I93" s="403">
        <v>17.553232289799599</v>
      </c>
    </row>
    <row r="94" spans="1:9" ht="12.95" customHeight="1">
      <c r="A94" s="223">
        <v>82</v>
      </c>
      <c r="B94" s="435" t="s">
        <v>61</v>
      </c>
      <c r="C94" s="440" t="s">
        <v>98</v>
      </c>
      <c r="D94" s="412">
        <v>14595.051404127071</v>
      </c>
      <c r="E94" s="403">
        <v>13695.163293627345</v>
      </c>
      <c r="F94" s="403">
        <v>3.8718652378136422</v>
      </c>
      <c r="G94" s="403">
        <v>669.25372448040707</v>
      </c>
      <c r="H94" s="403">
        <v>80.56917275651891</v>
      </c>
      <c r="I94" s="403">
        <v>146.19334802498562</v>
      </c>
    </row>
    <row r="95" spans="1:9" ht="12.95" customHeight="1">
      <c r="A95" s="223">
        <v>83</v>
      </c>
      <c r="B95" s="435" t="s">
        <v>63</v>
      </c>
      <c r="C95" s="440" t="s">
        <v>102</v>
      </c>
      <c r="D95" s="412">
        <v>702.04589509815253</v>
      </c>
      <c r="E95" s="403">
        <v>661.76517261571041</v>
      </c>
      <c r="F95" s="403">
        <v>0.20487288740469625</v>
      </c>
      <c r="G95" s="403">
        <v>30.299349455331647</v>
      </c>
      <c r="H95" s="403">
        <v>3.7168753140083672</v>
      </c>
      <c r="I95" s="403">
        <v>6.0596248256974397</v>
      </c>
    </row>
    <row r="96" spans="1:9" ht="12.95" customHeight="1">
      <c r="A96" s="223">
        <v>84</v>
      </c>
      <c r="B96" s="435" t="s">
        <v>62</v>
      </c>
      <c r="C96" s="440" t="s">
        <v>122</v>
      </c>
      <c r="D96" s="412">
        <v>2110.1938397530953</v>
      </c>
      <c r="E96" s="403">
        <v>1369.967052985158</v>
      </c>
      <c r="F96" s="403">
        <v>6.1819017645617276</v>
      </c>
      <c r="G96" s="403">
        <v>276.67356132545689</v>
      </c>
      <c r="H96" s="403">
        <v>22.110734096001583</v>
      </c>
      <c r="I96" s="403">
        <v>435.26058958191715</v>
      </c>
    </row>
    <row r="97" spans="1:9" ht="12.95" customHeight="1">
      <c r="A97" s="223">
        <v>85</v>
      </c>
      <c r="B97" s="435" t="s">
        <v>99</v>
      </c>
      <c r="C97" s="440" t="s">
        <v>103</v>
      </c>
      <c r="D97" s="412">
        <v>242.9507389469172</v>
      </c>
      <c r="E97" s="403">
        <v>220.16110778436769</v>
      </c>
      <c r="F97" s="403">
        <v>7.1965686535483978E-2</v>
      </c>
      <c r="G97" s="403">
        <v>9.8614273280202482</v>
      </c>
      <c r="H97" s="403">
        <v>11.183467761891686</v>
      </c>
      <c r="I97" s="403">
        <v>1.6727703861020926</v>
      </c>
    </row>
    <row r="98" spans="1:9" ht="12.95" customHeight="1">
      <c r="A98" s="223">
        <v>86</v>
      </c>
      <c r="B98" s="435" t="s">
        <v>100</v>
      </c>
      <c r="C98" s="440" t="s">
        <v>104</v>
      </c>
      <c r="D98" s="412">
        <v>3144.5537618447574</v>
      </c>
      <c r="E98" s="403">
        <v>3052.21837163594</v>
      </c>
      <c r="F98" s="403">
        <v>0.43607053451198174</v>
      </c>
      <c r="G98" s="403">
        <v>62.692956315891536</v>
      </c>
      <c r="H98" s="403">
        <v>10.536640148387853</v>
      </c>
      <c r="I98" s="403">
        <v>18.669723210025793</v>
      </c>
    </row>
    <row r="99" spans="1:9" ht="12.95" customHeight="1">
      <c r="A99" s="223">
        <v>87</v>
      </c>
      <c r="B99" s="435" t="s">
        <v>101</v>
      </c>
      <c r="C99" s="440" t="s">
        <v>105</v>
      </c>
      <c r="D99" s="412">
        <v>3420.0345966416453</v>
      </c>
      <c r="E99" s="403">
        <v>3190.8144849492423</v>
      </c>
      <c r="F99" s="403">
        <v>2.4833650162017431</v>
      </c>
      <c r="G99" s="403">
        <v>164.75252002931103</v>
      </c>
      <c r="H99" s="403">
        <v>25.886012894929813</v>
      </c>
      <c r="I99" s="403">
        <v>36.098213751959783</v>
      </c>
    </row>
    <row r="100" spans="1:9" ht="7.5" customHeight="1">
      <c r="A100" s="223"/>
      <c r="B100" s="727"/>
      <c r="C100" s="728"/>
      <c r="D100" s="403"/>
      <c r="E100" s="403"/>
      <c r="F100" s="403"/>
      <c r="G100" s="403"/>
      <c r="H100" s="403"/>
      <c r="I100" s="403"/>
    </row>
    <row r="101" spans="1:9" ht="12.95" customHeight="1">
      <c r="A101" s="223">
        <v>88</v>
      </c>
      <c r="B101" s="443"/>
      <c r="C101" s="444" t="s">
        <v>42</v>
      </c>
      <c r="D101" s="415">
        <f t="shared" ref="D101:I101" si="7">SUM(D82:D99)</f>
        <v>64379.384063852121</v>
      </c>
      <c r="E101" s="405">
        <f t="shared" si="7"/>
        <v>58013.520543253857</v>
      </c>
      <c r="F101" s="405">
        <f t="shared" si="7"/>
        <v>377.09199471923608</v>
      </c>
      <c r="G101" s="405">
        <f t="shared" si="7"/>
        <v>4537.0466896341095</v>
      </c>
      <c r="H101" s="405">
        <f t="shared" si="7"/>
        <v>379.38655607061844</v>
      </c>
      <c r="I101" s="405">
        <f t="shared" si="7"/>
        <v>1072.3382801743146</v>
      </c>
    </row>
    <row r="102" spans="1:9" ht="12.95" customHeight="1">
      <c r="A102" s="223">
        <v>89</v>
      </c>
      <c r="B102" s="420"/>
      <c r="C102" s="446" t="s">
        <v>106</v>
      </c>
      <c r="D102" s="453">
        <v>824109.99378236209</v>
      </c>
      <c r="E102" s="451">
        <v>800503.72510967276</v>
      </c>
      <c r="F102" s="451">
        <v>0</v>
      </c>
      <c r="G102" s="451">
        <v>2235.9884143974573</v>
      </c>
      <c r="H102" s="451">
        <v>21145.186143368341</v>
      </c>
      <c r="I102" s="451">
        <v>225.09411492346163</v>
      </c>
    </row>
    <row r="103" spans="1:9" ht="12.95" customHeight="1">
      <c r="A103" s="223">
        <v>90</v>
      </c>
      <c r="B103" s="420"/>
      <c r="C103" s="444" t="s">
        <v>85</v>
      </c>
      <c r="D103" s="415">
        <f t="shared" ref="D103:I103" si="8">SUM(D101:D102)</f>
        <v>888489.37784621422</v>
      </c>
      <c r="E103" s="405">
        <f t="shared" si="8"/>
        <v>858517.24565292662</v>
      </c>
      <c r="F103" s="405">
        <f t="shared" si="8"/>
        <v>377.09199471923608</v>
      </c>
      <c r="G103" s="405">
        <f t="shared" si="8"/>
        <v>6773.0351040315672</v>
      </c>
      <c r="H103" s="405">
        <f t="shared" si="8"/>
        <v>21524.572699438959</v>
      </c>
      <c r="I103" s="405">
        <f t="shared" si="8"/>
        <v>1297.4323950977762</v>
      </c>
    </row>
    <row r="104" spans="1:9" ht="12.95" customHeight="1">
      <c r="A104" s="223">
        <v>91</v>
      </c>
      <c r="B104" s="417"/>
      <c r="C104" s="446" t="s">
        <v>90</v>
      </c>
      <c r="D104" s="523">
        <f>SUM(E104:I104)</f>
        <v>-113787.34474769447</v>
      </c>
      <c r="E104" s="523">
        <v>-113787.34474769447</v>
      </c>
      <c r="F104" s="403">
        <v>0</v>
      </c>
      <c r="G104" s="403">
        <v>0</v>
      </c>
      <c r="H104" s="403">
        <v>0</v>
      </c>
      <c r="I104" s="403">
        <v>0</v>
      </c>
    </row>
    <row r="105" spans="1:9" ht="12.95" customHeight="1">
      <c r="A105" s="223">
        <v>92</v>
      </c>
      <c r="B105" s="417"/>
      <c r="C105" s="444" t="s">
        <v>65</v>
      </c>
      <c r="D105" s="405">
        <f>SUM(E105:I105)</f>
        <v>774702.03309851978</v>
      </c>
      <c r="E105" s="405">
        <f>E103+E104</f>
        <v>744729.90090523218</v>
      </c>
      <c r="F105" s="405">
        <f>F103+F104</f>
        <v>377.09199471923608</v>
      </c>
      <c r="G105" s="405">
        <f>G103+G104</f>
        <v>6773.0351040315672</v>
      </c>
      <c r="H105" s="405">
        <f>H103+H104</f>
        <v>21524.572699438959</v>
      </c>
      <c r="I105" s="405">
        <f>I103+I104</f>
        <v>1297.4323950977762</v>
      </c>
    </row>
    <row r="106" spans="1:9" s="410" customFormat="1" ht="19.5" customHeight="1">
      <c r="A106" s="263"/>
      <c r="B106" s="417"/>
      <c r="C106" s="473"/>
      <c r="D106" s="697" t="s">
        <v>941</v>
      </c>
      <c r="E106" s="697"/>
      <c r="F106" s="697"/>
      <c r="G106" s="697"/>
      <c r="H106" s="697"/>
      <c r="I106" s="697"/>
    </row>
    <row r="107" spans="1:9" ht="12.95" customHeight="1">
      <c r="A107" s="223">
        <v>93</v>
      </c>
      <c r="B107" s="435" t="s">
        <v>49</v>
      </c>
      <c r="C107" s="440" t="s">
        <v>118</v>
      </c>
      <c r="D107" s="403">
        <v>774.11917828801609</v>
      </c>
      <c r="E107" s="403">
        <v>327.28713292222471</v>
      </c>
      <c r="F107" s="403">
        <v>368.06913054116114</v>
      </c>
      <c r="G107" s="403">
        <v>33.902881083176268</v>
      </c>
      <c r="H107" s="403">
        <v>13.042776079923417</v>
      </c>
      <c r="I107" s="403">
        <v>31.817257661530565</v>
      </c>
    </row>
    <row r="108" spans="1:9" ht="12.95" customHeight="1">
      <c r="A108" s="223">
        <v>94</v>
      </c>
      <c r="B108" s="435" t="s">
        <v>50</v>
      </c>
      <c r="C108" s="440" t="s">
        <v>115</v>
      </c>
      <c r="D108" s="412">
        <v>92.062930466968282</v>
      </c>
      <c r="E108" s="403">
        <v>80.732416010917518</v>
      </c>
      <c r="F108" s="403">
        <v>0.16049272144665011</v>
      </c>
      <c r="G108" s="403">
        <v>6.5808805315402381</v>
      </c>
      <c r="H108" s="403">
        <v>0.37065549815268356</v>
      </c>
      <c r="I108" s="403">
        <v>4.2184857049112026</v>
      </c>
    </row>
    <row r="109" spans="1:9" ht="12.95" customHeight="1">
      <c r="A109" s="223">
        <v>95</v>
      </c>
      <c r="B109" s="435" t="s">
        <v>51</v>
      </c>
      <c r="C109" s="440" t="s">
        <v>124</v>
      </c>
      <c r="D109" s="412">
        <v>9295.6403538650356</v>
      </c>
      <c r="E109" s="403">
        <v>8934.5157579527713</v>
      </c>
      <c r="F109" s="403">
        <v>1.9575031358646491</v>
      </c>
      <c r="G109" s="403">
        <v>285.30023530055934</v>
      </c>
      <c r="H109" s="403">
        <v>29.347295676701869</v>
      </c>
      <c r="I109" s="403">
        <v>44.519561799137811</v>
      </c>
    </row>
    <row r="110" spans="1:9" ht="12.95" customHeight="1">
      <c r="A110" s="223">
        <v>96</v>
      </c>
      <c r="B110" s="435" t="s">
        <v>52</v>
      </c>
      <c r="C110" s="440" t="s">
        <v>119</v>
      </c>
      <c r="D110" s="412">
        <v>663.85301925666886</v>
      </c>
      <c r="E110" s="403">
        <v>450.35756960993558</v>
      </c>
      <c r="F110" s="403">
        <v>0.32028460131493064</v>
      </c>
      <c r="G110" s="403">
        <v>201.05724658429835</v>
      </c>
      <c r="H110" s="403">
        <v>1.8103029402529618</v>
      </c>
      <c r="I110" s="403">
        <v>10.307615520867028</v>
      </c>
    </row>
    <row r="111" spans="1:9" ht="12.95" customHeight="1">
      <c r="A111" s="223">
        <v>97</v>
      </c>
      <c r="B111" s="435" t="s">
        <v>53</v>
      </c>
      <c r="C111" s="440" t="s">
        <v>120</v>
      </c>
      <c r="D111" s="412">
        <v>2448.2824558454454</v>
      </c>
      <c r="E111" s="403">
        <v>2182.2841005351884</v>
      </c>
      <c r="F111" s="403">
        <v>1.1651575840090327</v>
      </c>
      <c r="G111" s="403">
        <v>179.87098907752883</v>
      </c>
      <c r="H111" s="403">
        <v>12.406708312939831</v>
      </c>
      <c r="I111" s="403">
        <v>72.555500335778973</v>
      </c>
    </row>
    <row r="112" spans="1:9" ht="12.95" customHeight="1">
      <c r="A112" s="223">
        <v>98</v>
      </c>
      <c r="B112" s="435" t="s">
        <v>54</v>
      </c>
      <c r="C112" s="440" t="s">
        <v>44</v>
      </c>
      <c r="D112" s="412">
        <v>2498.3846040688104</v>
      </c>
      <c r="E112" s="403">
        <v>2209.7653918550313</v>
      </c>
      <c r="F112" s="403">
        <v>1.2944543952487464</v>
      </c>
      <c r="G112" s="403">
        <v>221.02681509379977</v>
      </c>
      <c r="H112" s="403">
        <v>17.232794754692883</v>
      </c>
      <c r="I112" s="403">
        <v>49.065147970038232</v>
      </c>
    </row>
    <row r="113" spans="1:9" ht="12.95" customHeight="1">
      <c r="A113" s="223">
        <v>99</v>
      </c>
      <c r="B113" s="435" t="s">
        <v>55</v>
      </c>
      <c r="C113" s="440" t="s">
        <v>116</v>
      </c>
      <c r="D113" s="412">
        <v>14493.331287738811</v>
      </c>
      <c r="E113" s="403">
        <v>12915.267079745632</v>
      </c>
      <c r="F113" s="403">
        <v>2.1855896104194397</v>
      </c>
      <c r="G113" s="403">
        <v>1360.7756002841797</v>
      </c>
      <c r="H113" s="403">
        <v>103.93857318752656</v>
      </c>
      <c r="I113" s="403">
        <v>111.16444491105345</v>
      </c>
    </row>
    <row r="114" spans="1:9" ht="12.95" customHeight="1">
      <c r="A114" s="223">
        <v>100</v>
      </c>
      <c r="B114" s="435" t="s">
        <v>56</v>
      </c>
      <c r="C114" s="440" t="s">
        <v>95</v>
      </c>
      <c r="D114" s="412">
        <v>3212.5857315798248</v>
      </c>
      <c r="E114" s="403">
        <v>2154.6218465201164</v>
      </c>
      <c r="F114" s="403">
        <v>1.1309484690402316</v>
      </c>
      <c r="G114" s="403">
        <v>999.81725738917521</v>
      </c>
      <c r="H114" s="403">
        <v>16.050046282186759</v>
      </c>
      <c r="I114" s="403">
        <v>40.965632919306103</v>
      </c>
    </row>
    <row r="115" spans="1:9" ht="12.95" customHeight="1">
      <c r="A115" s="223">
        <v>101</v>
      </c>
      <c r="B115" s="435" t="s">
        <v>57</v>
      </c>
      <c r="C115" s="440" t="s">
        <v>117</v>
      </c>
      <c r="D115" s="412">
        <v>1072.8876019579895</v>
      </c>
      <c r="E115" s="403">
        <v>1017.3599893129827</v>
      </c>
      <c r="F115" s="403">
        <v>0.29715682922873221</v>
      </c>
      <c r="G115" s="403">
        <v>49.106984380183029</v>
      </c>
      <c r="H115" s="403">
        <v>4.6627387303844827</v>
      </c>
      <c r="I115" s="403">
        <v>1.4607327052106192</v>
      </c>
    </row>
    <row r="116" spans="1:9" ht="12.95" customHeight="1">
      <c r="A116" s="223">
        <v>102</v>
      </c>
      <c r="B116" s="435" t="s">
        <v>58</v>
      </c>
      <c r="C116" s="440" t="s">
        <v>96</v>
      </c>
      <c r="D116" s="412">
        <v>2519.2627896945451</v>
      </c>
      <c r="E116" s="403">
        <v>2376.2506033517629</v>
      </c>
      <c r="F116" s="403">
        <v>0.65914996442614437</v>
      </c>
      <c r="G116" s="403">
        <v>107.66284476249079</v>
      </c>
      <c r="H116" s="403">
        <v>13.169506584500427</v>
      </c>
      <c r="I116" s="403">
        <v>21.520685031364987</v>
      </c>
    </row>
    <row r="117" spans="1:9" ht="12.95" customHeight="1">
      <c r="A117" s="223">
        <v>103</v>
      </c>
      <c r="B117" s="435" t="s">
        <v>59</v>
      </c>
      <c r="C117" s="440" t="s">
        <v>97</v>
      </c>
      <c r="D117" s="412">
        <v>831.72315014648143</v>
      </c>
      <c r="E117" s="403">
        <v>817.43079731719627</v>
      </c>
      <c r="F117" s="403">
        <v>0.1121346525391442</v>
      </c>
      <c r="G117" s="403">
        <v>10.529408850464382</v>
      </c>
      <c r="H117" s="403">
        <v>2.8094612396210659</v>
      </c>
      <c r="I117" s="403">
        <v>0.84134808666050964</v>
      </c>
    </row>
    <row r="118" spans="1:9" ht="12.95" customHeight="1">
      <c r="A118" s="223">
        <v>104</v>
      </c>
      <c r="B118" s="435" t="s">
        <v>60</v>
      </c>
      <c r="C118" s="440" t="s">
        <v>121</v>
      </c>
      <c r="D118" s="412">
        <v>1924.7336209564908</v>
      </c>
      <c r="E118" s="403">
        <v>1798.1627784424768</v>
      </c>
      <c r="F118" s="403">
        <v>0.56339536878901897</v>
      </c>
      <c r="G118" s="403">
        <v>99.8657261505669</v>
      </c>
      <c r="H118" s="403">
        <v>9.717318328664561</v>
      </c>
      <c r="I118" s="403">
        <v>16.4244026659936</v>
      </c>
    </row>
    <row r="119" spans="1:9" ht="12.95" customHeight="1">
      <c r="A119" s="223">
        <v>105</v>
      </c>
      <c r="B119" s="435" t="s">
        <v>61</v>
      </c>
      <c r="C119" s="440" t="s">
        <v>98</v>
      </c>
      <c r="D119" s="412">
        <v>14294.03833925586</v>
      </c>
      <c r="E119" s="403">
        <v>13430.3317196066</v>
      </c>
      <c r="F119" s="403">
        <v>3.9476306701736528</v>
      </c>
      <c r="G119" s="403">
        <v>642.83608443117669</v>
      </c>
      <c r="H119" s="403">
        <v>81.502944091561886</v>
      </c>
      <c r="I119" s="403">
        <v>135.41996045634482</v>
      </c>
    </row>
    <row r="120" spans="1:9" ht="12.95" customHeight="1">
      <c r="A120" s="223">
        <v>106</v>
      </c>
      <c r="B120" s="435" t="s">
        <v>63</v>
      </c>
      <c r="C120" s="440" t="s">
        <v>102</v>
      </c>
      <c r="D120" s="412">
        <v>693.14644833174964</v>
      </c>
      <c r="E120" s="403">
        <v>649.51740486799065</v>
      </c>
      <c r="F120" s="403">
        <v>0.22333043556306897</v>
      </c>
      <c r="G120" s="403">
        <v>32.764253849116415</v>
      </c>
      <c r="H120" s="403">
        <v>4.4553474524296526</v>
      </c>
      <c r="I120" s="403">
        <v>6.1861117266498873</v>
      </c>
    </row>
    <row r="121" spans="1:9" ht="12.95" customHeight="1">
      <c r="A121" s="223">
        <v>107</v>
      </c>
      <c r="B121" s="435" t="s">
        <v>62</v>
      </c>
      <c r="C121" s="440" t="s">
        <v>122</v>
      </c>
      <c r="D121" s="412">
        <v>2073.2782318924569</v>
      </c>
      <c r="E121" s="403">
        <v>1350.3348857772771</v>
      </c>
      <c r="F121" s="403">
        <v>6.2501051959005505</v>
      </c>
      <c r="G121" s="403">
        <v>285.47405891991792</v>
      </c>
      <c r="H121" s="403">
        <v>21.664545276083665</v>
      </c>
      <c r="I121" s="403">
        <v>409.55463672327772</v>
      </c>
    </row>
    <row r="122" spans="1:9" ht="12.95" customHeight="1">
      <c r="A122" s="223">
        <v>108</v>
      </c>
      <c r="B122" s="435" t="s">
        <v>99</v>
      </c>
      <c r="C122" s="440" t="s">
        <v>103</v>
      </c>
      <c r="D122" s="412">
        <v>241.75268957765488</v>
      </c>
      <c r="E122" s="403">
        <v>216.54564277820563</v>
      </c>
      <c r="F122" s="403">
        <v>7.9830764784261057E-2</v>
      </c>
      <c r="G122" s="403">
        <v>10.856161062048367</v>
      </c>
      <c r="H122" s="403">
        <v>12.717308231327582</v>
      </c>
      <c r="I122" s="403">
        <v>1.5537467412890371</v>
      </c>
    </row>
    <row r="123" spans="1:9" ht="12.95" customHeight="1">
      <c r="A123" s="223">
        <v>109</v>
      </c>
      <c r="B123" s="435" t="s">
        <v>100</v>
      </c>
      <c r="C123" s="440" t="s">
        <v>104</v>
      </c>
      <c r="D123" s="412">
        <v>3136.3917993459595</v>
      </c>
      <c r="E123" s="403">
        <v>3038.4499720798581</v>
      </c>
      <c r="F123" s="403">
        <v>0.45694870909701257</v>
      </c>
      <c r="G123" s="403">
        <v>68.531928293970779</v>
      </c>
      <c r="H123" s="403">
        <v>10.593226700827421</v>
      </c>
      <c r="I123" s="403">
        <v>18.359723562205804</v>
      </c>
    </row>
    <row r="124" spans="1:9" ht="12.95" customHeight="1">
      <c r="A124" s="223">
        <v>110</v>
      </c>
      <c r="B124" s="435" t="s">
        <v>101</v>
      </c>
      <c r="C124" s="440" t="s">
        <v>105</v>
      </c>
      <c r="D124" s="412">
        <v>3348.1141497130729</v>
      </c>
      <c r="E124" s="403">
        <v>3129.1930982093513</v>
      </c>
      <c r="F124" s="403">
        <v>2.5397694546601093</v>
      </c>
      <c r="G124" s="403">
        <v>157.9859544938364</v>
      </c>
      <c r="H124" s="403">
        <v>25.0235413227348</v>
      </c>
      <c r="I124" s="403">
        <v>33.371786232490599</v>
      </c>
    </row>
    <row r="125" spans="1:9" ht="6" customHeight="1">
      <c r="A125" s="223"/>
      <c r="B125" s="727"/>
      <c r="C125" s="728"/>
      <c r="D125" s="403"/>
      <c r="E125" s="403"/>
      <c r="F125" s="403"/>
      <c r="G125" s="403"/>
      <c r="H125" s="403"/>
      <c r="I125" s="403"/>
    </row>
    <row r="126" spans="1:9" ht="12.95" customHeight="1">
      <c r="A126" s="223">
        <v>111</v>
      </c>
      <c r="B126" s="443"/>
      <c r="C126" s="444" t="s">
        <v>42</v>
      </c>
      <c r="D126" s="415">
        <f t="shared" ref="D126:I126" si="9">SUM(D107:D124)</f>
        <v>63613.588381981841</v>
      </c>
      <c r="E126" s="405">
        <f t="shared" si="9"/>
        <v>57078.408186895518</v>
      </c>
      <c r="F126" s="405">
        <f t="shared" si="9"/>
        <v>391.41301310366663</v>
      </c>
      <c r="G126" s="405">
        <f t="shared" si="9"/>
        <v>4753.9453105380289</v>
      </c>
      <c r="H126" s="405">
        <f t="shared" si="9"/>
        <v>380.51509069051247</v>
      </c>
      <c r="I126" s="405">
        <f t="shared" si="9"/>
        <v>1009.3067807541109</v>
      </c>
    </row>
    <row r="127" spans="1:9" ht="12.95" customHeight="1">
      <c r="A127" s="223">
        <v>112</v>
      </c>
      <c r="B127" s="420"/>
      <c r="C127" s="446" t="s">
        <v>279</v>
      </c>
      <c r="D127" s="453">
        <v>807141.53218541062</v>
      </c>
      <c r="E127" s="451">
        <v>783679.96100398852</v>
      </c>
      <c r="F127" s="451">
        <v>0</v>
      </c>
      <c r="G127" s="451">
        <v>1841.7308558524317</v>
      </c>
      <c r="H127" s="451">
        <v>21407.474581734437</v>
      </c>
      <c r="I127" s="451">
        <v>212.36574383523475</v>
      </c>
    </row>
    <row r="128" spans="1:9" ht="12.95" customHeight="1">
      <c r="A128" s="223">
        <v>113</v>
      </c>
      <c r="B128" s="420"/>
      <c r="C128" s="444" t="s">
        <v>85</v>
      </c>
      <c r="D128" s="415">
        <f t="shared" ref="D128:I128" si="10">SUM(D126:D127)</f>
        <v>870755.12056739244</v>
      </c>
      <c r="E128" s="405">
        <f t="shared" si="10"/>
        <v>840758.36919088406</v>
      </c>
      <c r="F128" s="405">
        <f t="shared" si="10"/>
        <v>391.41301310366663</v>
      </c>
      <c r="G128" s="405">
        <f t="shared" si="10"/>
        <v>6595.6761663904608</v>
      </c>
      <c r="H128" s="405">
        <f t="shared" si="10"/>
        <v>21787.989672424948</v>
      </c>
      <c r="I128" s="405">
        <f t="shared" si="10"/>
        <v>1221.6725245893458</v>
      </c>
    </row>
    <row r="129" spans="1:9" ht="12.95" customHeight="1">
      <c r="A129" s="223">
        <v>114</v>
      </c>
      <c r="B129" s="417"/>
      <c r="C129" s="446" t="s">
        <v>90</v>
      </c>
      <c r="D129" s="523">
        <f>SUM(E129:I129)</f>
        <v>-98008.168993881758</v>
      </c>
      <c r="E129" s="523">
        <v>-98008.168993881758</v>
      </c>
      <c r="F129" s="403">
        <v>0</v>
      </c>
      <c r="G129" s="403">
        <v>0</v>
      </c>
      <c r="H129" s="403">
        <v>0</v>
      </c>
      <c r="I129" s="403">
        <v>0</v>
      </c>
    </row>
    <row r="130" spans="1:9" ht="12.95" customHeight="1">
      <c r="A130" s="223">
        <v>115</v>
      </c>
      <c r="B130" s="417"/>
      <c r="C130" s="444" t="s">
        <v>65</v>
      </c>
      <c r="D130" s="405">
        <f>SUM(E130:I130)</f>
        <v>772746.95157351065</v>
      </c>
      <c r="E130" s="405">
        <f>E128+E129</f>
        <v>742750.20019700227</v>
      </c>
      <c r="F130" s="405">
        <f>F128+F129</f>
        <v>391.41301310366663</v>
      </c>
      <c r="G130" s="405">
        <f>G128+G129</f>
        <v>6595.6761663904608</v>
      </c>
      <c r="H130" s="405">
        <f>H128+H129</f>
        <v>21787.989672424948</v>
      </c>
      <c r="I130" s="405">
        <f>I128+I129</f>
        <v>1221.6725245893458</v>
      </c>
    </row>
    <row r="131" spans="1:9" s="410" customFormat="1" ht="19.5" customHeight="1">
      <c r="A131" s="224"/>
      <c r="B131" s="417"/>
      <c r="C131" s="473"/>
      <c r="D131" s="697" t="s">
        <v>942</v>
      </c>
      <c r="E131" s="697"/>
      <c r="F131" s="697"/>
      <c r="G131" s="697"/>
      <c r="H131" s="697"/>
      <c r="I131" s="697"/>
    </row>
    <row r="132" spans="1:9" ht="12.95" customHeight="1">
      <c r="A132" s="223">
        <v>116</v>
      </c>
      <c r="B132" s="435" t="s">
        <v>49</v>
      </c>
      <c r="C132" s="440" t="s">
        <v>118</v>
      </c>
      <c r="D132" s="403">
        <v>783.99704726392611</v>
      </c>
      <c r="E132" s="403">
        <v>323.76345300197414</v>
      </c>
      <c r="F132" s="403">
        <v>381.12470079504254</v>
      </c>
      <c r="G132" s="403">
        <v>33.50180248402576</v>
      </c>
      <c r="H132" s="403">
        <v>12.731420299574415</v>
      </c>
      <c r="I132" s="403">
        <v>32.875670683309188</v>
      </c>
    </row>
    <row r="133" spans="1:9" ht="12.95" customHeight="1">
      <c r="A133" s="223">
        <v>117</v>
      </c>
      <c r="B133" s="435" t="s">
        <v>50</v>
      </c>
      <c r="C133" s="440" t="s">
        <v>115</v>
      </c>
      <c r="D133" s="412">
        <v>90.983902902815487</v>
      </c>
      <c r="E133" s="403">
        <v>80.017175345390811</v>
      </c>
      <c r="F133" s="403">
        <v>0.16015175569457085</v>
      </c>
      <c r="G133" s="403">
        <v>6.5030272559353888</v>
      </c>
      <c r="H133" s="403">
        <v>0.36925935295108631</v>
      </c>
      <c r="I133" s="403">
        <v>3.9342891928436252</v>
      </c>
    </row>
    <row r="134" spans="1:9" ht="12.95" customHeight="1">
      <c r="A134" s="223">
        <v>118</v>
      </c>
      <c r="B134" s="435" t="s">
        <v>51</v>
      </c>
      <c r="C134" s="440" t="s">
        <v>124</v>
      </c>
      <c r="D134" s="412">
        <v>9792.4399711315618</v>
      </c>
      <c r="E134" s="403">
        <v>9432.0822567446539</v>
      </c>
      <c r="F134" s="403">
        <v>1.995005713851516</v>
      </c>
      <c r="G134" s="403">
        <v>281.92507026868719</v>
      </c>
      <c r="H134" s="403">
        <v>34.069297771526344</v>
      </c>
      <c r="I134" s="403">
        <v>42.368340632842006</v>
      </c>
    </row>
    <row r="135" spans="1:9" ht="12.95" customHeight="1">
      <c r="A135" s="223">
        <v>119</v>
      </c>
      <c r="B135" s="435" t="s">
        <v>52</v>
      </c>
      <c r="C135" s="440" t="s">
        <v>119</v>
      </c>
      <c r="D135" s="412">
        <v>649.67314003501383</v>
      </c>
      <c r="E135" s="403">
        <v>438.47531638187934</v>
      </c>
      <c r="F135" s="403">
        <v>0.33346666939143527</v>
      </c>
      <c r="G135" s="403">
        <v>198.67869478478468</v>
      </c>
      <c r="H135" s="403">
        <v>1.8891094433584563</v>
      </c>
      <c r="I135" s="403">
        <v>10.296552755599905</v>
      </c>
    </row>
    <row r="136" spans="1:9" ht="12.95" customHeight="1">
      <c r="A136" s="223">
        <v>120</v>
      </c>
      <c r="B136" s="435" t="s">
        <v>53</v>
      </c>
      <c r="C136" s="440" t="s">
        <v>120</v>
      </c>
      <c r="D136" s="412">
        <v>2480.8347081804964</v>
      </c>
      <c r="E136" s="403">
        <v>2221.9442028738513</v>
      </c>
      <c r="F136" s="403">
        <v>1.1562234091056036</v>
      </c>
      <c r="G136" s="403">
        <v>177.74307540110598</v>
      </c>
      <c r="H136" s="403">
        <v>12.509290178214966</v>
      </c>
      <c r="I136" s="403">
        <v>67.481916318218381</v>
      </c>
    </row>
    <row r="137" spans="1:9" ht="12.95" customHeight="1">
      <c r="A137" s="223">
        <v>121</v>
      </c>
      <c r="B137" s="435" t="s">
        <v>54</v>
      </c>
      <c r="C137" s="440" t="s">
        <v>44</v>
      </c>
      <c r="D137" s="412">
        <v>2599.1891907809095</v>
      </c>
      <c r="E137" s="403">
        <v>2315.2555125599706</v>
      </c>
      <c r="F137" s="403">
        <v>1.3572678473475963</v>
      </c>
      <c r="G137" s="403">
        <v>218.41201887176103</v>
      </c>
      <c r="H137" s="403">
        <v>17.569252981716179</v>
      </c>
      <c r="I137" s="403">
        <v>46.59513852011446</v>
      </c>
    </row>
    <row r="138" spans="1:9" ht="12.95" customHeight="1">
      <c r="A138" s="223">
        <v>122</v>
      </c>
      <c r="B138" s="435" t="s">
        <v>55</v>
      </c>
      <c r="C138" s="440" t="s">
        <v>116</v>
      </c>
      <c r="D138" s="412">
        <v>15054.011614629542</v>
      </c>
      <c r="E138" s="403">
        <v>13491.734693823093</v>
      </c>
      <c r="F138" s="403">
        <v>2.2235105135452926</v>
      </c>
      <c r="G138" s="403">
        <v>1344.6773232622015</v>
      </c>
      <c r="H138" s="403">
        <v>110.25369773823979</v>
      </c>
      <c r="I138" s="403">
        <v>105.12238929246089</v>
      </c>
    </row>
    <row r="139" spans="1:9" ht="12.95" customHeight="1">
      <c r="A139" s="223">
        <v>123</v>
      </c>
      <c r="B139" s="435" t="s">
        <v>56</v>
      </c>
      <c r="C139" s="440" t="s">
        <v>95</v>
      </c>
      <c r="D139" s="412">
        <v>3882.946096967768</v>
      </c>
      <c r="E139" s="403">
        <v>2474.5043429931852</v>
      </c>
      <c r="F139" s="403">
        <v>1.1464486056066541</v>
      </c>
      <c r="G139" s="403">
        <v>1351.977751891375</v>
      </c>
      <c r="H139" s="403">
        <v>15.829633293400487</v>
      </c>
      <c r="I139" s="403">
        <v>39.487920184200831</v>
      </c>
    </row>
    <row r="140" spans="1:9" ht="12.95" customHeight="1">
      <c r="A140" s="223">
        <v>124</v>
      </c>
      <c r="B140" s="435" t="s">
        <v>57</v>
      </c>
      <c r="C140" s="440" t="s">
        <v>117</v>
      </c>
      <c r="D140" s="412">
        <v>1124.2339499786492</v>
      </c>
      <c r="E140" s="403">
        <v>1068.9750822883614</v>
      </c>
      <c r="F140" s="403">
        <v>0.30348392060843332</v>
      </c>
      <c r="G140" s="403">
        <v>48.526037868428212</v>
      </c>
      <c r="H140" s="403">
        <v>4.9341612089985736</v>
      </c>
      <c r="I140" s="403">
        <v>1.4951846922527194</v>
      </c>
    </row>
    <row r="141" spans="1:9" ht="12.95" customHeight="1">
      <c r="A141" s="223">
        <v>125</v>
      </c>
      <c r="B141" s="435" t="s">
        <v>58</v>
      </c>
      <c r="C141" s="440" t="s">
        <v>96</v>
      </c>
      <c r="D141" s="412">
        <v>2616.2147111415516</v>
      </c>
      <c r="E141" s="403">
        <v>2475.7469207900363</v>
      </c>
      <c r="F141" s="403">
        <v>0.67796200168894016</v>
      </c>
      <c r="G141" s="403">
        <v>106.38916944115282</v>
      </c>
      <c r="H141" s="403">
        <v>13.515388125386039</v>
      </c>
      <c r="I141" s="403">
        <v>19.885270783287336</v>
      </c>
    </row>
    <row r="142" spans="1:9" ht="12.95" customHeight="1">
      <c r="A142" s="223">
        <v>126</v>
      </c>
      <c r="B142" s="435" t="s">
        <v>59</v>
      </c>
      <c r="C142" s="440" t="s">
        <v>97</v>
      </c>
      <c r="D142" s="412">
        <v>879.79148058236729</v>
      </c>
      <c r="E142" s="403">
        <v>865.74764153564001</v>
      </c>
      <c r="F142" s="403">
        <v>0.10896169679676283</v>
      </c>
      <c r="G142" s="403">
        <v>10.404843609496623</v>
      </c>
      <c r="H142" s="403">
        <v>2.8256367877996165</v>
      </c>
      <c r="I142" s="403">
        <v>0.70439695263426039</v>
      </c>
    </row>
    <row r="143" spans="1:9" ht="12.95" customHeight="1">
      <c r="A143" s="223">
        <v>127</v>
      </c>
      <c r="B143" s="435" t="s">
        <v>60</v>
      </c>
      <c r="C143" s="440" t="s">
        <v>121</v>
      </c>
      <c r="D143" s="412">
        <v>2055.0451943364274</v>
      </c>
      <c r="E143" s="403">
        <v>1930.347429426718</v>
      </c>
      <c r="F143" s="403">
        <v>0.59915103417139359</v>
      </c>
      <c r="G143" s="403">
        <v>98.684292470952784</v>
      </c>
      <c r="H143" s="403">
        <v>9.9586008985957086</v>
      </c>
      <c r="I143" s="403">
        <v>15.455720505989426</v>
      </c>
    </row>
    <row r="144" spans="1:9" ht="12.95" customHeight="1">
      <c r="A144" s="223">
        <v>128</v>
      </c>
      <c r="B144" s="435" t="s">
        <v>61</v>
      </c>
      <c r="C144" s="440" t="s">
        <v>98</v>
      </c>
      <c r="D144" s="412">
        <v>14872.336567996166</v>
      </c>
      <c r="E144" s="403">
        <v>14023.901766499948</v>
      </c>
      <c r="F144" s="403">
        <v>4.0632163103033285</v>
      </c>
      <c r="G144" s="403">
        <v>635.23119104189516</v>
      </c>
      <c r="H144" s="403">
        <v>83.429264518530559</v>
      </c>
      <c r="I144" s="403">
        <v>125.71112962548831</v>
      </c>
    </row>
    <row r="145" spans="1:9" ht="12.95" customHeight="1">
      <c r="A145" s="223">
        <v>129</v>
      </c>
      <c r="B145" s="435" t="s">
        <v>63</v>
      </c>
      <c r="C145" s="440" t="s">
        <v>102</v>
      </c>
      <c r="D145" s="412">
        <v>710.38578816653944</v>
      </c>
      <c r="E145" s="403">
        <v>666.6201796194149</v>
      </c>
      <c r="F145" s="403">
        <v>0.23768977303397212</v>
      </c>
      <c r="G145" s="403">
        <v>32.376645462567332</v>
      </c>
      <c r="H145" s="403">
        <v>4.7069884989904436</v>
      </c>
      <c r="I145" s="403">
        <v>6.4442848125328469</v>
      </c>
    </row>
    <row r="146" spans="1:9" ht="12.95" customHeight="1">
      <c r="A146" s="223">
        <v>130</v>
      </c>
      <c r="B146" s="435" t="s">
        <v>62</v>
      </c>
      <c r="C146" s="440" t="s">
        <v>122</v>
      </c>
      <c r="D146" s="412">
        <v>2013.8341844689835</v>
      </c>
      <c r="E146" s="403">
        <v>1314.3722434172212</v>
      </c>
      <c r="F146" s="403">
        <v>6.3556114554407088</v>
      </c>
      <c r="G146" s="403">
        <v>282.09683751609379</v>
      </c>
      <c r="H146" s="403">
        <v>20.817664970720664</v>
      </c>
      <c r="I146" s="403">
        <v>390.19182710950707</v>
      </c>
    </row>
    <row r="147" spans="1:9" ht="12.95" customHeight="1">
      <c r="A147" s="223">
        <v>131</v>
      </c>
      <c r="B147" s="435" t="s">
        <v>99</v>
      </c>
      <c r="C147" s="440" t="s">
        <v>103</v>
      </c>
      <c r="D147" s="412">
        <v>255.5355145542072</v>
      </c>
      <c r="E147" s="403">
        <v>229.13588872729824</v>
      </c>
      <c r="F147" s="403">
        <v>8.5518531890854108E-2</v>
      </c>
      <c r="G147" s="403">
        <v>10.727730269979807</v>
      </c>
      <c r="H147" s="403">
        <v>14.146410315365387</v>
      </c>
      <c r="I147" s="403">
        <v>1.4399667096729241</v>
      </c>
    </row>
    <row r="148" spans="1:9" ht="12.95" customHeight="1">
      <c r="A148" s="223">
        <v>132</v>
      </c>
      <c r="B148" s="435" t="s">
        <v>100</v>
      </c>
      <c r="C148" s="440" t="s">
        <v>104</v>
      </c>
      <c r="D148" s="412">
        <v>3336.6205272927332</v>
      </c>
      <c r="E148" s="403">
        <v>3238.9111003950975</v>
      </c>
      <c r="F148" s="403">
        <v>0.47972398052802961</v>
      </c>
      <c r="G148" s="403">
        <v>67.721180389396125</v>
      </c>
      <c r="H148" s="403">
        <v>10.863717195517468</v>
      </c>
      <c r="I148" s="403">
        <v>18.644805332194025</v>
      </c>
    </row>
    <row r="149" spans="1:9" ht="12.95" customHeight="1">
      <c r="A149" s="223">
        <v>133</v>
      </c>
      <c r="B149" s="435" t="s">
        <v>101</v>
      </c>
      <c r="C149" s="440" t="s">
        <v>105</v>
      </c>
      <c r="D149" s="412">
        <v>3433.0997054599948</v>
      </c>
      <c r="E149" s="403">
        <v>3218.5623404428643</v>
      </c>
      <c r="F149" s="403">
        <v>2.6025329795197969</v>
      </c>
      <c r="G149" s="403">
        <v>156.11694562823629</v>
      </c>
      <c r="H149" s="403">
        <v>24.762557686049735</v>
      </c>
      <c r="I149" s="403">
        <v>31.055328723324703</v>
      </c>
    </row>
    <row r="150" spans="1:9" ht="15" customHeight="1">
      <c r="A150" s="411"/>
      <c r="B150" s="727"/>
      <c r="C150" s="728"/>
      <c r="D150" s="403"/>
      <c r="E150" s="403"/>
      <c r="F150" s="403"/>
      <c r="G150" s="403"/>
      <c r="H150" s="403"/>
      <c r="I150" s="403"/>
    </row>
    <row r="151" spans="1:9" ht="12.95" customHeight="1">
      <c r="A151" s="223">
        <v>134</v>
      </c>
      <c r="B151" s="498"/>
      <c r="C151" s="444" t="s">
        <v>42</v>
      </c>
      <c r="D151" s="415">
        <f t="shared" ref="D151:I151" si="11">SUM(D132:D149)</f>
        <v>66631.173295869652</v>
      </c>
      <c r="E151" s="405">
        <f t="shared" si="11"/>
        <v>59810.097546866607</v>
      </c>
      <c r="F151" s="405">
        <f t="shared" si="11"/>
        <v>405.01062699356754</v>
      </c>
      <c r="G151" s="405">
        <f t="shared" si="11"/>
        <v>5061.6936379180752</v>
      </c>
      <c r="H151" s="405">
        <f t="shared" si="11"/>
        <v>395.18135126493593</v>
      </c>
      <c r="I151" s="405">
        <f t="shared" si="11"/>
        <v>959.19013282647302</v>
      </c>
    </row>
    <row r="152" spans="1:9" ht="12.95" customHeight="1">
      <c r="A152" s="223">
        <v>135</v>
      </c>
      <c r="B152" s="417"/>
      <c r="C152" s="446" t="s">
        <v>279</v>
      </c>
      <c r="D152" s="453">
        <v>803537.53014426376</v>
      </c>
      <c r="E152" s="451">
        <v>780079.75320342544</v>
      </c>
      <c r="F152" s="451">
        <v>0</v>
      </c>
      <c r="G152" s="451">
        <v>1455.9542172272111</v>
      </c>
      <c r="H152" s="451">
        <v>21798.814908016109</v>
      </c>
      <c r="I152" s="451">
        <v>203.00781559499708</v>
      </c>
    </row>
    <row r="153" spans="1:9" ht="12.95" customHeight="1">
      <c r="A153" s="223">
        <v>136</v>
      </c>
      <c r="B153" s="417"/>
      <c r="C153" s="444" t="s">
        <v>85</v>
      </c>
      <c r="D153" s="415">
        <f t="shared" ref="D153:I153" si="12">SUM(D151:D152)</f>
        <v>870168.70344013337</v>
      </c>
      <c r="E153" s="405">
        <f t="shared" si="12"/>
        <v>839889.85075029207</v>
      </c>
      <c r="F153" s="405">
        <f t="shared" si="12"/>
        <v>405.01062699356754</v>
      </c>
      <c r="G153" s="405">
        <f t="shared" si="12"/>
        <v>6517.6478551452865</v>
      </c>
      <c r="H153" s="405">
        <f t="shared" si="12"/>
        <v>22193.996259281044</v>
      </c>
      <c r="I153" s="405">
        <f t="shared" si="12"/>
        <v>1162.1979484214701</v>
      </c>
    </row>
    <row r="154" spans="1:9" ht="12.95" customHeight="1">
      <c r="A154" s="223">
        <v>137</v>
      </c>
      <c r="B154" s="417"/>
      <c r="C154" s="446" t="s">
        <v>90</v>
      </c>
      <c r="D154" s="523">
        <f>SUM(E154:I154)</f>
        <v>-93285.59662739771</v>
      </c>
      <c r="E154" s="523">
        <v>-93285.59662739771</v>
      </c>
      <c r="F154" s="403">
        <v>0</v>
      </c>
      <c r="G154" s="403">
        <v>0</v>
      </c>
      <c r="H154" s="403">
        <v>0</v>
      </c>
      <c r="I154" s="403">
        <v>0</v>
      </c>
    </row>
    <row r="155" spans="1:9" ht="12.95" customHeight="1">
      <c r="A155" s="223">
        <v>138</v>
      </c>
      <c r="B155" s="417"/>
      <c r="C155" s="444" t="s">
        <v>65</v>
      </c>
      <c r="D155" s="405">
        <f>SUM(E155:I155)</f>
        <v>776883.10681273579</v>
      </c>
      <c r="E155" s="405">
        <f>E153+E154</f>
        <v>746604.25412289437</v>
      </c>
      <c r="F155" s="405">
        <f>F153+F154</f>
        <v>405.01062699356754</v>
      </c>
      <c r="G155" s="405">
        <f>G153+G154</f>
        <v>6517.6478551452865</v>
      </c>
      <c r="H155" s="405">
        <f>H153+H154</f>
        <v>22193.996259281044</v>
      </c>
      <c r="I155" s="405">
        <f>I153+I154</f>
        <v>1162.1979484214701</v>
      </c>
    </row>
    <row r="156" spans="1:9" ht="8.25" customHeight="1">
      <c r="A156" s="388" t="s">
        <v>572</v>
      </c>
      <c r="B156" s="417"/>
      <c r="C156" s="448"/>
      <c r="D156" s="448"/>
    </row>
    <row r="157" spans="1:9" ht="12" customHeight="1">
      <c r="A157" s="365" t="s">
        <v>257</v>
      </c>
      <c r="B157" s="213"/>
      <c r="C157" s="448"/>
      <c r="D157" s="448"/>
    </row>
    <row r="158" spans="1:9" ht="12" customHeight="1">
      <c r="A158" s="365" t="s">
        <v>107</v>
      </c>
      <c r="B158" s="213"/>
      <c r="C158" s="448"/>
      <c r="D158" s="448"/>
    </row>
    <row r="159" spans="1:9" ht="12" customHeight="1">
      <c r="A159" s="365" t="s">
        <v>88</v>
      </c>
      <c r="B159" s="213"/>
      <c r="C159" s="448"/>
      <c r="D159" s="448"/>
    </row>
    <row r="160" spans="1:9" ht="12" customHeight="1">
      <c r="A160" s="365" t="s">
        <v>91</v>
      </c>
      <c r="B160" s="213"/>
      <c r="C160" s="448"/>
      <c r="D160" s="448"/>
    </row>
    <row r="161" spans="1:4" ht="12" customHeight="1">
      <c r="A161" s="211" t="s">
        <v>960</v>
      </c>
      <c r="B161" s="213"/>
      <c r="C161" s="448"/>
      <c r="D161" s="448"/>
    </row>
    <row r="162" spans="1:4" s="390" customFormat="1" ht="16.5" customHeight="1">
      <c r="A162" s="389"/>
      <c r="C162" s="391"/>
      <c r="D162" s="391"/>
    </row>
    <row r="163" spans="1:4">
      <c r="B163" s="365"/>
      <c r="C163" s="448"/>
      <c r="D163" s="448"/>
    </row>
    <row r="164" spans="1:4">
      <c r="B164" s="365"/>
      <c r="C164" s="448"/>
      <c r="D164" s="448"/>
    </row>
    <row r="165" spans="1:4">
      <c r="C165" s="448"/>
      <c r="D165" s="448"/>
    </row>
    <row r="166" spans="1:4" ht="18">
      <c r="B166" s="422"/>
      <c r="C166" s="458"/>
      <c r="D166" s="448"/>
    </row>
    <row r="167" spans="1:4">
      <c r="B167" s="422"/>
      <c r="C167" s="448"/>
      <c r="D167" s="448"/>
    </row>
    <row r="168" spans="1:4">
      <c r="C168" s="448"/>
      <c r="D168" s="448"/>
    </row>
    <row r="169" spans="1:4">
      <c r="C169" s="448"/>
      <c r="D169" s="448"/>
    </row>
    <row r="170" spans="1:4">
      <c r="C170" s="448"/>
      <c r="D170" s="448"/>
    </row>
    <row r="171" spans="1:4">
      <c r="C171" s="448"/>
      <c r="D171" s="448"/>
    </row>
    <row r="172" spans="1:4">
      <c r="C172" s="448"/>
      <c r="D172" s="448"/>
    </row>
    <row r="173" spans="1:4">
      <c r="C173" s="448"/>
      <c r="D173" s="448"/>
    </row>
    <row r="174" spans="1:4">
      <c r="C174" s="448"/>
      <c r="D174" s="448"/>
    </row>
    <row r="175" spans="1:4">
      <c r="C175" s="448"/>
      <c r="D175" s="448"/>
    </row>
    <row r="176" spans="1:4">
      <c r="C176" s="448"/>
      <c r="D176" s="448"/>
    </row>
    <row r="177" spans="3:4">
      <c r="C177" s="448"/>
      <c r="D177" s="448"/>
    </row>
    <row r="178" spans="3:4">
      <c r="C178" s="448"/>
      <c r="D178" s="448"/>
    </row>
    <row r="179" spans="3:4">
      <c r="C179" s="448"/>
      <c r="D179" s="448"/>
    </row>
    <row r="180" spans="3:4">
      <c r="C180" s="448"/>
      <c r="D180" s="448"/>
    </row>
  </sheetData>
  <mergeCells count="12">
    <mergeCell ref="D106:I106"/>
    <mergeCell ref="B125:C125"/>
    <mergeCell ref="D131:I131"/>
    <mergeCell ref="B150:C150"/>
    <mergeCell ref="D5:I5"/>
    <mergeCell ref="D30:I30"/>
    <mergeCell ref="D55:I55"/>
    <mergeCell ref="B74:C74"/>
    <mergeCell ref="B49:C49"/>
    <mergeCell ref="B24:C24"/>
    <mergeCell ref="D81:I81"/>
    <mergeCell ref="B100:C100"/>
  </mergeCells>
  <pageMargins left="0.59055118110236227" right="0.19685039370078741" top="0.39370078740157483" bottom="0.31496062992125984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  <rowBreaks count="1" manualBreakCount="1">
    <brk id="80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2"/>
  <sheetViews>
    <sheetView zoomScaleNormal="100" workbookViewId="0"/>
  </sheetViews>
  <sheetFormatPr baseColWidth="10" defaultRowHeight="15"/>
  <cols>
    <col min="1" max="1" width="4.28515625" style="211" customWidth="1"/>
    <col min="2" max="2" width="5.7109375" style="211" customWidth="1"/>
    <col min="3" max="3" width="60.7109375" style="418" customWidth="1"/>
    <col min="4" max="4" width="11.7109375" style="418" customWidth="1"/>
    <col min="5" max="9" width="9.85546875" style="213" customWidth="1"/>
    <col min="10" max="10" width="10.28515625" style="213" customWidth="1"/>
    <col min="11" max="16384" width="11.42578125" style="213"/>
  </cols>
  <sheetData>
    <row r="1" spans="1:10" s="390" customFormat="1" ht="21.75" customHeight="1">
      <c r="A1" s="425" t="s">
        <v>961</v>
      </c>
      <c r="C1" s="391"/>
      <c r="D1" s="391"/>
    </row>
    <row r="2" spans="1:10" s="393" customFormat="1" ht="16.5" customHeight="1">
      <c r="A2" s="392" t="s">
        <v>259</v>
      </c>
      <c r="C2" s="491"/>
      <c r="D2" s="394"/>
      <c r="F2" s="71"/>
    </row>
    <row r="3" spans="1:10" s="393" customFormat="1" ht="12.75" customHeight="1">
      <c r="A3" s="395"/>
      <c r="B3" s="396"/>
      <c r="C3" s="397"/>
      <c r="D3" s="394"/>
      <c r="F3" s="71"/>
      <c r="I3" s="396"/>
    </row>
    <row r="4" spans="1:10" s="398" customFormat="1" ht="50.25" customHeight="1">
      <c r="A4" s="426" t="s">
        <v>30</v>
      </c>
      <c r="B4" s="428" t="s">
        <v>930</v>
      </c>
      <c r="C4" s="482" t="s">
        <v>41</v>
      </c>
      <c r="D4" s="428" t="s">
        <v>48</v>
      </c>
      <c r="E4" s="428" t="s">
        <v>46</v>
      </c>
      <c r="F4" s="428" t="s">
        <v>962</v>
      </c>
      <c r="G4" s="428" t="s">
        <v>301</v>
      </c>
      <c r="H4" s="428" t="s">
        <v>93</v>
      </c>
      <c r="I4" s="429" t="s">
        <v>274</v>
      </c>
    </row>
    <row r="5" spans="1:10" ht="20.100000000000001" customHeight="1">
      <c r="A5" s="263"/>
      <c r="B5" s="263"/>
      <c r="C5" s="264"/>
      <c r="D5" s="729">
        <v>2005</v>
      </c>
      <c r="E5" s="729"/>
      <c r="F5" s="729"/>
      <c r="G5" s="729"/>
      <c r="H5" s="729"/>
      <c r="I5" s="729"/>
    </row>
    <row r="6" spans="1:10" ht="12.95" customHeight="1">
      <c r="A6" s="223">
        <v>1</v>
      </c>
      <c r="B6" s="435" t="s">
        <v>49</v>
      </c>
      <c r="C6" s="440" t="s">
        <v>118</v>
      </c>
      <c r="D6" s="403">
        <v>47851.169400950159</v>
      </c>
      <c r="E6" s="403">
        <v>1071.1159561674178</v>
      </c>
      <c r="F6" s="403">
        <v>2355.4637925705688</v>
      </c>
      <c r="G6" s="403">
        <v>41543.007571228147</v>
      </c>
      <c r="H6" s="403">
        <v>2381.1506625463112</v>
      </c>
      <c r="I6" s="403">
        <v>500.43141843771269</v>
      </c>
      <c r="J6" s="410"/>
    </row>
    <row r="7" spans="1:10" ht="12.95" customHeight="1">
      <c r="A7" s="223">
        <v>2</v>
      </c>
      <c r="B7" s="435" t="s">
        <v>50</v>
      </c>
      <c r="C7" s="440" t="s">
        <v>115</v>
      </c>
      <c r="D7" s="403">
        <v>2880.6666900796595</v>
      </c>
      <c r="E7" s="403">
        <v>479.54704658149603</v>
      </c>
      <c r="F7" s="403">
        <v>1714.4560512271198</v>
      </c>
      <c r="G7" s="403">
        <v>26.593416618724046</v>
      </c>
      <c r="H7" s="403">
        <v>527.67373683014193</v>
      </c>
      <c r="I7" s="403">
        <v>132.39643882217737</v>
      </c>
      <c r="J7" s="410"/>
    </row>
    <row r="8" spans="1:10" ht="12.95" customHeight="1">
      <c r="A8" s="223">
        <v>3</v>
      </c>
      <c r="B8" s="435" t="s">
        <v>51</v>
      </c>
      <c r="C8" s="440" t="s">
        <v>124</v>
      </c>
      <c r="D8" s="403">
        <v>52971.144732667388</v>
      </c>
      <c r="E8" s="403">
        <v>22646.27559973075</v>
      </c>
      <c r="F8" s="403">
        <v>14723.200780761443</v>
      </c>
      <c r="G8" s="403">
        <v>333.49071957261651</v>
      </c>
      <c r="H8" s="403">
        <v>13559.876951561006</v>
      </c>
      <c r="I8" s="403">
        <v>1708.3006810415709</v>
      </c>
      <c r="J8" s="410"/>
    </row>
    <row r="9" spans="1:10" ht="12.95" customHeight="1">
      <c r="A9" s="223">
        <v>4</v>
      </c>
      <c r="B9" s="435" t="s">
        <v>52</v>
      </c>
      <c r="C9" s="440" t="s">
        <v>119</v>
      </c>
      <c r="D9" s="403">
        <v>3309.7241866730051</v>
      </c>
      <c r="E9" s="403">
        <v>790.88550474829128</v>
      </c>
      <c r="F9" s="403">
        <v>205.41473697482874</v>
      </c>
      <c r="G9" s="403">
        <v>37.435786192347507</v>
      </c>
      <c r="H9" s="403">
        <v>1630.355481512488</v>
      </c>
      <c r="I9" s="403">
        <v>645.63267724504976</v>
      </c>
      <c r="J9" s="410"/>
    </row>
    <row r="10" spans="1:10" ht="12.95" customHeight="1">
      <c r="A10" s="223">
        <v>5</v>
      </c>
      <c r="B10" s="435" t="s">
        <v>53</v>
      </c>
      <c r="C10" s="440" t="s">
        <v>120</v>
      </c>
      <c r="D10" s="403">
        <v>57867.39664887423</v>
      </c>
      <c r="E10" s="403">
        <v>5438.6541236377989</v>
      </c>
      <c r="F10" s="403">
        <v>46480.635689594099</v>
      </c>
      <c r="G10" s="403">
        <v>144.53530692485262</v>
      </c>
      <c r="H10" s="403">
        <v>4212.6841210706871</v>
      </c>
      <c r="I10" s="403">
        <v>1590.8874076467971</v>
      </c>
      <c r="J10" s="410"/>
    </row>
    <row r="11" spans="1:10" ht="12.95" customHeight="1">
      <c r="A11" s="223">
        <v>6</v>
      </c>
      <c r="B11" s="435" t="s">
        <v>54</v>
      </c>
      <c r="C11" s="440" t="s">
        <v>44</v>
      </c>
      <c r="D11" s="403">
        <v>40704.062208496456</v>
      </c>
      <c r="E11" s="403">
        <v>7374.3586799241475</v>
      </c>
      <c r="F11" s="403">
        <v>12290.220505305799</v>
      </c>
      <c r="G11" s="403">
        <v>129.71526813207376</v>
      </c>
      <c r="H11" s="403">
        <v>19421.536308333223</v>
      </c>
      <c r="I11" s="403">
        <v>1488.2314468012155</v>
      </c>
      <c r="J11" s="410"/>
    </row>
    <row r="12" spans="1:10" ht="12.95" customHeight="1">
      <c r="A12" s="223">
        <v>7</v>
      </c>
      <c r="B12" s="435" t="s">
        <v>55</v>
      </c>
      <c r="C12" s="440" t="s">
        <v>116</v>
      </c>
      <c r="D12" s="403">
        <v>115030.90702065712</v>
      </c>
      <c r="E12" s="403">
        <v>23757.523864521019</v>
      </c>
      <c r="F12" s="403">
        <v>55023.713467603971</v>
      </c>
      <c r="G12" s="403">
        <v>287.97862778106662</v>
      </c>
      <c r="H12" s="403">
        <v>32034.069032658186</v>
      </c>
      <c r="I12" s="403">
        <v>3927.6220280928837</v>
      </c>
      <c r="J12" s="410"/>
    </row>
    <row r="13" spans="1:10" ht="12.95" customHeight="1">
      <c r="A13" s="223">
        <v>8</v>
      </c>
      <c r="B13" s="435" t="s">
        <v>56</v>
      </c>
      <c r="C13" s="440" t="s">
        <v>95</v>
      </c>
      <c r="D13" s="403">
        <v>347671.56384839083</v>
      </c>
      <c r="E13" s="403">
        <v>8672.9230204285104</v>
      </c>
      <c r="F13" s="403">
        <v>269434.45140387077</v>
      </c>
      <c r="G13" s="403">
        <v>129.97624118869984</v>
      </c>
      <c r="H13" s="403">
        <v>41382.579999564237</v>
      </c>
      <c r="I13" s="403">
        <v>28051.63318333865</v>
      </c>
      <c r="J13" s="410"/>
    </row>
    <row r="14" spans="1:10" ht="12.95" customHeight="1">
      <c r="A14" s="223">
        <v>9</v>
      </c>
      <c r="B14" s="435" t="s">
        <v>57</v>
      </c>
      <c r="C14" s="440" t="s">
        <v>117</v>
      </c>
      <c r="D14" s="403">
        <v>1928.6598926815352</v>
      </c>
      <c r="E14" s="403">
        <v>1042.8476635497027</v>
      </c>
      <c r="F14" s="403">
        <v>105.01405808594157</v>
      </c>
      <c r="G14" s="403">
        <v>0</v>
      </c>
      <c r="H14" s="403">
        <v>683.75290715014989</v>
      </c>
      <c r="I14" s="403">
        <v>97.045263895741087</v>
      </c>
      <c r="J14" s="410"/>
    </row>
    <row r="15" spans="1:10" ht="12.95" customHeight="1">
      <c r="A15" s="223">
        <v>10</v>
      </c>
      <c r="B15" s="435" t="s">
        <v>58</v>
      </c>
      <c r="C15" s="440" t="s">
        <v>96</v>
      </c>
      <c r="D15" s="403">
        <v>32185.573823634651</v>
      </c>
      <c r="E15" s="403">
        <v>7620.5826754885165</v>
      </c>
      <c r="F15" s="403">
        <v>15296.379323354544</v>
      </c>
      <c r="G15" s="403">
        <v>83.834972065149799</v>
      </c>
      <c r="H15" s="403">
        <v>6409.40137267307</v>
      </c>
      <c r="I15" s="403">
        <v>2775.3754800533725</v>
      </c>
      <c r="J15" s="410"/>
    </row>
    <row r="16" spans="1:10" ht="12.95" customHeight="1">
      <c r="A16" s="223">
        <v>11</v>
      </c>
      <c r="B16" s="435" t="s">
        <v>59</v>
      </c>
      <c r="C16" s="440" t="s">
        <v>97</v>
      </c>
      <c r="D16" s="403">
        <v>2064.3986097027341</v>
      </c>
      <c r="E16" s="403">
        <v>1691.857149337585</v>
      </c>
      <c r="F16" s="403">
        <v>220.11518183085363</v>
      </c>
      <c r="G16" s="403">
        <v>16.624277710454393</v>
      </c>
      <c r="H16" s="403">
        <v>94.810648881275029</v>
      </c>
      <c r="I16" s="403">
        <v>40.991351942565942</v>
      </c>
      <c r="J16" s="410"/>
    </row>
    <row r="17" spans="1:10" ht="12.95" customHeight="1">
      <c r="A17" s="223">
        <v>12</v>
      </c>
      <c r="B17" s="435" t="s">
        <v>60</v>
      </c>
      <c r="C17" s="440" t="s">
        <v>121</v>
      </c>
      <c r="D17" s="403">
        <v>7685.655180284135</v>
      </c>
      <c r="E17" s="403">
        <v>3733.5752815711467</v>
      </c>
      <c r="F17" s="403">
        <v>1208.7976348625543</v>
      </c>
      <c r="G17" s="403">
        <v>49.904054619818446</v>
      </c>
      <c r="H17" s="403">
        <v>1900.2182657996441</v>
      </c>
      <c r="I17" s="403">
        <v>793.15994343097213</v>
      </c>
      <c r="J17" s="410"/>
    </row>
    <row r="18" spans="1:10" ht="12.95" customHeight="1">
      <c r="A18" s="223">
        <v>13</v>
      </c>
      <c r="B18" s="435" t="s">
        <v>61</v>
      </c>
      <c r="C18" s="440" t="s">
        <v>98</v>
      </c>
      <c r="D18" s="403">
        <v>53134.387587199642</v>
      </c>
      <c r="E18" s="403">
        <v>24292.79558566866</v>
      </c>
      <c r="F18" s="403">
        <v>2732.977809320595</v>
      </c>
      <c r="G18" s="403">
        <v>455.18285597775224</v>
      </c>
      <c r="H18" s="403">
        <v>19850.045604468978</v>
      </c>
      <c r="I18" s="403">
        <v>5803.3857317636539</v>
      </c>
      <c r="J18" s="410"/>
    </row>
    <row r="19" spans="1:10" ht="12.95" customHeight="1">
      <c r="A19" s="223">
        <v>14</v>
      </c>
      <c r="B19" s="435" t="s">
        <v>63</v>
      </c>
      <c r="C19" s="440" t="s">
        <v>102</v>
      </c>
      <c r="D19" s="403">
        <v>6729.3419382076299</v>
      </c>
      <c r="E19" s="403">
        <v>1971.2698102682311</v>
      </c>
      <c r="F19" s="403">
        <v>2324.4027782331623</v>
      </c>
      <c r="G19" s="403">
        <v>16.552653618619065</v>
      </c>
      <c r="H19" s="403">
        <v>1674.3627736458927</v>
      </c>
      <c r="I19" s="403">
        <v>742.75392244172474</v>
      </c>
      <c r="J19" s="410"/>
    </row>
    <row r="20" spans="1:10" ht="12.95" customHeight="1">
      <c r="A20" s="223">
        <v>15</v>
      </c>
      <c r="B20" s="435" t="s">
        <v>62</v>
      </c>
      <c r="C20" s="440" t="s">
        <v>122</v>
      </c>
      <c r="D20" s="403">
        <v>19309.134767281728</v>
      </c>
      <c r="E20" s="403">
        <v>3884.5962572182593</v>
      </c>
      <c r="F20" s="403">
        <v>154.20902921701745</v>
      </c>
      <c r="G20" s="403">
        <v>772.10776936112347</v>
      </c>
      <c r="H20" s="403">
        <v>4392.1438777037465</v>
      </c>
      <c r="I20" s="403">
        <v>10106.077833781581</v>
      </c>
      <c r="J20" s="410"/>
    </row>
    <row r="21" spans="1:10" ht="12.95" customHeight="1">
      <c r="A21" s="223">
        <v>16</v>
      </c>
      <c r="B21" s="435" t="s">
        <v>99</v>
      </c>
      <c r="C21" s="440" t="s">
        <v>103</v>
      </c>
      <c r="D21" s="403">
        <v>1324.7947657698373</v>
      </c>
      <c r="E21" s="403">
        <v>506.80016026760876</v>
      </c>
      <c r="F21" s="403">
        <v>408.38599316965553</v>
      </c>
      <c r="G21" s="403">
        <v>7.1572116049352266</v>
      </c>
      <c r="H21" s="403">
        <v>290.7764843505168</v>
      </c>
      <c r="I21" s="403">
        <v>111.67491637712098</v>
      </c>
      <c r="J21" s="410"/>
    </row>
    <row r="22" spans="1:10" ht="12.95" customHeight="1">
      <c r="A22" s="223">
        <v>17</v>
      </c>
      <c r="B22" s="435" t="s">
        <v>100</v>
      </c>
      <c r="C22" s="440" t="s">
        <v>104</v>
      </c>
      <c r="D22" s="403">
        <v>3897.0176120966771</v>
      </c>
      <c r="E22" s="403">
        <v>2435.8375595168727</v>
      </c>
      <c r="F22" s="403">
        <v>70.973094360212642</v>
      </c>
      <c r="G22" s="403">
        <v>12.778478931274057</v>
      </c>
      <c r="H22" s="403">
        <v>548.37099484842224</v>
      </c>
      <c r="I22" s="403">
        <v>829.05748443989535</v>
      </c>
      <c r="J22" s="410"/>
    </row>
    <row r="23" spans="1:10" ht="12.95" customHeight="1">
      <c r="A23" s="223">
        <v>18</v>
      </c>
      <c r="B23" s="435" t="s">
        <v>101</v>
      </c>
      <c r="C23" s="440" t="s">
        <v>105</v>
      </c>
      <c r="D23" s="403">
        <v>42054.752232460611</v>
      </c>
      <c r="E23" s="403">
        <v>15958.935808879727</v>
      </c>
      <c r="F23" s="403">
        <v>8491.4334125653186</v>
      </c>
      <c r="G23" s="403">
        <v>323.44679342616735</v>
      </c>
      <c r="H23" s="403">
        <v>13404.321599586166</v>
      </c>
      <c r="I23" s="403">
        <v>3876.614618003232</v>
      </c>
      <c r="J23" s="410"/>
    </row>
    <row r="24" spans="1:10" ht="6.75" customHeight="1">
      <c r="A24" s="456"/>
      <c r="B24" s="727"/>
      <c r="C24" s="728"/>
      <c r="D24" s="403"/>
      <c r="E24" s="403"/>
      <c r="F24" s="403"/>
      <c r="G24" s="403"/>
      <c r="H24" s="403"/>
      <c r="I24" s="403"/>
      <c r="J24" s="410"/>
    </row>
    <row r="25" spans="1:10" ht="12.95" customHeight="1">
      <c r="A25" s="223">
        <v>19</v>
      </c>
      <c r="B25" s="443"/>
      <c r="C25" s="444" t="s">
        <v>42</v>
      </c>
      <c r="D25" s="415">
        <f t="shared" ref="D25:I25" si="0">SUM(D6:D23)</f>
        <v>838600.35114610801</v>
      </c>
      <c r="E25" s="405">
        <f t="shared" si="0"/>
        <v>133370.38174750574</v>
      </c>
      <c r="F25" s="405">
        <f t="shared" si="0"/>
        <v>433240.2447429084</v>
      </c>
      <c r="G25" s="405">
        <f>SUM(G6:G23)</f>
        <v>44370.322004953821</v>
      </c>
      <c r="H25" s="405">
        <f>SUM(H6:H23)</f>
        <v>164398.13082318418</v>
      </c>
      <c r="I25" s="405">
        <f t="shared" si="0"/>
        <v>63221.271827555924</v>
      </c>
      <c r="J25" s="410"/>
    </row>
    <row r="26" spans="1:10" ht="12.95" customHeight="1">
      <c r="A26" s="223">
        <v>20</v>
      </c>
      <c r="B26" s="420"/>
      <c r="C26" s="446" t="s">
        <v>279</v>
      </c>
      <c r="D26" s="451">
        <v>399618.92256106512</v>
      </c>
      <c r="E26" s="451">
        <v>323470.71845536231</v>
      </c>
      <c r="F26" s="451">
        <v>0</v>
      </c>
      <c r="G26" s="499">
        <v>0</v>
      </c>
      <c r="H26" s="499">
        <v>34319.238267134402</v>
      </c>
      <c r="I26" s="499">
        <v>41828.96583856838</v>
      </c>
      <c r="J26" s="410"/>
    </row>
    <row r="27" spans="1:10" ht="12.95" customHeight="1">
      <c r="A27" s="223">
        <v>21</v>
      </c>
      <c r="B27" s="420"/>
      <c r="C27" s="444" t="s">
        <v>86</v>
      </c>
      <c r="D27" s="415">
        <f t="shared" ref="D27:I27" si="1">SUM(D25:D26)</f>
        <v>1238219.2737071731</v>
      </c>
      <c r="E27" s="405">
        <f t="shared" si="1"/>
        <v>456841.10020286805</v>
      </c>
      <c r="F27" s="405">
        <f t="shared" si="1"/>
        <v>433240.2447429084</v>
      </c>
      <c r="G27" s="405">
        <f>SUM(G25:G26)</f>
        <v>44370.322004953821</v>
      </c>
      <c r="H27" s="405">
        <f>SUM(H25:H26)</f>
        <v>198717.36909031859</v>
      </c>
      <c r="I27" s="405">
        <f t="shared" si="1"/>
        <v>105050.2376661243</v>
      </c>
      <c r="J27" s="410"/>
    </row>
    <row r="28" spans="1:10" ht="12.95" customHeight="1">
      <c r="A28" s="223">
        <v>22</v>
      </c>
      <c r="B28" s="417"/>
      <c r="C28" s="446" t="s">
        <v>275</v>
      </c>
      <c r="D28" s="523">
        <f>SUM(E28:I28)</f>
        <v>-93032.610821820475</v>
      </c>
      <c r="E28" s="523">
        <v>-30480.630422430404</v>
      </c>
      <c r="F28" s="523">
        <v>-41298.089381756792</v>
      </c>
      <c r="G28" s="499">
        <v>0</v>
      </c>
      <c r="H28" s="523">
        <v>-21253.891017633279</v>
      </c>
      <c r="I28" s="403">
        <v>0</v>
      </c>
      <c r="J28" s="410"/>
    </row>
    <row r="29" spans="1:10" ht="12.95" customHeight="1">
      <c r="A29" s="223">
        <v>23</v>
      </c>
      <c r="B29" s="417"/>
      <c r="C29" s="444" t="s">
        <v>65</v>
      </c>
      <c r="D29" s="405">
        <f>SUM(E29:I29)</f>
        <v>1145186.6628853527</v>
      </c>
      <c r="E29" s="405">
        <f>E27+E28</f>
        <v>426360.46978043765</v>
      </c>
      <c r="F29" s="405">
        <f t="shared" ref="F29:I29" si="2">F27+F28</f>
        <v>391942.15536115161</v>
      </c>
      <c r="G29" s="405">
        <f t="shared" si="2"/>
        <v>44370.322004953821</v>
      </c>
      <c r="H29" s="405">
        <f t="shared" si="2"/>
        <v>177463.47807268531</v>
      </c>
      <c r="I29" s="405">
        <f t="shared" si="2"/>
        <v>105050.2376661243</v>
      </c>
      <c r="J29" s="410"/>
    </row>
    <row r="30" spans="1:10" s="410" customFormat="1" ht="20.100000000000001" customHeight="1">
      <c r="A30" s="263"/>
      <c r="B30" s="417"/>
      <c r="C30" s="264"/>
      <c r="D30" s="697">
        <v>2010</v>
      </c>
      <c r="E30" s="697"/>
      <c r="F30" s="697"/>
      <c r="G30" s="697"/>
      <c r="H30" s="697"/>
      <c r="I30" s="697"/>
    </row>
    <row r="31" spans="1:10" ht="12.95" customHeight="1">
      <c r="A31" s="223">
        <v>24</v>
      </c>
      <c r="B31" s="435" t="s">
        <v>49</v>
      </c>
      <c r="C31" s="440" t="s">
        <v>118</v>
      </c>
      <c r="D31" s="403">
        <v>55848.852845832458</v>
      </c>
      <c r="E31" s="403">
        <v>928.67419457855499</v>
      </c>
      <c r="F31" s="403">
        <v>2918.9862469647483</v>
      </c>
      <c r="G31" s="403">
        <v>48843.307125367261</v>
      </c>
      <c r="H31" s="403">
        <v>2603.4095863799453</v>
      </c>
      <c r="I31" s="403">
        <v>554.47569254195002</v>
      </c>
      <c r="J31" s="410"/>
    </row>
    <row r="32" spans="1:10" ht="12.95" customHeight="1">
      <c r="A32" s="223">
        <v>25</v>
      </c>
      <c r="B32" s="435" t="s">
        <v>50</v>
      </c>
      <c r="C32" s="440" t="s">
        <v>115</v>
      </c>
      <c r="D32" s="412">
        <v>2682.4736924698004</v>
      </c>
      <c r="E32" s="403">
        <v>389.27291778354981</v>
      </c>
      <c r="F32" s="403">
        <v>1645.9196000348434</v>
      </c>
      <c r="G32" s="403">
        <v>22.650116087224294</v>
      </c>
      <c r="H32" s="403">
        <v>503.46014060432651</v>
      </c>
      <c r="I32" s="403">
        <v>121.17091795985624</v>
      </c>
      <c r="J32" s="410"/>
    </row>
    <row r="33" spans="1:10" ht="12.95" customHeight="1">
      <c r="A33" s="223">
        <v>26</v>
      </c>
      <c r="B33" s="435" t="s">
        <v>51</v>
      </c>
      <c r="C33" s="440" t="s">
        <v>124</v>
      </c>
      <c r="D33" s="412">
        <v>59941.32364893565</v>
      </c>
      <c r="E33" s="403">
        <v>26762.776534282344</v>
      </c>
      <c r="F33" s="403">
        <v>16121.988474284859</v>
      </c>
      <c r="G33" s="403">
        <v>381.82577727012728</v>
      </c>
      <c r="H33" s="403">
        <v>15311.274007877426</v>
      </c>
      <c r="I33" s="403">
        <v>1363.4588552208845</v>
      </c>
      <c r="J33" s="410"/>
    </row>
    <row r="34" spans="1:10" ht="12.95" customHeight="1">
      <c r="A34" s="223">
        <v>27</v>
      </c>
      <c r="B34" s="435" t="s">
        <v>52</v>
      </c>
      <c r="C34" s="440" t="s">
        <v>119</v>
      </c>
      <c r="D34" s="412">
        <v>5818.5749238682602</v>
      </c>
      <c r="E34" s="403">
        <v>1947.9649223857116</v>
      </c>
      <c r="F34" s="403">
        <v>477.14492037541652</v>
      </c>
      <c r="G34" s="403">
        <v>39.376374774248241</v>
      </c>
      <c r="H34" s="403">
        <v>2904.8331065260622</v>
      </c>
      <c r="I34" s="403">
        <v>449.25559980682181</v>
      </c>
      <c r="J34" s="410"/>
    </row>
    <row r="35" spans="1:10" ht="12.95" customHeight="1">
      <c r="A35" s="223">
        <v>28</v>
      </c>
      <c r="B35" s="435" t="s">
        <v>53</v>
      </c>
      <c r="C35" s="440" t="s">
        <v>120</v>
      </c>
      <c r="D35" s="412">
        <v>60897.591081766332</v>
      </c>
      <c r="E35" s="403">
        <v>6978.523401290483</v>
      </c>
      <c r="F35" s="403">
        <v>44594.153307484368</v>
      </c>
      <c r="G35" s="403">
        <v>165.92751629515479</v>
      </c>
      <c r="H35" s="403">
        <v>6549.143123337969</v>
      </c>
      <c r="I35" s="403">
        <v>2609.8437333583602</v>
      </c>
      <c r="J35" s="410"/>
    </row>
    <row r="36" spans="1:10" ht="12.95" customHeight="1">
      <c r="A36" s="223">
        <v>29</v>
      </c>
      <c r="B36" s="435" t="s">
        <v>54</v>
      </c>
      <c r="C36" s="440" t="s">
        <v>44</v>
      </c>
      <c r="D36" s="412">
        <v>42124.658137241342</v>
      </c>
      <c r="E36" s="403">
        <v>6870.6044175134721</v>
      </c>
      <c r="F36" s="403">
        <v>11956.440125535491</v>
      </c>
      <c r="G36" s="403">
        <v>166.58497783934507</v>
      </c>
      <c r="H36" s="403">
        <v>22045.702872699607</v>
      </c>
      <c r="I36" s="403">
        <v>1085.325743653425</v>
      </c>
      <c r="J36" s="410"/>
    </row>
    <row r="37" spans="1:10" ht="12.95" customHeight="1">
      <c r="A37" s="223">
        <v>30</v>
      </c>
      <c r="B37" s="435" t="s">
        <v>55</v>
      </c>
      <c r="C37" s="440" t="s">
        <v>116</v>
      </c>
      <c r="D37" s="412">
        <v>116487.02091135622</v>
      </c>
      <c r="E37" s="403">
        <v>20837.083133260006</v>
      </c>
      <c r="F37" s="403">
        <v>52097.006948501337</v>
      </c>
      <c r="G37" s="403">
        <v>329.63840059059567</v>
      </c>
      <c r="H37" s="403">
        <v>39880.069057975175</v>
      </c>
      <c r="I37" s="403">
        <v>3343.2233710290943</v>
      </c>
      <c r="J37" s="410"/>
    </row>
    <row r="38" spans="1:10" ht="12.95" customHeight="1">
      <c r="A38" s="223">
        <v>31</v>
      </c>
      <c r="B38" s="435" t="s">
        <v>56</v>
      </c>
      <c r="C38" s="440" t="s">
        <v>95</v>
      </c>
      <c r="D38" s="412">
        <v>349804.40518514643</v>
      </c>
      <c r="E38" s="403">
        <v>14355.791923939589</v>
      </c>
      <c r="F38" s="403">
        <v>282332.50313647668</v>
      </c>
      <c r="G38" s="403">
        <v>152.81467081156796</v>
      </c>
      <c r="H38" s="403">
        <v>25472.722707174988</v>
      </c>
      <c r="I38" s="403">
        <v>27490.572746743568</v>
      </c>
      <c r="J38" s="410"/>
    </row>
    <row r="39" spans="1:10" ht="12.95" customHeight="1">
      <c r="A39" s="223">
        <v>32</v>
      </c>
      <c r="B39" s="435" t="s">
        <v>57</v>
      </c>
      <c r="C39" s="440" t="s">
        <v>117</v>
      </c>
      <c r="D39" s="412">
        <v>2178.0038794802022</v>
      </c>
      <c r="E39" s="403">
        <v>1272.5102734556742</v>
      </c>
      <c r="F39" s="403">
        <v>38.990780613768067</v>
      </c>
      <c r="G39" s="403">
        <v>41.903353619024017</v>
      </c>
      <c r="H39" s="403">
        <v>775.11559936162837</v>
      </c>
      <c r="I39" s="403">
        <v>49.483872430107724</v>
      </c>
      <c r="J39" s="410"/>
    </row>
    <row r="40" spans="1:10" ht="12.95" customHeight="1">
      <c r="A40" s="223">
        <v>33</v>
      </c>
      <c r="B40" s="435" t="s">
        <v>58</v>
      </c>
      <c r="C40" s="440" t="s">
        <v>96</v>
      </c>
      <c r="D40" s="412">
        <v>22531.636956805978</v>
      </c>
      <c r="E40" s="403">
        <v>5364.0610992291304</v>
      </c>
      <c r="F40" s="403">
        <v>11759.7235748524</v>
      </c>
      <c r="G40" s="403">
        <v>86.292046224612477</v>
      </c>
      <c r="H40" s="403">
        <v>4387.224401163634</v>
      </c>
      <c r="I40" s="403">
        <v>934.33583533620026</v>
      </c>
      <c r="J40" s="410"/>
    </row>
    <row r="41" spans="1:10" ht="12.95" customHeight="1">
      <c r="A41" s="223">
        <v>34</v>
      </c>
      <c r="B41" s="435" t="s">
        <v>59</v>
      </c>
      <c r="C41" s="440" t="s">
        <v>97</v>
      </c>
      <c r="D41" s="412">
        <v>3008.8030915619206</v>
      </c>
      <c r="E41" s="403">
        <v>2742.4748173339776</v>
      </c>
      <c r="F41" s="403">
        <v>83.076629223627961</v>
      </c>
      <c r="G41" s="403">
        <v>16.369571607233361</v>
      </c>
      <c r="H41" s="403">
        <v>145.65810086955415</v>
      </c>
      <c r="I41" s="403">
        <v>21.223972527527046</v>
      </c>
      <c r="J41" s="410"/>
    </row>
    <row r="42" spans="1:10" ht="12.95" customHeight="1">
      <c r="A42" s="223">
        <v>35</v>
      </c>
      <c r="B42" s="435" t="s">
        <v>60</v>
      </c>
      <c r="C42" s="440" t="s">
        <v>121</v>
      </c>
      <c r="D42" s="412">
        <v>8478.3771748356066</v>
      </c>
      <c r="E42" s="403">
        <v>4164.2818698418523</v>
      </c>
      <c r="F42" s="403">
        <v>0</v>
      </c>
      <c r="G42" s="403">
        <v>71.182922350041395</v>
      </c>
      <c r="H42" s="403">
        <v>3457.2281946264266</v>
      </c>
      <c r="I42" s="403">
        <v>785.68418801728558</v>
      </c>
      <c r="J42" s="410"/>
    </row>
    <row r="43" spans="1:10" ht="12.95" customHeight="1">
      <c r="A43" s="223">
        <v>36</v>
      </c>
      <c r="B43" s="435" t="s">
        <v>61</v>
      </c>
      <c r="C43" s="440" t="s">
        <v>98</v>
      </c>
      <c r="D43" s="412">
        <v>68291.584546553189</v>
      </c>
      <c r="E43" s="403">
        <v>33352.70789968552</v>
      </c>
      <c r="F43" s="403">
        <v>2476.4940932810459</v>
      </c>
      <c r="G43" s="403">
        <v>541.27440178053678</v>
      </c>
      <c r="H43" s="403">
        <v>27581.060309913821</v>
      </c>
      <c r="I43" s="403">
        <v>4340.0478418922603</v>
      </c>
      <c r="J43" s="410"/>
    </row>
    <row r="44" spans="1:10" ht="12.95" customHeight="1">
      <c r="A44" s="223">
        <v>37</v>
      </c>
      <c r="B44" s="435" t="s">
        <v>63</v>
      </c>
      <c r="C44" s="440" t="s">
        <v>102</v>
      </c>
      <c r="D44" s="412">
        <v>3382.0472129685941</v>
      </c>
      <c r="E44" s="403">
        <v>1520.1823593765753</v>
      </c>
      <c r="F44" s="403">
        <v>698.78167162786963</v>
      </c>
      <c r="G44" s="403">
        <v>22.603602753991989</v>
      </c>
      <c r="H44" s="403">
        <v>962.90373881956668</v>
      </c>
      <c r="I44" s="403">
        <v>177.57584039059014</v>
      </c>
      <c r="J44" s="410"/>
    </row>
    <row r="45" spans="1:10" ht="12.95" customHeight="1">
      <c r="A45" s="223">
        <v>38</v>
      </c>
      <c r="B45" s="435" t="s">
        <v>62</v>
      </c>
      <c r="C45" s="440" t="s">
        <v>122</v>
      </c>
      <c r="D45" s="412">
        <v>22096.449226003315</v>
      </c>
      <c r="E45" s="403">
        <v>5583.7842504658502</v>
      </c>
      <c r="F45" s="403">
        <v>266.63496411481367</v>
      </c>
      <c r="G45" s="403">
        <v>891.29308256623108</v>
      </c>
      <c r="H45" s="403">
        <v>5484.7215355113885</v>
      </c>
      <c r="I45" s="403">
        <v>9870.0153933450329</v>
      </c>
      <c r="J45" s="410"/>
    </row>
    <row r="46" spans="1:10" ht="12.95" customHeight="1">
      <c r="A46" s="223">
        <v>39</v>
      </c>
      <c r="B46" s="435" t="s">
        <v>99</v>
      </c>
      <c r="C46" s="440" t="s">
        <v>103</v>
      </c>
      <c r="D46" s="412">
        <v>1474.5361332155032</v>
      </c>
      <c r="E46" s="403">
        <v>717.47727310915354</v>
      </c>
      <c r="F46" s="403">
        <v>309.46640986453684</v>
      </c>
      <c r="G46" s="403">
        <v>9.0300274140098704</v>
      </c>
      <c r="H46" s="403">
        <v>344.04982496614372</v>
      </c>
      <c r="I46" s="403">
        <v>94.512597861659359</v>
      </c>
      <c r="J46" s="410"/>
    </row>
    <row r="47" spans="1:10" ht="12.95" customHeight="1">
      <c r="A47" s="223">
        <v>40</v>
      </c>
      <c r="B47" s="435" t="s">
        <v>100</v>
      </c>
      <c r="C47" s="440" t="s">
        <v>104</v>
      </c>
      <c r="D47" s="412">
        <v>6546.561118825749</v>
      </c>
      <c r="E47" s="403">
        <v>4921.5186212399476</v>
      </c>
      <c r="F47" s="403">
        <v>65.667606804001878</v>
      </c>
      <c r="G47" s="403">
        <v>58.316552359946272</v>
      </c>
      <c r="H47" s="403">
        <v>1082.542777366938</v>
      </c>
      <c r="I47" s="403">
        <v>418.51556105491557</v>
      </c>
      <c r="J47" s="410"/>
    </row>
    <row r="48" spans="1:10" ht="12.95" customHeight="1">
      <c r="A48" s="223">
        <v>41</v>
      </c>
      <c r="B48" s="435" t="s">
        <v>101</v>
      </c>
      <c r="C48" s="440" t="s">
        <v>105</v>
      </c>
      <c r="D48" s="412">
        <v>44241.875207223791</v>
      </c>
      <c r="E48" s="403">
        <v>18652.838923733289</v>
      </c>
      <c r="F48" s="403">
        <v>7117.7274268843466</v>
      </c>
      <c r="G48" s="403">
        <v>346.47627461671829</v>
      </c>
      <c r="H48" s="403">
        <v>15371.251553088356</v>
      </c>
      <c r="I48" s="403">
        <v>2753.5810289010838</v>
      </c>
      <c r="J48" s="410"/>
    </row>
    <row r="49" spans="1:10" ht="6.75" customHeight="1">
      <c r="A49" s="456"/>
      <c r="B49" s="727"/>
      <c r="C49" s="728"/>
      <c r="D49" s="403"/>
      <c r="E49" s="403"/>
      <c r="F49" s="403"/>
      <c r="G49" s="403"/>
      <c r="H49" s="403"/>
      <c r="I49" s="403"/>
      <c r="J49" s="410"/>
    </row>
    <row r="50" spans="1:10" ht="12.95" customHeight="1">
      <c r="A50" s="223">
        <v>42</v>
      </c>
      <c r="B50" s="443"/>
      <c r="C50" s="444" t="s">
        <v>42</v>
      </c>
      <c r="D50" s="415">
        <f t="shared" ref="D50:I50" si="3">SUM(D31:D48)</f>
        <v>875834.7749740904</v>
      </c>
      <c r="E50" s="405">
        <f t="shared" si="3"/>
        <v>157362.5288325047</v>
      </c>
      <c r="F50" s="405">
        <f t="shared" si="3"/>
        <v>434960.70591692423</v>
      </c>
      <c r="G50" s="405">
        <f t="shared" si="3"/>
        <v>52186.866794327856</v>
      </c>
      <c r="H50" s="405">
        <f t="shared" si="3"/>
        <v>174862.37063826295</v>
      </c>
      <c r="I50" s="405">
        <f t="shared" si="3"/>
        <v>56462.30279207063</v>
      </c>
      <c r="J50" s="410"/>
    </row>
    <row r="51" spans="1:10" ht="12.95" customHeight="1">
      <c r="A51" s="223">
        <v>43</v>
      </c>
      <c r="B51" s="420"/>
      <c r="C51" s="446" t="s">
        <v>279</v>
      </c>
      <c r="D51" s="453">
        <v>481520.25601596333</v>
      </c>
      <c r="E51" s="451">
        <v>421739.19215853891</v>
      </c>
      <c r="F51" s="451">
        <v>0</v>
      </c>
      <c r="G51" s="451">
        <v>0</v>
      </c>
      <c r="H51" s="451">
        <v>54448.891699845437</v>
      </c>
      <c r="I51" s="451">
        <v>5332.1721575789616</v>
      </c>
      <c r="J51" s="410"/>
    </row>
    <row r="52" spans="1:10" ht="12.95" customHeight="1">
      <c r="A52" s="223">
        <v>44</v>
      </c>
      <c r="B52" s="420"/>
      <c r="C52" s="444" t="s">
        <v>86</v>
      </c>
      <c r="D52" s="415">
        <f t="shared" ref="D52:I52" si="4">SUM(D50:D51)</f>
        <v>1357355.0309900537</v>
      </c>
      <c r="E52" s="405">
        <f t="shared" si="4"/>
        <v>579101.72099104361</v>
      </c>
      <c r="F52" s="405">
        <f t="shared" si="4"/>
        <v>434960.70591692423</v>
      </c>
      <c r="G52" s="405">
        <f t="shared" si="4"/>
        <v>52186.866794327856</v>
      </c>
      <c r="H52" s="405">
        <f t="shared" si="4"/>
        <v>229311.26233810838</v>
      </c>
      <c r="I52" s="405">
        <f t="shared" si="4"/>
        <v>61794.474949649593</v>
      </c>
      <c r="J52" s="410"/>
    </row>
    <row r="53" spans="1:10" ht="12.95" customHeight="1">
      <c r="A53" s="223">
        <v>45</v>
      </c>
      <c r="B53" s="420"/>
      <c r="C53" s="446" t="s">
        <v>275</v>
      </c>
      <c r="D53" s="523">
        <f>SUM(E53:I53)</f>
        <v>-100331.51044609408</v>
      </c>
      <c r="E53" s="523">
        <v>-32273.253632847682</v>
      </c>
      <c r="F53" s="523">
        <v>-47675.133938957253</v>
      </c>
      <c r="G53" s="403">
        <v>0</v>
      </c>
      <c r="H53" s="523">
        <v>-20383.122874289144</v>
      </c>
      <c r="I53" s="403">
        <v>0</v>
      </c>
      <c r="J53" s="410"/>
    </row>
    <row r="54" spans="1:10" ht="12.95" customHeight="1">
      <c r="A54" s="223">
        <v>46</v>
      </c>
      <c r="B54" s="420"/>
      <c r="C54" s="444" t="s">
        <v>65</v>
      </c>
      <c r="D54" s="405">
        <f>SUM(E54:I54)</f>
        <v>1257023.5205439595</v>
      </c>
      <c r="E54" s="405">
        <f>E52+E53</f>
        <v>546828.46735819592</v>
      </c>
      <c r="F54" s="405">
        <f>F52+F53</f>
        <v>387285.57197796699</v>
      </c>
      <c r="G54" s="405">
        <f>G52+G53</f>
        <v>52186.866794327856</v>
      </c>
      <c r="H54" s="405">
        <f>H52+H53</f>
        <v>208928.13946381924</v>
      </c>
      <c r="I54" s="405">
        <f>I52+I53</f>
        <v>61794.474949649593</v>
      </c>
      <c r="J54" s="410"/>
    </row>
    <row r="55" spans="1:10" s="410" customFormat="1" ht="20.100000000000001" customHeight="1">
      <c r="A55" s="263"/>
      <c r="B55" s="417"/>
      <c r="C55" s="264"/>
      <c r="D55" s="697">
        <v>2011</v>
      </c>
      <c r="E55" s="697"/>
      <c r="F55" s="697"/>
      <c r="G55" s="697"/>
      <c r="H55" s="697"/>
      <c r="I55" s="697"/>
    </row>
    <row r="56" spans="1:10" ht="12.95" customHeight="1">
      <c r="A56" s="223">
        <v>47</v>
      </c>
      <c r="B56" s="435" t="s">
        <v>49</v>
      </c>
      <c r="C56" s="440" t="s">
        <v>118</v>
      </c>
      <c r="D56" s="403">
        <v>58258.664643494107</v>
      </c>
      <c r="E56" s="403">
        <v>954.42285670946524</v>
      </c>
      <c r="F56" s="403">
        <v>2982.8095816745413</v>
      </c>
      <c r="G56" s="403">
        <v>51237.473297340082</v>
      </c>
      <c r="H56" s="403">
        <v>2473.8909083364751</v>
      </c>
      <c r="I56" s="403">
        <v>610.0679994335369</v>
      </c>
    </row>
    <row r="57" spans="1:10" ht="12.95" customHeight="1">
      <c r="A57" s="223">
        <v>48</v>
      </c>
      <c r="B57" s="435" t="s">
        <v>50</v>
      </c>
      <c r="C57" s="440" t="s">
        <v>115</v>
      </c>
      <c r="D57" s="403">
        <v>2473.8158606418401</v>
      </c>
      <c r="E57" s="403">
        <v>382.4824947218147</v>
      </c>
      <c r="F57" s="403">
        <v>1513.3310640511186</v>
      </c>
      <c r="G57" s="403">
        <v>22.541964296056832</v>
      </c>
      <c r="H57" s="403">
        <v>437.83871308675901</v>
      </c>
      <c r="I57" s="403">
        <v>117.62162448609112</v>
      </c>
    </row>
    <row r="58" spans="1:10" ht="12.95" customHeight="1">
      <c r="A58" s="223">
        <v>49</v>
      </c>
      <c r="B58" s="435" t="s">
        <v>51</v>
      </c>
      <c r="C58" s="440" t="s">
        <v>124</v>
      </c>
      <c r="D58" s="403">
        <v>61703.878557509481</v>
      </c>
      <c r="E58" s="403">
        <v>29067.764513078164</v>
      </c>
      <c r="F58" s="403">
        <v>15637.901127400799</v>
      </c>
      <c r="G58" s="403">
        <v>270.4794410916785</v>
      </c>
      <c r="H58" s="403">
        <v>15432.942662584315</v>
      </c>
      <c r="I58" s="403">
        <v>1294.7908133545268</v>
      </c>
    </row>
    <row r="59" spans="1:10" ht="12.95" customHeight="1">
      <c r="A59" s="223">
        <v>50</v>
      </c>
      <c r="B59" s="435" t="s">
        <v>52</v>
      </c>
      <c r="C59" s="440" t="s">
        <v>119</v>
      </c>
      <c r="D59" s="403">
        <v>5397.8446738579278</v>
      </c>
      <c r="E59" s="403">
        <v>1572.1695910893311</v>
      </c>
      <c r="F59" s="403">
        <v>159.63760770408953</v>
      </c>
      <c r="G59" s="403">
        <v>40.271401930320515</v>
      </c>
      <c r="H59" s="403">
        <v>3166.4117666668149</v>
      </c>
      <c r="I59" s="403">
        <v>459.35430646737188</v>
      </c>
    </row>
    <row r="60" spans="1:10" ht="12.95" customHeight="1">
      <c r="A60" s="223">
        <v>51</v>
      </c>
      <c r="B60" s="435" t="s">
        <v>53</v>
      </c>
      <c r="C60" s="440" t="s">
        <v>120</v>
      </c>
      <c r="D60" s="403">
        <v>59044.389196345823</v>
      </c>
      <c r="E60" s="403">
        <v>6877.5442486461707</v>
      </c>
      <c r="F60" s="403">
        <v>43230.926935830073</v>
      </c>
      <c r="G60" s="403">
        <v>170.80154421706578</v>
      </c>
      <c r="H60" s="403">
        <v>6216.7445882436941</v>
      </c>
      <c r="I60" s="403">
        <v>2548.3718794088213</v>
      </c>
    </row>
    <row r="61" spans="1:10" ht="12.95" customHeight="1">
      <c r="A61" s="223">
        <v>52</v>
      </c>
      <c r="B61" s="435" t="s">
        <v>54</v>
      </c>
      <c r="C61" s="440" t="s">
        <v>44</v>
      </c>
      <c r="D61" s="403">
        <v>46363.435585314568</v>
      </c>
      <c r="E61" s="403">
        <v>8096.834170815242</v>
      </c>
      <c r="F61" s="403">
        <v>13308.829628509877</v>
      </c>
      <c r="G61" s="403">
        <v>176.96928490330549</v>
      </c>
      <c r="H61" s="403">
        <v>23667.430389057627</v>
      </c>
      <c r="I61" s="403">
        <v>1113.3721120285177</v>
      </c>
    </row>
    <row r="62" spans="1:10" ht="12.95" customHeight="1">
      <c r="A62" s="223">
        <v>53</v>
      </c>
      <c r="B62" s="435" t="s">
        <v>55</v>
      </c>
      <c r="C62" s="440" t="s">
        <v>116</v>
      </c>
      <c r="D62" s="403">
        <v>115479.16576631894</v>
      </c>
      <c r="E62" s="403">
        <v>22720.861604621845</v>
      </c>
      <c r="F62" s="403">
        <v>48644.073435878512</v>
      </c>
      <c r="G62" s="403">
        <v>362.09834443605871</v>
      </c>
      <c r="H62" s="403">
        <v>40876.449294527243</v>
      </c>
      <c r="I62" s="403">
        <v>2875.6830868552724</v>
      </c>
    </row>
    <row r="63" spans="1:10" ht="12.95" customHeight="1">
      <c r="A63" s="223">
        <v>54</v>
      </c>
      <c r="B63" s="435" t="s">
        <v>56</v>
      </c>
      <c r="C63" s="440" t="s">
        <v>95</v>
      </c>
      <c r="D63" s="403">
        <v>353581.53710105515</v>
      </c>
      <c r="E63" s="403">
        <v>10962.424291760597</v>
      </c>
      <c r="F63" s="403">
        <v>289480.00905393541</v>
      </c>
      <c r="G63" s="403">
        <v>162.47083337309013</v>
      </c>
      <c r="H63" s="403">
        <v>25063.675971713998</v>
      </c>
      <c r="I63" s="403">
        <v>27912.956950272041</v>
      </c>
    </row>
    <row r="64" spans="1:10" ht="12.95" customHeight="1">
      <c r="A64" s="223">
        <v>55</v>
      </c>
      <c r="B64" s="435" t="s">
        <v>57</v>
      </c>
      <c r="C64" s="440" t="s">
        <v>117</v>
      </c>
      <c r="D64" s="403">
        <v>2387.8489713382155</v>
      </c>
      <c r="E64" s="403">
        <v>1377.3457674850845</v>
      </c>
      <c r="F64" s="403">
        <v>38.236552743494499</v>
      </c>
      <c r="G64" s="403">
        <v>44.573014427622027</v>
      </c>
      <c r="H64" s="403">
        <v>874.65563221065497</v>
      </c>
      <c r="I64" s="403">
        <v>53.038004471359571</v>
      </c>
    </row>
    <row r="65" spans="1:10" ht="12.95" customHeight="1">
      <c r="A65" s="223">
        <v>56</v>
      </c>
      <c r="B65" s="435" t="s">
        <v>58</v>
      </c>
      <c r="C65" s="440" t="s">
        <v>96</v>
      </c>
      <c r="D65" s="403">
        <v>27105.273050299049</v>
      </c>
      <c r="E65" s="403">
        <v>8948.4496188887315</v>
      </c>
      <c r="F65" s="403">
        <v>11610.136196646263</v>
      </c>
      <c r="G65" s="403">
        <v>95.204114480516182</v>
      </c>
      <c r="H65" s="403">
        <v>5479.6479682834579</v>
      </c>
      <c r="I65" s="403">
        <v>971.83515200008503</v>
      </c>
    </row>
    <row r="66" spans="1:10" ht="12.95" customHeight="1">
      <c r="A66" s="223">
        <v>57</v>
      </c>
      <c r="B66" s="435" t="s">
        <v>59</v>
      </c>
      <c r="C66" s="440" t="s">
        <v>97</v>
      </c>
      <c r="D66" s="403">
        <v>3376.5076075446113</v>
      </c>
      <c r="E66" s="403">
        <v>3001.9727045993091</v>
      </c>
      <c r="F66" s="403">
        <v>83.642459126394243</v>
      </c>
      <c r="G66" s="403">
        <v>17.065143471606465</v>
      </c>
      <c r="H66" s="403">
        <v>252.7662815632136</v>
      </c>
      <c r="I66" s="403">
        <v>21.061018784087899</v>
      </c>
    </row>
    <row r="67" spans="1:10" ht="12.95" customHeight="1">
      <c r="A67" s="223">
        <v>58</v>
      </c>
      <c r="B67" s="435" t="s">
        <v>60</v>
      </c>
      <c r="C67" s="440" t="s">
        <v>121</v>
      </c>
      <c r="D67" s="403">
        <v>8564.6945234401755</v>
      </c>
      <c r="E67" s="403">
        <v>4234.4730213563398</v>
      </c>
      <c r="F67" s="403">
        <v>0</v>
      </c>
      <c r="G67" s="403">
        <v>76.448913612155749</v>
      </c>
      <c r="H67" s="403">
        <v>3465.4310205048473</v>
      </c>
      <c r="I67" s="403">
        <v>788.34156796683237</v>
      </c>
    </row>
    <row r="68" spans="1:10" ht="12.95" customHeight="1">
      <c r="A68" s="223">
        <v>59</v>
      </c>
      <c r="B68" s="435" t="s">
        <v>61</v>
      </c>
      <c r="C68" s="440" t="s">
        <v>98</v>
      </c>
      <c r="D68" s="403">
        <v>67050.308838361292</v>
      </c>
      <c r="E68" s="403">
        <v>33094.301297080892</v>
      </c>
      <c r="F68" s="403">
        <v>2384.6203637662647</v>
      </c>
      <c r="G68" s="403">
        <v>566.91726937439364</v>
      </c>
      <c r="H68" s="403">
        <v>26766.415992057387</v>
      </c>
      <c r="I68" s="403">
        <v>4238.0539160823464</v>
      </c>
    </row>
    <row r="69" spans="1:10" ht="12.95" customHeight="1">
      <c r="A69" s="223">
        <v>60</v>
      </c>
      <c r="B69" s="435" t="s">
        <v>63</v>
      </c>
      <c r="C69" s="440" t="s">
        <v>102</v>
      </c>
      <c r="D69" s="403">
        <v>3857.7136551118761</v>
      </c>
      <c r="E69" s="403">
        <v>1761.4754692355461</v>
      </c>
      <c r="F69" s="403">
        <v>714.35534884839672</v>
      </c>
      <c r="G69" s="403">
        <v>27.016794931304695</v>
      </c>
      <c r="H69" s="403">
        <v>1125.8437813479613</v>
      </c>
      <c r="I69" s="403">
        <v>229.02226074866695</v>
      </c>
    </row>
    <row r="70" spans="1:10" ht="12.95" customHeight="1">
      <c r="A70" s="223">
        <v>61</v>
      </c>
      <c r="B70" s="435" t="s">
        <v>62</v>
      </c>
      <c r="C70" s="440" t="s">
        <v>122</v>
      </c>
      <c r="D70" s="403">
        <v>21873.848929514788</v>
      </c>
      <c r="E70" s="403">
        <v>5655.8199110065671</v>
      </c>
      <c r="F70" s="403">
        <v>261.80089706561387</v>
      </c>
      <c r="G70" s="403">
        <v>909.19551599772194</v>
      </c>
      <c r="H70" s="403">
        <v>4918.7884129767135</v>
      </c>
      <c r="I70" s="403">
        <v>10128.244192468172</v>
      </c>
    </row>
    <row r="71" spans="1:10" ht="12.95" customHeight="1">
      <c r="A71" s="223">
        <v>62</v>
      </c>
      <c r="B71" s="435" t="s">
        <v>99</v>
      </c>
      <c r="C71" s="440" t="s">
        <v>103</v>
      </c>
      <c r="D71" s="403">
        <v>1510.562327358067</v>
      </c>
      <c r="E71" s="403">
        <v>768.1585619843504</v>
      </c>
      <c r="F71" s="403">
        <v>298.07754547078309</v>
      </c>
      <c r="G71" s="403">
        <v>9.8677645458603109</v>
      </c>
      <c r="H71" s="403">
        <v>339.68403015051285</v>
      </c>
      <c r="I71" s="403">
        <v>94.774425206560153</v>
      </c>
    </row>
    <row r="72" spans="1:10" ht="12.95" customHeight="1">
      <c r="A72" s="223">
        <v>63</v>
      </c>
      <c r="B72" s="435" t="s">
        <v>100</v>
      </c>
      <c r="C72" s="440" t="s">
        <v>104</v>
      </c>
      <c r="D72" s="403">
        <v>7104.7669630811661</v>
      </c>
      <c r="E72" s="403">
        <v>5334.8437030718796</v>
      </c>
      <c r="F72" s="403">
        <v>66.197031937174856</v>
      </c>
      <c r="G72" s="403">
        <v>63.046251144822506</v>
      </c>
      <c r="H72" s="403">
        <v>1149.0073112393479</v>
      </c>
      <c r="I72" s="403">
        <v>491.67266568794105</v>
      </c>
    </row>
    <row r="73" spans="1:10" ht="12.95" customHeight="1">
      <c r="A73" s="223">
        <v>64</v>
      </c>
      <c r="B73" s="435" t="s">
        <v>101</v>
      </c>
      <c r="C73" s="440" t="s">
        <v>105</v>
      </c>
      <c r="D73" s="403">
        <v>42968.381542452436</v>
      </c>
      <c r="E73" s="403">
        <v>18206.984025532303</v>
      </c>
      <c r="F73" s="403">
        <v>6855.7835458280115</v>
      </c>
      <c r="G73" s="403">
        <v>363.63017662762013</v>
      </c>
      <c r="H73" s="403">
        <v>14853.704230940151</v>
      </c>
      <c r="I73" s="403">
        <v>2688.2795635243519</v>
      </c>
    </row>
    <row r="74" spans="1:10" ht="7.5" customHeight="1">
      <c r="A74" s="223"/>
      <c r="B74" s="727"/>
      <c r="C74" s="728"/>
      <c r="D74" s="403"/>
      <c r="E74" s="403"/>
      <c r="F74" s="403"/>
      <c r="G74" s="403"/>
      <c r="H74" s="403"/>
      <c r="I74" s="403"/>
      <c r="J74" s="410"/>
    </row>
    <row r="75" spans="1:10" ht="12.95" customHeight="1">
      <c r="A75" s="223">
        <v>65</v>
      </c>
      <c r="B75" s="443"/>
      <c r="C75" s="444" t="s">
        <v>42</v>
      </c>
      <c r="D75" s="415">
        <f t="shared" ref="D75:I75" si="5">SUM(D56:D73)</f>
        <v>888102.63779303967</v>
      </c>
      <c r="E75" s="405">
        <f t="shared" si="5"/>
        <v>163018.3278516836</v>
      </c>
      <c r="F75" s="405">
        <f t="shared" si="5"/>
        <v>437270.36837641685</v>
      </c>
      <c r="G75" s="405">
        <f t="shared" si="5"/>
        <v>54616.071070201295</v>
      </c>
      <c r="H75" s="405">
        <f t="shared" si="5"/>
        <v>176561.32895549116</v>
      </c>
      <c r="I75" s="405">
        <f t="shared" si="5"/>
        <v>56636.54153924658</v>
      </c>
    </row>
    <row r="76" spans="1:10" ht="12.95" customHeight="1">
      <c r="A76" s="223">
        <v>66</v>
      </c>
      <c r="B76" s="420"/>
      <c r="C76" s="446" t="s">
        <v>279</v>
      </c>
      <c r="D76" s="451">
        <v>496094.51760070393</v>
      </c>
      <c r="E76" s="451">
        <v>432719.62659710099</v>
      </c>
      <c r="F76" s="451">
        <v>0</v>
      </c>
      <c r="G76" s="451">
        <v>0</v>
      </c>
      <c r="H76" s="451">
        <v>57853.916207440518</v>
      </c>
      <c r="I76" s="451">
        <v>5520.9747961623953</v>
      </c>
    </row>
    <row r="77" spans="1:10" ht="12.95" customHeight="1">
      <c r="A77" s="223">
        <v>67</v>
      </c>
      <c r="B77" s="420"/>
      <c r="C77" s="444" t="s">
        <v>86</v>
      </c>
      <c r="D77" s="415">
        <f t="shared" ref="D77:I77" si="6">SUM(D75:D76)</f>
        <v>1384197.1553937437</v>
      </c>
      <c r="E77" s="405">
        <f t="shared" si="6"/>
        <v>595737.95444878459</v>
      </c>
      <c r="F77" s="405">
        <f t="shared" si="6"/>
        <v>437270.36837641685</v>
      </c>
      <c r="G77" s="405">
        <f t="shared" si="6"/>
        <v>54616.071070201295</v>
      </c>
      <c r="H77" s="405">
        <f t="shared" si="6"/>
        <v>234415.24516293168</v>
      </c>
      <c r="I77" s="405">
        <f t="shared" si="6"/>
        <v>62157.516335408975</v>
      </c>
    </row>
    <row r="78" spans="1:10" ht="12.95" customHeight="1">
      <c r="A78" s="223">
        <v>68</v>
      </c>
      <c r="B78" s="417"/>
      <c r="C78" s="446" t="s">
        <v>275</v>
      </c>
      <c r="D78" s="523">
        <f>SUM(E78:I78)</f>
        <v>-103725.81624227973</v>
      </c>
      <c r="E78" s="523">
        <v>-25101.831362100686</v>
      </c>
      <c r="F78" s="523">
        <v>-57086.650291889964</v>
      </c>
      <c r="G78" s="403">
        <v>0</v>
      </c>
      <c r="H78" s="523">
        <v>-21537.334588289083</v>
      </c>
      <c r="I78" s="403">
        <v>0</v>
      </c>
    </row>
    <row r="79" spans="1:10" ht="12.95" customHeight="1">
      <c r="A79" s="223">
        <v>69</v>
      </c>
      <c r="B79" s="417"/>
      <c r="C79" s="444" t="s">
        <v>65</v>
      </c>
      <c r="D79" s="405">
        <f>SUM(E79:I79)</f>
        <v>1280471.3391514637</v>
      </c>
      <c r="E79" s="405">
        <f>E77+E78</f>
        <v>570636.12308668392</v>
      </c>
      <c r="F79" s="405">
        <f>F77+F78</f>
        <v>380183.71808452689</v>
      </c>
      <c r="G79" s="405">
        <f>G77+G78</f>
        <v>54616.071070201295</v>
      </c>
      <c r="H79" s="405">
        <f>H77+H78</f>
        <v>212877.91057464259</v>
      </c>
      <c r="I79" s="405">
        <f>I77+I78</f>
        <v>62157.516335408975</v>
      </c>
    </row>
    <row r="80" spans="1:10" ht="6" customHeight="1">
      <c r="A80" s="263"/>
      <c r="B80" s="417"/>
      <c r="C80" s="473"/>
      <c r="D80" s="405"/>
      <c r="E80" s="405"/>
      <c r="F80" s="405"/>
      <c r="G80" s="405"/>
      <c r="H80" s="405"/>
      <c r="I80" s="405"/>
    </row>
    <row r="81" spans="1:9" ht="20.100000000000001" customHeight="1">
      <c r="A81" s="263"/>
      <c r="B81" s="417"/>
      <c r="C81" s="473"/>
      <c r="D81" s="729">
        <v>2012</v>
      </c>
      <c r="E81" s="729"/>
      <c r="F81" s="729"/>
      <c r="G81" s="729"/>
      <c r="H81" s="729"/>
      <c r="I81" s="729"/>
    </row>
    <row r="82" spans="1:9" ht="12.95" customHeight="1">
      <c r="A82" s="223">
        <v>70</v>
      </c>
      <c r="B82" s="435" t="s">
        <v>49</v>
      </c>
      <c r="C82" s="440" t="s">
        <v>118</v>
      </c>
      <c r="D82" s="403">
        <v>60208.065560573203</v>
      </c>
      <c r="E82" s="403">
        <v>947.77160432284973</v>
      </c>
      <c r="F82" s="403">
        <v>2687.6086001540962</v>
      </c>
      <c r="G82" s="403">
        <v>53362.024049544554</v>
      </c>
      <c r="H82" s="403">
        <v>2531.8238055937527</v>
      </c>
      <c r="I82" s="403">
        <v>678.83750095794971</v>
      </c>
    </row>
    <row r="83" spans="1:9" ht="12.95" customHeight="1">
      <c r="A83" s="223">
        <v>71</v>
      </c>
      <c r="B83" s="435" t="s">
        <v>50</v>
      </c>
      <c r="C83" s="440" t="s">
        <v>115</v>
      </c>
      <c r="D83" s="412">
        <v>2718.0124964069037</v>
      </c>
      <c r="E83" s="403">
        <v>383.64791098738124</v>
      </c>
      <c r="F83" s="403">
        <v>1753.4698486152993</v>
      </c>
      <c r="G83" s="403">
        <v>23.670735137647398</v>
      </c>
      <c r="H83" s="403">
        <v>436.3026696344308</v>
      </c>
      <c r="I83" s="403">
        <v>120.92133203214475</v>
      </c>
    </row>
    <row r="84" spans="1:9" ht="12.95" customHeight="1">
      <c r="A84" s="223">
        <v>72</v>
      </c>
      <c r="B84" s="435" t="s">
        <v>51</v>
      </c>
      <c r="C84" s="440" t="s">
        <v>124</v>
      </c>
      <c r="D84" s="403">
        <v>64363.381177541145</v>
      </c>
      <c r="E84" s="403">
        <v>30863.448102675131</v>
      </c>
      <c r="F84" s="403">
        <v>15773.416248862208</v>
      </c>
      <c r="G84" s="403">
        <v>281.84010600165277</v>
      </c>
      <c r="H84" s="403">
        <v>16106.970044622305</v>
      </c>
      <c r="I84" s="403">
        <v>1337.7066753798449</v>
      </c>
    </row>
    <row r="85" spans="1:9" ht="12.95" customHeight="1">
      <c r="A85" s="223">
        <v>73</v>
      </c>
      <c r="B85" s="435" t="s">
        <v>52</v>
      </c>
      <c r="C85" s="440" t="s">
        <v>119</v>
      </c>
      <c r="D85" s="412">
        <v>5895.1609395220657</v>
      </c>
      <c r="E85" s="403">
        <v>1726.9913349350149</v>
      </c>
      <c r="F85" s="403">
        <v>162.32258708639566</v>
      </c>
      <c r="G85" s="403">
        <v>44.218947767775347</v>
      </c>
      <c r="H85" s="403">
        <v>3504.4997281014412</v>
      </c>
      <c r="I85" s="403">
        <v>457.12834163143788</v>
      </c>
    </row>
    <row r="86" spans="1:9" ht="12.95" customHeight="1">
      <c r="A86" s="223">
        <v>74</v>
      </c>
      <c r="B86" s="435" t="s">
        <v>53</v>
      </c>
      <c r="C86" s="440" t="s">
        <v>120</v>
      </c>
      <c r="D86" s="412">
        <v>55003.404689012255</v>
      </c>
      <c r="E86" s="403">
        <v>6657.159679403987</v>
      </c>
      <c r="F86" s="403">
        <v>39421.831540481282</v>
      </c>
      <c r="G86" s="403">
        <v>175.12476855884515</v>
      </c>
      <c r="H86" s="403">
        <v>6227.6948906520656</v>
      </c>
      <c r="I86" s="403">
        <v>2521.593809916074</v>
      </c>
    </row>
    <row r="87" spans="1:9" ht="12.95" customHeight="1">
      <c r="A87" s="223">
        <v>75</v>
      </c>
      <c r="B87" s="435" t="s">
        <v>54</v>
      </c>
      <c r="C87" s="440" t="s">
        <v>44</v>
      </c>
      <c r="D87" s="412">
        <v>46964.593555407373</v>
      </c>
      <c r="E87" s="403">
        <v>8027.9828854947154</v>
      </c>
      <c r="F87" s="403">
        <v>12422.622359412795</v>
      </c>
      <c r="G87" s="403">
        <v>186.24335859365971</v>
      </c>
      <c r="H87" s="403">
        <v>25159.571009509425</v>
      </c>
      <c r="I87" s="403">
        <v>1168.1739423967756</v>
      </c>
    </row>
    <row r="88" spans="1:9" ht="12.95" customHeight="1">
      <c r="A88" s="223">
        <v>76</v>
      </c>
      <c r="B88" s="435" t="s">
        <v>55</v>
      </c>
      <c r="C88" s="440" t="s">
        <v>116</v>
      </c>
      <c r="D88" s="412">
        <v>115891.25424521331</v>
      </c>
      <c r="E88" s="403">
        <v>23978.215592674071</v>
      </c>
      <c r="F88" s="403">
        <v>46868.612873410595</v>
      </c>
      <c r="G88" s="403">
        <v>315.72263134241575</v>
      </c>
      <c r="H88" s="403">
        <v>41926.064916590578</v>
      </c>
      <c r="I88" s="403">
        <v>2802.6382311956386</v>
      </c>
    </row>
    <row r="89" spans="1:9" ht="12.95" customHeight="1">
      <c r="A89" s="223">
        <v>77</v>
      </c>
      <c r="B89" s="435" t="s">
        <v>56</v>
      </c>
      <c r="C89" s="440" t="s">
        <v>95</v>
      </c>
      <c r="D89" s="412">
        <v>347840.1020344373</v>
      </c>
      <c r="E89" s="403">
        <v>13187.728305342351</v>
      </c>
      <c r="F89" s="403">
        <v>280520.55745372269</v>
      </c>
      <c r="G89" s="403">
        <v>166.16588736591447</v>
      </c>
      <c r="H89" s="403">
        <v>25585.37097157236</v>
      </c>
      <c r="I89" s="403">
        <v>28380.279416433936</v>
      </c>
    </row>
    <row r="90" spans="1:9" ht="12.95" customHeight="1">
      <c r="A90" s="223">
        <v>78</v>
      </c>
      <c r="B90" s="435" t="s">
        <v>57</v>
      </c>
      <c r="C90" s="440" t="s">
        <v>117</v>
      </c>
      <c r="D90" s="412">
        <v>2596.3393772168215</v>
      </c>
      <c r="E90" s="403">
        <v>1517.0162557713113</v>
      </c>
      <c r="F90" s="403">
        <v>38.590808222620069</v>
      </c>
      <c r="G90" s="403">
        <v>44.8233069627791</v>
      </c>
      <c r="H90" s="403">
        <v>942.36303354180836</v>
      </c>
      <c r="I90" s="403">
        <v>53.545972718303041</v>
      </c>
    </row>
    <row r="91" spans="1:9" ht="12.95" customHeight="1">
      <c r="A91" s="223">
        <v>79</v>
      </c>
      <c r="B91" s="435" t="s">
        <v>58</v>
      </c>
      <c r="C91" s="440" t="s">
        <v>96</v>
      </c>
      <c r="D91" s="412">
        <v>25880.173875921409</v>
      </c>
      <c r="E91" s="403">
        <v>8746.6040751681394</v>
      </c>
      <c r="F91" s="403">
        <v>10579.525571855504</v>
      </c>
      <c r="G91" s="403">
        <v>97.867518130864099</v>
      </c>
      <c r="H91" s="403">
        <v>5508.6833109550917</v>
      </c>
      <c r="I91" s="403">
        <v>947.49339981181151</v>
      </c>
    </row>
    <row r="92" spans="1:9" ht="12.95" customHeight="1">
      <c r="A92" s="223">
        <v>80</v>
      </c>
      <c r="B92" s="435" t="s">
        <v>59</v>
      </c>
      <c r="C92" s="440" t="s">
        <v>97</v>
      </c>
      <c r="D92" s="412">
        <v>3633.3842273773248</v>
      </c>
      <c r="E92" s="403">
        <v>3207.5051471248353</v>
      </c>
      <c r="F92" s="403">
        <v>84.417392986981412</v>
      </c>
      <c r="G92" s="403">
        <v>17.425690122608508</v>
      </c>
      <c r="H92" s="403">
        <v>302.7483931445891</v>
      </c>
      <c r="I92" s="403">
        <v>21.287603998310573</v>
      </c>
    </row>
    <row r="93" spans="1:9" ht="12.95" customHeight="1">
      <c r="A93" s="223">
        <v>81</v>
      </c>
      <c r="B93" s="435" t="s">
        <v>60</v>
      </c>
      <c r="C93" s="440" t="s">
        <v>121</v>
      </c>
      <c r="D93" s="412">
        <v>8813.2003883337693</v>
      </c>
      <c r="E93" s="403">
        <v>4385.2350001799023</v>
      </c>
      <c r="F93" s="403">
        <v>0</v>
      </c>
      <c r="G93" s="403">
        <v>80.703312204443534</v>
      </c>
      <c r="H93" s="403">
        <v>3570.977701690339</v>
      </c>
      <c r="I93" s="403">
        <v>776.28437425908567</v>
      </c>
    </row>
    <row r="94" spans="1:9" ht="12.95" customHeight="1">
      <c r="A94" s="223">
        <v>82</v>
      </c>
      <c r="B94" s="435" t="s">
        <v>61</v>
      </c>
      <c r="C94" s="440" t="s">
        <v>98</v>
      </c>
      <c r="D94" s="412">
        <v>67053.365840360813</v>
      </c>
      <c r="E94" s="403">
        <v>33264.843249942016</v>
      </c>
      <c r="F94" s="403">
        <v>2175.3486711700675</v>
      </c>
      <c r="G94" s="403">
        <v>583.11601635397278</v>
      </c>
      <c r="H94" s="403">
        <v>26859.609623569053</v>
      </c>
      <c r="I94" s="403">
        <v>4170.4482793257066</v>
      </c>
    </row>
    <row r="95" spans="1:9" ht="12.95" customHeight="1">
      <c r="A95" s="223">
        <v>83</v>
      </c>
      <c r="B95" s="435" t="s">
        <v>63</v>
      </c>
      <c r="C95" s="440" t="s">
        <v>102</v>
      </c>
      <c r="D95" s="412">
        <v>4295.2881757005516</v>
      </c>
      <c r="E95" s="403">
        <v>2069.764580628027</v>
      </c>
      <c r="F95" s="403">
        <v>667.93331280287975</v>
      </c>
      <c r="G95" s="403">
        <v>30.854550617009995</v>
      </c>
      <c r="H95" s="403">
        <v>1269.0391928073022</v>
      </c>
      <c r="I95" s="403">
        <v>257.69653884533284</v>
      </c>
    </row>
    <row r="96" spans="1:9" ht="12.95" customHeight="1">
      <c r="A96" s="223">
        <v>84</v>
      </c>
      <c r="B96" s="435" t="s">
        <v>62</v>
      </c>
      <c r="C96" s="440" t="s">
        <v>122</v>
      </c>
      <c r="D96" s="412">
        <v>22445.076542820265</v>
      </c>
      <c r="E96" s="403">
        <v>5919.7867973545608</v>
      </c>
      <c r="F96" s="403">
        <v>264.22644004925178</v>
      </c>
      <c r="G96" s="403">
        <v>931.01533990329722</v>
      </c>
      <c r="H96" s="403">
        <v>5033.7152187358388</v>
      </c>
      <c r="I96" s="403">
        <v>10296.332746777314</v>
      </c>
    </row>
    <row r="97" spans="1:9" ht="12.95" customHeight="1">
      <c r="A97" s="223">
        <v>85</v>
      </c>
      <c r="B97" s="435" t="s">
        <v>99</v>
      </c>
      <c r="C97" s="440" t="s">
        <v>103</v>
      </c>
      <c r="D97" s="412">
        <v>1560.73742877216</v>
      </c>
      <c r="E97" s="403">
        <v>833.25605185125494</v>
      </c>
      <c r="F97" s="403">
        <v>271.91858389625844</v>
      </c>
      <c r="G97" s="403">
        <v>10.838276094145908</v>
      </c>
      <c r="H97" s="403">
        <v>348.84281108386045</v>
      </c>
      <c r="I97" s="403">
        <v>95.881705846640443</v>
      </c>
    </row>
    <row r="98" spans="1:9" ht="12.95" customHeight="1">
      <c r="A98" s="223">
        <v>86</v>
      </c>
      <c r="B98" s="435" t="s">
        <v>100</v>
      </c>
      <c r="C98" s="440" t="s">
        <v>104</v>
      </c>
      <c r="D98" s="412">
        <v>7692.3553662512077</v>
      </c>
      <c r="E98" s="403">
        <v>5813.9439565013945</v>
      </c>
      <c r="F98" s="403">
        <v>68.016299492367864</v>
      </c>
      <c r="G98" s="403">
        <v>65.673699190408968</v>
      </c>
      <c r="H98" s="403">
        <v>1228.6232444037009</v>
      </c>
      <c r="I98" s="403">
        <v>516.09816666333643</v>
      </c>
    </row>
    <row r="99" spans="1:9" ht="12.95" customHeight="1">
      <c r="A99" s="223">
        <v>87</v>
      </c>
      <c r="B99" s="435" t="s">
        <v>101</v>
      </c>
      <c r="C99" s="440" t="s">
        <v>105</v>
      </c>
      <c r="D99" s="412">
        <v>41840.933560443475</v>
      </c>
      <c r="E99" s="403">
        <v>17713.473358915766</v>
      </c>
      <c r="F99" s="403">
        <v>6254.1274296139436</v>
      </c>
      <c r="G99" s="403">
        <v>374.00318101414189</v>
      </c>
      <c r="H99" s="403">
        <v>14856.938438690431</v>
      </c>
      <c r="I99" s="403">
        <v>2642.3911522091948</v>
      </c>
    </row>
    <row r="100" spans="1:9" ht="6.75" customHeight="1">
      <c r="A100" s="223"/>
      <c r="B100" s="727"/>
      <c r="C100" s="728"/>
      <c r="D100" s="403"/>
      <c r="E100" s="403"/>
      <c r="F100" s="403"/>
      <c r="G100" s="403"/>
      <c r="H100" s="403"/>
      <c r="I100" s="403"/>
    </row>
    <row r="101" spans="1:9" ht="12.95" customHeight="1">
      <c r="A101" s="223">
        <v>88</v>
      </c>
      <c r="B101" s="443"/>
      <c r="C101" s="444" t="s">
        <v>42</v>
      </c>
      <c r="D101" s="415">
        <f t="shared" ref="D101:I101" si="7">SUM(D82:D99)</f>
        <v>884694.82948131149</v>
      </c>
      <c r="E101" s="405">
        <f t="shared" si="7"/>
        <v>169244.37388927268</v>
      </c>
      <c r="F101" s="405">
        <f t="shared" si="7"/>
        <v>420014.54602183518</v>
      </c>
      <c r="G101" s="405">
        <f t="shared" si="7"/>
        <v>56791.331374906164</v>
      </c>
      <c r="H101" s="405">
        <f t="shared" si="7"/>
        <v>181399.83900489839</v>
      </c>
      <c r="I101" s="405">
        <f t="shared" si="7"/>
        <v>57244.739190398832</v>
      </c>
    </row>
    <row r="102" spans="1:9" ht="12.95" customHeight="1">
      <c r="A102" s="223">
        <v>89</v>
      </c>
      <c r="B102" s="420"/>
      <c r="C102" s="446" t="s">
        <v>106</v>
      </c>
      <c r="D102" s="453">
        <v>522688.44600843929</v>
      </c>
      <c r="E102" s="451">
        <v>458256.04439319391</v>
      </c>
      <c r="F102" s="451">
        <v>0</v>
      </c>
      <c r="G102" s="451">
        <v>0</v>
      </c>
      <c r="H102" s="451">
        <v>58789.346587026397</v>
      </c>
      <c r="I102" s="451">
        <v>5643.0550282189997</v>
      </c>
    </row>
    <row r="103" spans="1:9" ht="12.95" customHeight="1">
      <c r="A103" s="223">
        <v>90</v>
      </c>
      <c r="B103" s="420"/>
      <c r="C103" s="444" t="s">
        <v>86</v>
      </c>
      <c r="D103" s="415">
        <f t="shared" ref="D103:I103" si="8">SUM(D101:D102)</f>
        <v>1407383.2754897508</v>
      </c>
      <c r="E103" s="405">
        <f t="shared" si="8"/>
        <v>627500.41828246659</v>
      </c>
      <c r="F103" s="405">
        <f t="shared" si="8"/>
        <v>420014.54602183518</v>
      </c>
      <c r="G103" s="405">
        <f t="shared" si="8"/>
        <v>56791.331374906164</v>
      </c>
      <c r="H103" s="405">
        <f t="shared" si="8"/>
        <v>240189.18559192479</v>
      </c>
      <c r="I103" s="405">
        <f t="shared" si="8"/>
        <v>62887.794218617833</v>
      </c>
    </row>
    <row r="104" spans="1:9" ht="12.95" customHeight="1">
      <c r="A104" s="223">
        <v>91</v>
      </c>
      <c r="B104" s="417"/>
      <c r="C104" s="446" t="s">
        <v>275</v>
      </c>
      <c r="D104" s="523">
        <f>SUM(E104:I104)</f>
        <v>-98387.701342152664</v>
      </c>
      <c r="E104" s="523">
        <v>-21515.90196404223</v>
      </c>
      <c r="F104" s="523">
        <v>-55573.979010392082</v>
      </c>
      <c r="G104" s="403">
        <v>0</v>
      </c>
      <c r="H104" s="523">
        <v>-21297.820367718356</v>
      </c>
      <c r="I104" s="403">
        <v>0</v>
      </c>
    </row>
    <row r="105" spans="1:9" ht="12.95" customHeight="1">
      <c r="A105" s="223">
        <v>92</v>
      </c>
      <c r="B105" s="417"/>
      <c r="C105" s="444" t="s">
        <v>65</v>
      </c>
      <c r="D105" s="405">
        <f>SUM(E105:I105)</f>
        <v>1308995.5741475977</v>
      </c>
      <c r="E105" s="405">
        <f>E103+E104</f>
        <v>605984.51631842437</v>
      </c>
      <c r="F105" s="405">
        <f>F103+F104</f>
        <v>364440.56701144308</v>
      </c>
      <c r="G105" s="405">
        <f>G103+G104</f>
        <v>56791.331374906164</v>
      </c>
      <c r="H105" s="405">
        <f>H103+H104</f>
        <v>218891.36522420644</v>
      </c>
      <c r="I105" s="405">
        <f>I103+I104</f>
        <v>62887.794218617833</v>
      </c>
    </row>
    <row r="106" spans="1:9" s="410" customFormat="1" ht="19.5" customHeight="1">
      <c r="A106" s="263"/>
      <c r="B106" s="417"/>
      <c r="C106" s="473"/>
      <c r="D106" s="697" t="s">
        <v>943</v>
      </c>
      <c r="E106" s="697"/>
      <c r="F106" s="697"/>
      <c r="G106" s="697"/>
      <c r="H106" s="697"/>
      <c r="I106" s="697"/>
    </row>
    <row r="107" spans="1:9" ht="12.95" customHeight="1">
      <c r="A107" s="223">
        <v>93</v>
      </c>
      <c r="B107" s="435" t="s">
        <v>49</v>
      </c>
      <c r="C107" s="440" t="s">
        <v>118</v>
      </c>
      <c r="D107" s="403">
        <v>62777.766130443073</v>
      </c>
      <c r="E107" s="403">
        <v>940.55523951446651</v>
      </c>
      <c r="F107" s="403">
        <v>2958.2492489903352</v>
      </c>
      <c r="G107" s="403">
        <v>55536.396120083264</v>
      </c>
      <c r="H107" s="403">
        <v>2596.987840860877</v>
      </c>
      <c r="I107" s="403">
        <v>745.57768099413022</v>
      </c>
    </row>
    <row r="108" spans="1:9" ht="12.95" customHeight="1">
      <c r="A108" s="223">
        <v>94</v>
      </c>
      <c r="B108" s="435" t="s">
        <v>50</v>
      </c>
      <c r="C108" s="440" t="s">
        <v>115</v>
      </c>
      <c r="D108" s="412">
        <v>2763.9280375340818</v>
      </c>
      <c r="E108" s="403">
        <v>379.43379087561874</v>
      </c>
      <c r="F108" s="403">
        <v>1814.1428741405871</v>
      </c>
      <c r="G108" s="403">
        <v>24.216068703035617</v>
      </c>
      <c r="H108" s="403">
        <v>424.79703116314727</v>
      </c>
      <c r="I108" s="403">
        <v>121.33827265169354</v>
      </c>
    </row>
    <row r="109" spans="1:9" ht="12.95" customHeight="1">
      <c r="A109" s="223">
        <v>95</v>
      </c>
      <c r="B109" s="435" t="s">
        <v>51</v>
      </c>
      <c r="C109" s="440" t="s">
        <v>124</v>
      </c>
      <c r="D109" s="403">
        <v>64512.309605750786</v>
      </c>
      <c r="E109" s="403">
        <v>30421.530221052122</v>
      </c>
      <c r="F109" s="403">
        <v>16015.18631962158</v>
      </c>
      <c r="G109" s="403">
        <v>295.35937827724712</v>
      </c>
      <c r="H109" s="403">
        <v>16448.866122925843</v>
      </c>
      <c r="I109" s="403">
        <v>1331.3675638739967</v>
      </c>
    </row>
    <row r="110" spans="1:9" ht="12.95" customHeight="1">
      <c r="A110" s="223">
        <v>96</v>
      </c>
      <c r="B110" s="435" t="s">
        <v>52</v>
      </c>
      <c r="C110" s="440" t="s">
        <v>119</v>
      </c>
      <c r="D110" s="412">
        <v>6359.4043572685268</v>
      </c>
      <c r="E110" s="403">
        <v>1699.3928915415524</v>
      </c>
      <c r="F110" s="403">
        <v>164.03132208672648</v>
      </c>
      <c r="G110" s="403">
        <v>48.326390381167151</v>
      </c>
      <c r="H110" s="403">
        <v>3973.785361505722</v>
      </c>
      <c r="I110" s="403">
        <v>473.86839175335911</v>
      </c>
    </row>
    <row r="111" spans="1:9" ht="12.95" customHeight="1">
      <c r="A111" s="223">
        <v>97</v>
      </c>
      <c r="B111" s="435" t="s">
        <v>53</v>
      </c>
      <c r="C111" s="440" t="s">
        <v>120</v>
      </c>
      <c r="D111" s="412">
        <v>54333.706151777711</v>
      </c>
      <c r="E111" s="403">
        <v>6577.9008201051902</v>
      </c>
      <c r="F111" s="403">
        <v>38957.025432577255</v>
      </c>
      <c r="G111" s="403">
        <v>175.80570539209739</v>
      </c>
      <c r="H111" s="403">
        <v>6167.1840202906242</v>
      </c>
      <c r="I111" s="403">
        <v>2455.7901734125417</v>
      </c>
    </row>
    <row r="112" spans="1:9" ht="12.95" customHeight="1">
      <c r="A112" s="223">
        <v>98</v>
      </c>
      <c r="B112" s="435" t="s">
        <v>54</v>
      </c>
      <c r="C112" s="440" t="s">
        <v>44</v>
      </c>
      <c r="D112" s="412">
        <v>49157.139035549924</v>
      </c>
      <c r="E112" s="403">
        <v>7758.7610102540511</v>
      </c>
      <c r="F112" s="403">
        <v>12662.710003478198</v>
      </c>
      <c r="G112" s="403">
        <v>195.31475499784625</v>
      </c>
      <c r="H112" s="403">
        <v>27328.812920454708</v>
      </c>
      <c r="I112" s="403">
        <v>1211.5403463651239</v>
      </c>
    </row>
    <row r="113" spans="1:9" ht="12.95" customHeight="1">
      <c r="A113" s="223">
        <v>99</v>
      </c>
      <c r="B113" s="435" t="s">
        <v>55</v>
      </c>
      <c r="C113" s="440" t="s">
        <v>116</v>
      </c>
      <c r="D113" s="412">
        <v>116046.9898491972</v>
      </c>
      <c r="E113" s="403">
        <v>23668.373403605754</v>
      </c>
      <c r="F113" s="403">
        <v>45997.845746946252</v>
      </c>
      <c r="G113" s="403">
        <v>329.77438282240985</v>
      </c>
      <c r="H113" s="403">
        <v>43222.359833032562</v>
      </c>
      <c r="I113" s="403">
        <v>2828.6364827902316</v>
      </c>
    </row>
    <row r="114" spans="1:9" ht="12.95" customHeight="1">
      <c r="A114" s="223">
        <v>100</v>
      </c>
      <c r="B114" s="435" t="s">
        <v>56</v>
      </c>
      <c r="C114" s="440" t="s">
        <v>95</v>
      </c>
      <c r="D114" s="412">
        <v>358915.60539599764</v>
      </c>
      <c r="E114" s="403">
        <v>13224.995790798639</v>
      </c>
      <c r="F114" s="403">
        <v>280911.0524139289</v>
      </c>
      <c r="G114" s="403">
        <v>170.64403655822508</v>
      </c>
      <c r="H114" s="403">
        <v>36860.123407803789</v>
      </c>
      <c r="I114" s="403">
        <v>27748.78974690814</v>
      </c>
    </row>
    <row r="115" spans="1:9" ht="12.95" customHeight="1">
      <c r="A115" s="223">
        <v>101</v>
      </c>
      <c r="B115" s="435" t="s">
        <v>57</v>
      </c>
      <c r="C115" s="440" t="s">
        <v>117</v>
      </c>
      <c r="D115" s="412">
        <v>2683.1761781144933</v>
      </c>
      <c r="E115" s="403">
        <v>1509.5619476600655</v>
      </c>
      <c r="F115" s="403">
        <v>37.499786022776703</v>
      </c>
      <c r="G115" s="403">
        <v>44.836738559332332</v>
      </c>
      <c r="H115" s="403">
        <v>1040.4590878489068</v>
      </c>
      <c r="I115" s="403">
        <v>50.818618023411673</v>
      </c>
    </row>
    <row r="116" spans="1:9" ht="12.95" customHeight="1">
      <c r="A116" s="223">
        <v>102</v>
      </c>
      <c r="B116" s="435" t="s">
        <v>58</v>
      </c>
      <c r="C116" s="440" t="s">
        <v>96</v>
      </c>
      <c r="D116" s="412">
        <v>25718.794477015599</v>
      </c>
      <c r="E116" s="403">
        <v>8623.0670021648257</v>
      </c>
      <c r="F116" s="403">
        <v>10372.803794454694</v>
      </c>
      <c r="G116" s="403">
        <v>99.45635341134755</v>
      </c>
      <c r="H116" s="403">
        <v>5705.9268752776461</v>
      </c>
      <c r="I116" s="403">
        <v>917.54045170708036</v>
      </c>
    </row>
    <row r="117" spans="1:9" ht="12.95" customHeight="1">
      <c r="A117" s="223">
        <v>103</v>
      </c>
      <c r="B117" s="435" t="s">
        <v>59</v>
      </c>
      <c r="C117" s="440" t="s">
        <v>97</v>
      </c>
      <c r="D117" s="412">
        <v>3609.2879694528692</v>
      </c>
      <c r="E117" s="403">
        <v>3177.0450487108901</v>
      </c>
      <c r="F117" s="403">
        <v>87.096277214191034</v>
      </c>
      <c r="G117" s="403">
        <v>16.919523984653708</v>
      </c>
      <c r="H117" s="403">
        <v>307.34163084153977</v>
      </c>
      <c r="I117" s="403">
        <v>20.885488701594397</v>
      </c>
    </row>
    <row r="118" spans="1:9" ht="12.95" customHeight="1">
      <c r="A118" s="223">
        <v>104</v>
      </c>
      <c r="B118" s="435" t="s">
        <v>60</v>
      </c>
      <c r="C118" s="440" t="s">
        <v>121</v>
      </c>
      <c r="D118" s="412">
        <v>9067.5761989063867</v>
      </c>
      <c r="E118" s="403">
        <v>4342.0588538350339</v>
      </c>
      <c r="F118" s="403">
        <v>0</v>
      </c>
      <c r="G118" s="403">
        <v>85.008347011563089</v>
      </c>
      <c r="H118" s="403">
        <v>3883.5225778741492</v>
      </c>
      <c r="I118" s="403">
        <v>756.98642018564078</v>
      </c>
    </row>
    <row r="119" spans="1:9" ht="12.95" customHeight="1">
      <c r="A119" s="223">
        <v>105</v>
      </c>
      <c r="B119" s="435" t="s">
        <v>61</v>
      </c>
      <c r="C119" s="440" t="s">
        <v>98</v>
      </c>
      <c r="D119" s="412">
        <v>66775.399240127605</v>
      </c>
      <c r="E119" s="403">
        <v>32908.160003474652</v>
      </c>
      <c r="F119" s="403">
        <v>2125.1237139942436</v>
      </c>
      <c r="G119" s="403">
        <v>595.64131420696901</v>
      </c>
      <c r="H119" s="403">
        <v>27038.614298123266</v>
      </c>
      <c r="I119" s="403">
        <v>4107.8599103284614</v>
      </c>
    </row>
    <row r="120" spans="1:9" ht="12.95" customHeight="1">
      <c r="A120" s="223">
        <v>106</v>
      </c>
      <c r="B120" s="435" t="s">
        <v>63</v>
      </c>
      <c r="C120" s="440" t="s">
        <v>102</v>
      </c>
      <c r="D120" s="412">
        <v>4474.6032892719668</v>
      </c>
      <c r="E120" s="403">
        <v>2044.3886098812686</v>
      </c>
      <c r="F120" s="403">
        <v>663.74066832027734</v>
      </c>
      <c r="G120" s="403">
        <v>33.697385914612319</v>
      </c>
      <c r="H120" s="403">
        <v>1436.8050668616966</v>
      </c>
      <c r="I120" s="403">
        <v>295.97155829411207</v>
      </c>
    </row>
    <row r="121" spans="1:9" ht="12.95" customHeight="1">
      <c r="A121" s="223">
        <v>107</v>
      </c>
      <c r="B121" s="435" t="s">
        <v>62</v>
      </c>
      <c r="C121" s="440" t="s">
        <v>122</v>
      </c>
      <c r="D121" s="412">
        <v>22714.735976698437</v>
      </c>
      <c r="E121" s="403">
        <v>5865.5259833205973</v>
      </c>
      <c r="F121" s="403">
        <v>265.03881024485077</v>
      </c>
      <c r="G121" s="403">
        <v>943.05196809463587</v>
      </c>
      <c r="H121" s="403">
        <v>5140.38665532502</v>
      </c>
      <c r="I121" s="403">
        <v>10500.732559713337</v>
      </c>
    </row>
    <row r="122" spans="1:9" ht="12.95" customHeight="1">
      <c r="A122" s="223">
        <v>108</v>
      </c>
      <c r="B122" s="435" t="s">
        <v>99</v>
      </c>
      <c r="C122" s="440" t="s">
        <v>103</v>
      </c>
      <c r="D122" s="412">
        <v>1543.6460476425377</v>
      </c>
      <c r="E122" s="403">
        <v>821.03352371648452</v>
      </c>
      <c r="F122" s="403">
        <v>265.6404642492804</v>
      </c>
      <c r="G122" s="403">
        <v>12.045326836046947</v>
      </c>
      <c r="H122" s="403">
        <v>353.5616953214776</v>
      </c>
      <c r="I122" s="403">
        <v>91.365037519248261</v>
      </c>
    </row>
    <row r="123" spans="1:9" ht="12.95" customHeight="1">
      <c r="A123" s="223">
        <v>109</v>
      </c>
      <c r="B123" s="435" t="s">
        <v>100</v>
      </c>
      <c r="C123" s="440" t="s">
        <v>104</v>
      </c>
      <c r="D123" s="412">
        <v>7797.2872545993941</v>
      </c>
      <c r="E123" s="403">
        <v>5782.0370305664055</v>
      </c>
      <c r="F123" s="403">
        <v>69.435087667980071</v>
      </c>
      <c r="G123" s="403">
        <v>68.947060237463859</v>
      </c>
      <c r="H123" s="403">
        <v>1332.8740948995758</v>
      </c>
      <c r="I123" s="403">
        <v>543.99398122796924</v>
      </c>
    </row>
    <row r="124" spans="1:9" ht="12.95" customHeight="1">
      <c r="A124" s="223">
        <v>110</v>
      </c>
      <c r="B124" s="435" t="s">
        <v>101</v>
      </c>
      <c r="C124" s="440" t="s">
        <v>105</v>
      </c>
      <c r="D124" s="412">
        <v>41454.109173445548</v>
      </c>
      <c r="E124" s="403">
        <v>17522.46760332417</v>
      </c>
      <c r="F124" s="403">
        <v>6109.7306777334497</v>
      </c>
      <c r="G124" s="403">
        <v>383.21508321089175</v>
      </c>
      <c r="H124" s="403">
        <v>14851.307150725723</v>
      </c>
      <c r="I124" s="403">
        <v>2587.388658451318</v>
      </c>
    </row>
    <row r="125" spans="1:9" ht="6.75" customHeight="1">
      <c r="A125" s="223"/>
      <c r="B125" s="727"/>
      <c r="C125" s="728"/>
      <c r="D125" s="403"/>
      <c r="E125" s="403"/>
      <c r="F125" s="403"/>
      <c r="G125" s="403"/>
      <c r="H125" s="403"/>
      <c r="I125" s="403"/>
    </row>
    <row r="126" spans="1:9" ht="12.95" customHeight="1">
      <c r="A126" s="223">
        <v>111</v>
      </c>
      <c r="B126" s="443"/>
      <c r="C126" s="444" t="s">
        <v>42</v>
      </c>
      <c r="D126" s="415">
        <f t="shared" ref="D126:I126" si="9">SUM(D107:D124)</f>
        <v>900705.46436879388</v>
      </c>
      <c r="E126" s="405">
        <f t="shared" si="9"/>
        <v>167266.28877440182</v>
      </c>
      <c r="F126" s="405">
        <f t="shared" si="9"/>
        <v>419476.35264167149</v>
      </c>
      <c r="G126" s="405">
        <f t="shared" si="9"/>
        <v>59058.655938682801</v>
      </c>
      <c r="H126" s="405">
        <f t="shared" si="9"/>
        <v>198113.71567113625</v>
      </c>
      <c r="I126" s="405">
        <f t="shared" si="9"/>
        <v>56790.45134290139</v>
      </c>
    </row>
    <row r="127" spans="1:9" ht="12.95" customHeight="1">
      <c r="A127" s="223">
        <v>112</v>
      </c>
      <c r="B127" s="420"/>
      <c r="C127" s="446" t="s">
        <v>279</v>
      </c>
      <c r="D127" s="453">
        <v>551113.14095209225</v>
      </c>
      <c r="E127" s="451">
        <v>495194.31514661579</v>
      </c>
      <c r="F127" s="451">
        <v>0</v>
      </c>
      <c r="G127" s="451">
        <v>0</v>
      </c>
      <c r="H127" s="451">
        <v>50168.28115431586</v>
      </c>
      <c r="I127" s="451">
        <v>5750.5446511605796</v>
      </c>
    </row>
    <row r="128" spans="1:9" ht="12.95" customHeight="1">
      <c r="A128" s="223">
        <v>113</v>
      </c>
      <c r="B128" s="420"/>
      <c r="C128" s="444" t="s">
        <v>86</v>
      </c>
      <c r="D128" s="415">
        <f t="shared" ref="D128:I128" si="10">SUM(D126:D127)</f>
        <v>1451818.6053208862</v>
      </c>
      <c r="E128" s="405">
        <f t="shared" si="10"/>
        <v>662460.60392101761</v>
      </c>
      <c r="F128" s="405">
        <f t="shared" si="10"/>
        <v>419476.35264167149</v>
      </c>
      <c r="G128" s="405">
        <f t="shared" si="10"/>
        <v>59058.655938682801</v>
      </c>
      <c r="H128" s="405">
        <f t="shared" si="10"/>
        <v>248281.99682545211</v>
      </c>
      <c r="I128" s="405">
        <f t="shared" si="10"/>
        <v>62540.995994061966</v>
      </c>
    </row>
    <row r="129" spans="1:9" ht="12.95" customHeight="1">
      <c r="A129" s="223">
        <v>114</v>
      </c>
      <c r="B129" s="417"/>
      <c r="C129" s="446" t="s">
        <v>275</v>
      </c>
      <c r="D129" s="523">
        <f>SUM(E129:I129)</f>
        <v>-89745.56155271444</v>
      </c>
      <c r="E129" s="523">
        <v>-10778.425767117815</v>
      </c>
      <c r="F129" s="523">
        <v>-57134.337240376612</v>
      </c>
      <c r="G129" s="403">
        <v>0</v>
      </c>
      <c r="H129" s="523">
        <v>-21832.798545220012</v>
      </c>
      <c r="I129" s="403">
        <v>0</v>
      </c>
    </row>
    <row r="130" spans="1:9" ht="12.95" customHeight="1">
      <c r="A130" s="223">
        <v>115</v>
      </c>
      <c r="B130" s="417"/>
      <c r="C130" s="444" t="s">
        <v>65</v>
      </c>
      <c r="D130" s="405">
        <f>SUM(E130:I130)</f>
        <v>1362073.0437681715</v>
      </c>
      <c r="E130" s="405">
        <f>E128+E129</f>
        <v>651682.17815389985</v>
      </c>
      <c r="F130" s="405">
        <f>F128+F129</f>
        <v>362342.01540129486</v>
      </c>
      <c r="G130" s="405">
        <f>G128+G129</f>
        <v>59058.655938682801</v>
      </c>
      <c r="H130" s="405">
        <f>H128+H129</f>
        <v>226449.19828023209</v>
      </c>
      <c r="I130" s="405">
        <f>I128+I129</f>
        <v>62540.995994061966</v>
      </c>
    </row>
    <row r="131" spans="1:9" s="410" customFormat="1" ht="19.5" customHeight="1">
      <c r="A131" s="224"/>
      <c r="B131" s="417"/>
      <c r="C131" s="473"/>
      <c r="D131" s="697" t="s">
        <v>964</v>
      </c>
      <c r="E131" s="697"/>
      <c r="F131" s="697"/>
      <c r="G131" s="697"/>
      <c r="H131" s="697"/>
      <c r="I131" s="697"/>
    </row>
    <row r="132" spans="1:9" ht="12.95" customHeight="1">
      <c r="A132" s="223">
        <v>116</v>
      </c>
      <c r="B132" s="435" t="s">
        <v>49</v>
      </c>
      <c r="C132" s="440" t="s">
        <v>118</v>
      </c>
      <c r="D132" s="403">
        <v>64228.018660405141</v>
      </c>
      <c r="E132" s="403">
        <v>992.24624670290405</v>
      </c>
      <c r="F132" s="403">
        <v>2850.1085184909743</v>
      </c>
      <c r="G132" s="403">
        <v>56982.649114625448</v>
      </c>
      <c r="H132" s="403">
        <v>2598.7509488890901</v>
      </c>
      <c r="I132" s="403">
        <v>804.26383169672317</v>
      </c>
    </row>
    <row r="133" spans="1:9" ht="12.95" customHeight="1">
      <c r="A133" s="223">
        <v>117</v>
      </c>
      <c r="B133" s="435" t="s">
        <v>50</v>
      </c>
      <c r="C133" s="440" t="s">
        <v>115</v>
      </c>
      <c r="D133" s="412">
        <v>2845.6907003139654</v>
      </c>
      <c r="E133" s="403">
        <v>394.69245037478083</v>
      </c>
      <c r="F133" s="403">
        <v>1882.8179100497623</v>
      </c>
      <c r="G133" s="403">
        <v>23.944581080150371</v>
      </c>
      <c r="H133" s="403">
        <v>425.08542799128031</v>
      </c>
      <c r="I133" s="403">
        <v>119.15033081799118</v>
      </c>
    </row>
    <row r="134" spans="1:9" ht="12.95" customHeight="1">
      <c r="A134" s="223">
        <v>118</v>
      </c>
      <c r="B134" s="435" t="s">
        <v>51</v>
      </c>
      <c r="C134" s="440" t="s">
        <v>124</v>
      </c>
      <c r="D134" s="403">
        <v>66308.211245188068</v>
      </c>
      <c r="E134" s="403">
        <v>32600.345915122667</v>
      </c>
      <c r="F134" s="403">
        <v>15590.640484402706</v>
      </c>
      <c r="G134" s="403">
        <v>298.27694278783537</v>
      </c>
      <c r="H134" s="403">
        <v>16460.033340369078</v>
      </c>
      <c r="I134" s="403">
        <v>1358.9145625057813</v>
      </c>
    </row>
    <row r="135" spans="1:9" ht="12.95" customHeight="1">
      <c r="A135" s="223">
        <v>119</v>
      </c>
      <c r="B135" s="435" t="s">
        <v>52</v>
      </c>
      <c r="C135" s="440" t="s">
        <v>119</v>
      </c>
      <c r="D135" s="412">
        <v>6680.510722486064</v>
      </c>
      <c r="E135" s="403">
        <v>1853.8394878730367</v>
      </c>
      <c r="F135" s="403">
        <v>297.72586547376466</v>
      </c>
      <c r="G135" s="403">
        <v>49.857209920313124</v>
      </c>
      <c r="H135" s="403">
        <v>3976.4831842536864</v>
      </c>
      <c r="I135" s="403">
        <v>502.60497496526273</v>
      </c>
    </row>
    <row r="136" spans="1:9" ht="12.95" customHeight="1">
      <c r="A136" s="223">
        <v>120</v>
      </c>
      <c r="B136" s="435" t="s">
        <v>53</v>
      </c>
      <c r="C136" s="440" t="s">
        <v>120</v>
      </c>
      <c r="D136" s="412">
        <v>53382.909549556105</v>
      </c>
      <c r="E136" s="403">
        <v>7013.7469563982404</v>
      </c>
      <c r="F136" s="403">
        <v>37597.440874964719</v>
      </c>
      <c r="G136" s="403">
        <v>172.86907062633927</v>
      </c>
      <c r="H136" s="403">
        <v>6171.370952353439</v>
      </c>
      <c r="I136" s="403">
        <v>2427.4816952133701</v>
      </c>
    </row>
    <row r="137" spans="1:9" ht="12.95" customHeight="1">
      <c r="A137" s="223">
        <v>121</v>
      </c>
      <c r="B137" s="435" t="s">
        <v>54</v>
      </c>
      <c r="C137" s="440" t="s">
        <v>44</v>
      </c>
      <c r="D137" s="412">
        <v>50046.234679640875</v>
      </c>
      <c r="E137" s="403">
        <v>8559.9929017588547</v>
      </c>
      <c r="F137" s="403">
        <v>12694.516744780431</v>
      </c>
      <c r="G137" s="403">
        <v>202.92759125460776</v>
      </c>
      <c r="H137" s="403">
        <v>27347.366588170604</v>
      </c>
      <c r="I137" s="403">
        <v>1241.430853676381</v>
      </c>
    </row>
    <row r="138" spans="1:9" ht="12.95" customHeight="1">
      <c r="A138" s="223">
        <v>122</v>
      </c>
      <c r="B138" s="435" t="s">
        <v>55</v>
      </c>
      <c r="C138" s="440" t="s">
        <v>116</v>
      </c>
      <c r="D138" s="412">
        <v>117544.20447050614</v>
      </c>
      <c r="E138" s="403">
        <v>25562.172815257563</v>
      </c>
      <c r="F138" s="403">
        <v>45624.629500629591</v>
      </c>
      <c r="G138" s="403">
        <v>332.44111213922156</v>
      </c>
      <c r="H138" s="403">
        <v>43251.703709203597</v>
      </c>
      <c r="I138" s="403">
        <v>2773.2573332761876</v>
      </c>
    </row>
    <row r="139" spans="1:9" ht="12.95" customHeight="1">
      <c r="A139" s="223">
        <v>123</v>
      </c>
      <c r="B139" s="435" t="s">
        <v>56</v>
      </c>
      <c r="C139" s="440" t="s">
        <v>95</v>
      </c>
      <c r="D139" s="412">
        <v>361563.06281889224</v>
      </c>
      <c r="E139" s="403">
        <v>14429.273493817978</v>
      </c>
      <c r="F139" s="403">
        <v>271826.15483965841</v>
      </c>
      <c r="G139" s="403">
        <v>171.40762192783416</v>
      </c>
      <c r="H139" s="403">
        <v>46925.616060098459</v>
      </c>
      <c r="I139" s="403">
        <v>28210.6108033895</v>
      </c>
    </row>
    <row r="140" spans="1:9" ht="12.95" customHeight="1">
      <c r="A140" s="223">
        <v>124</v>
      </c>
      <c r="B140" s="435" t="s">
        <v>57</v>
      </c>
      <c r="C140" s="440" t="s">
        <v>117</v>
      </c>
      <c r="D140" s="412">
        <v>2828.364590653528</v>
      </c>
      <c r="E140" s="403">
        <v>1655.2811463348594</v>
      </c>
      <c r="F140" s="403">
        <v>34.740474384336594</v>
      </c>
      <c r="G140" s="403">
        <v>45.37443446695162</v>
      </c>
      <c r="H140" s="403">
        <v>1041.1654607251867</v>
      </c>
      <c r="I140" s="403">
        <v>51.803074742194198</v>
      </c>
    </row>
    <row r="141" spans="1:9" ht="12.95" customHeight="1">
      <c r="A141" s="223">
        <v>125</v>
      </c>
      <c r="B141" s="435" t="s">
        <v>58</v>
      </c>
      <c r="C141" s="440" t="s">
        <v>96</v>
      </c>
      <c r="D141" s="412">
        <v>25748.755038027866</v>
      </c>
      <c r="E141" s="403">
        <v>9180.642832624726</v>
      </c>
      <c r="F141" s="403">
        <v>9845.9906339178033</v>
      </c>
      <c r="G141" s="403">
        <v>101.36333534589025</v>
      </c>
      <c r="H141" s="403">
        <v>5709.8006575587606</v>
      </c>
      <c r="I141" s="403">
        <v>910.95757858068509</v>
      </c>
    </row>
    <row r="142" spans="1:9" ht="12.95" customHeight="1">
      <c r="A142" s="223">
        <v>126</v>
      </c>
      <c r="B142" s="435" t="s">
        <v>59</v>
      </c>
      <c r="C142" s="440" t="s">
        <v>97</v>
      </c>
      <c r="D142" s="412">
        <v>3938.4273859311138</v>
      </c>
      <c r="E142" s="403">
        <v>3506.8132946939277</v>
      </c>
      <c r="F142" s="403">
        <v>85.693170148030262</v>
      </c>
      <c r="G142" s="403">
        <v>16.291062013435646</v>
      </c>
      <c r="H142" s="403">
        <v>307.55028661120292</v>
      </c>
      <c r="I142" s="403">
        <v>22.079572464517103</v>
      </c>
    </row>
    <row r="143" spans="1:9" ht="12.95" customHeight="1">
      <c r="A143" s="223">
        <v>127</v>
      </c>
      <c r="B143" s="435" t="s">
        <v>60</v>
      </c>
      <c r="C143" s="440" t="s">
        <v>121</v>
      </c>
      <c r="D143" s="412">
        <v>9498.2929520404759</v>
      </c>
      <c r="E143" s="403">
        <v>4766.3667416963581</v>
      </c>
      <c r="F143" s="403">
        <v>0</v>
      </c>
      <c r="G143" s="403">
        <v>89.580163856169477</v>
      </c>
      <c r="H143" s="403">
        <v>3886.1591207670581</v>
      </c>
      <c r="I143" s="403">
        <v>756.18692572088844</v>
      </c>
    </row>
    <row r="144" spans="1:9" ht="12.95" customHeight="1">
      <c r="A144" s="223">
        <v>128</v>
      </c>
      <c r="B144" s="435" t="s">
        <v>61</v>
      </c>
      <c r="C144" s="440" t="s">
        <v>98</v>
      </c>
      <c r="D144" s="412">
        <v>69485.742424161537</v>
      </c>
      <c r="E144" s="403">
        <v>35712.64348643781</v>
      </c>
      <c r="F144" s="403">
        <v>2021.6192656097192</v>
      </c>
      <c r="G144" s="403">
        <v>607.49888108498374</v>
      </c>
      <c r="H144" s="403">
        <v>27056.97094854368</v>
      </c>
      <c r="I144" s="403">
        <v>4087.0098424853522</v>
      </c>
    </row>
    <row r="145" spans="1:11" ht="12.95" customHeight="1">
      <c r="A145" s="223">
        <v>129</v>
      </c>
      <c r="B145" s="435" t="s">
        <v>63</v>
      </c>
      <c r="C145" s="440" t="s">
        <v>102</v>
      </c>
      <c r="D145" s="412">
        <v>4716.8866717327073</v>
      </c>
      <c r="E145" s="403">
        <v>2237.297293743482</v>
      </c>
      <c r="F145" s="403">
        <v>686.65145326305401</v>
      </c>
      <c r="G145" s="403">
        <v>35.537431467118303</v>
      </c>
      <c r="H145" s="403">
        <v>1437.7805210045699</v>
      </c>
      <c r="I145" s="403">
        <v>319.61997225448243</v>
      </c>
    </row>
    <row r="146" spans="1:11" ht="12.95" customHeight="1">
      <c r="A146" s="223">
        <v>130</v>
      </c>
      <c r="B146" s="435" t="s">
        <v>62</v>
      </c>
      <c r="C146" s="440" t="s">
        <v>122</v>
      </c>
      <c r="D146" s="412">
        <v>23315.37987838241</v>
      </c>
      <c r="E146" s="403">
        <v>6282.0531425049649</v>
      </c>
      <c r="F146" s="403">
        <v>337.3300062719083</v>
      </c>
      <c r="G146" s="403">
        <v>950.23906012596728</v>
      </c>
      <c r="H146" s="403">
        <v>5143.8764895235163</v>
      </c>
      <c r="I146" s="403">
        <v>10601.881179956052</v>
      </c>
    </row>
    <row r="147" spans="1:11" ht="12.95" customHeight="1">
      <c r="A147" s="223">
        <v>131</v>
      </c>
      <c r="B147" s="435" t="s">
        <v>99</v>
      </c>
      <c r="C147" s="440" t="s">
        <v>103</v>
      </c>
      <c r="D147" s="412">
        <v>1626.3600186451972</v>
      </c>
      <c r="E147" s="403">
        <v>918.6159995848185</v>
      </c>
      <c r="F147" s="403">
        <v>252.70240820121489</v>
      </c>
      <c r="G147" s="403">
        <v>12.786031672491982</v>
      </c>
      <c r="H147" s="403">
        <v>353.80173012398302</v>
      </c>
      <c r="I147" s="403">
        <v>88.453849062688761</v>
      </c>
    </row>
    <row r="148" spans="1:11" ht="12.95" customHeight="1">
      <c r="A148" s="223">
        <v>132</v>
      </c>
      <c r="B148" s="435" t="s">
        <v>100</v>
      </c>
      <c r="C148" s="440" t="s">
        <v>104</v>
      </c>
      <c r="D148" s="412">
        <v>8406.5428089539382</v>
      </c>
      <c r="E148" s="403">
        <v>6346.8238019879873</v>
      </c>
      <c r="F148" s="403">
        <v>93.799280837708807</v>
      </c>
      <c r="G148" s="403">
        <v>71.724407253783767</v>
      </c>
      <c r="H148" s="403">
        <v>1333.778989786005</v>
      </c>
      <c r="I148" s="403">
        <v>560.41632908845293</v>
      </c>
    </row>
    <row r="149" spans="1:11" ht="12.95" customHeight="1">
      <c r="A149" s="223">
        <v>133</v>
      </c>
      <c r="B149" s="435" t="s">
        <v>101</v>
      </c>
      <c r="C149" s="440" t="s">
        <v>105</v>
      </c>
      <c r="D149" s="412">
        <v>42430.621514437269</v>
      </c>
      <c r="E149" s="403">
        <v>18794.073805266864</v>
      </c>
      <c r="F149" s="403">
        <v>5812.1553886279416</v>
      </c>
      <c r="G149" s="403">
        <v>389.10945229175297</v>
      </c>
      <c r="H149" s="403">
        <v>14861.389777396093</v>
      </c>
      <c r="I149" s="403">
        <v>2573.893090854619</v>
      </c>
    </row>
    <row r="150" spans="1:11" ht="6.75" customHeight="1">
      <c r="A150" s="223"/>
      <c r="B150" s="727"/>
      <c r="C150" s="728"/>
      <c r="D150" s="403"/>
      <c r="E150" s="403"/>
      <c r="F150" s="403"/>
      <c r="G150" s="403"/>
      <c r="H150" s="403"/>
      <c r="I150" s="403"/>
    </row>
    <row r="151" spans="1:11" ht="12.95" customHeight="1">
      <c r="A151" s="223">
        <v>134</v>
      </c>
      <c r="B151" s="498"/>
      <c r="C151" s="444" t="s">
        <v>42</v>
      </c>
      <c r="D151" s="415">
        <f t="shared" ref="D151:I151" si="11">SUM(D132:D149)</f>
        <v>914594.21612995467</v>
      </c>
      <c r="E151" s="405">
        <f t="shared" si="11"/>
        <v>180806.92181218183</v>
      </c>
      <c r="F151" s="405">
        <f t="shared" si="11"/>
        <v>407534.71681971208</v>
      </c>
      <c r="G151" s="405">
        <f t="shared" si="11"/>
        <v>60553.877503940304</v>
      </c>
      <c r="H151" s="405">
        <f t="shared" si="11"/>
        <v>208288.68419336929</v>
      </c>
      <c r="I151" s="405">
        <f t="shared" si="11"/>
        <v>57410.015800751127</v>
      </c>
    </row>
    <row r="152" spans="1:11" ht="12.95" customHeight="1">
      <c r="A152" s="223">
        <v>135</v>
      </c>
      <c r="B152" s="417"/>
      <c r="C152" s="446" t="s">
        <v>279</v>
      </c>
      <c r="D152" s="453">
        <v>551969.44603330072</v>
      </c>
      <c r="E152" s="451">
        <v>506042.44212715491</v>
      </c>
      <c r="F152" s="451">
        <v>0</v>
      </c>
      <c r="G152" s="451">
        <v>0</v>
      </c>
      <c r="H152" s="451">
        <v>40161.872520957178</v>
      </c>
      <c r="I152" s="451">
        <v>5765.1313851886598</v>
      </c>
    </row>
    <row r="153" spans="1:11" ht="12.95" customHeight="1">
      <c r="A153" s="223">
        <v>136</v>
      </c>
      <c r="B153" s="417"/>
      <c r="C153" s="444" t="s">
        <v>86</v>
      </c>
      <c r="D153" s="415">
        <f t="shared" ref="D153:I153" si="12">SUM(D151:D152)</f>
        <v>1466563.6621632553</v>
      </c>
      <c r="E153" s="405">
        <f t="shared" si="12"/>
        <v>686849.36393933673</v>
      </c>
      <c r="F153" s="405">
        <f t="shared" si="12"/>
        <v>407534.71681971208</v>
      </c>
      <c r="G153" s="405">
        <f t="shared" si="12"/>
        <v>60553.877503940304</v>
      </c>
      <c r="H153" s="405">
        <f t="shared" si="12"/>
        <v>248450.55671432646</v>
      </c>
      <c r="I153" s="405">
        <f t="shared" si="12"/>
        <v>63175.147185939786</v>
      </c>
    </row>
    <row r="154" spans="1:11" ht="12.95" customHeight="1">
      <c r="A154" s="223">
        <v>137</v>
      </c>
      <c r="B154" s="417"/>
      <c r="C154" s="446" t="s">
        <v>275</v>
      </c>
      <c r="D154" s="523">
        <f>SUM(E154:I154)</f>
        <v>-96912.814340560464</v>
      </c>
      <c r="E154" s="523">
        <v>-8900.0407548279472</v>
      </c>
      <c r="F154" s="523">
        <v>-63809.490114705928</v>
      </c>
      <c r="G154" s="403">
        <v>0</v>
      </c>
      <c r="H154" s="523">
        <v>-24203.283471026596</v>
      </c>
      <c r="I154" s="403">
        <v>0</v>
      </c>
      <c r="J154" s="249"/>
      <c r="K154" s="249"/>
    </row>
    <row r="155" spans="1:11" ht="12.95" customHeight="1">
      <c r="A155" s="223">
        <v>138</v>
      </c>
      <c r="B155" s="417"/>
      <c r="C155" s="444" t="s">
        <v>65</v>
      </c>
      <c r="D155" s="405">
        <f>SUM(E155:I155)</f>
        <v>1369650.847822695</v>
      </c>
      <c r="E155" s="405">
        <f>E153+E154</f>
        <v>677949.32318450883</v>
      </c>
      <c r="F155" s="405">
        <f>F153+F154</f>
        <v>343725.22670500615</v>
      </c>
      <c r="G155" s="405">
        <f>G153+G154</f>
        <v>60553.877503940304</v>
      </c>
      <c r="H155" s="405">
        <f>H153+H154</f>
        <v>224247.27324329986</v>
      </c>
      <c r="I155" s="405">
        <f>I153+I154</f>
        <v>63175.147185939786</v>
      </c>
    </row>
    <row r="156" spans="1:11" ht="8.25" customHeight="1">
      <c r="A156" s="388" t="s">
        <v>572</v>
      </c>
      <c r="B156" s="417"/>
      <c r="C156" s="448"/>
      <c r="D156" s="448"/>
    </row>
    <row r="157" spans="1:11" ht="12" customHeight="1">
      <c r="A157" s="365" t="s">
        <v>83</v>
      </c>
      <c r="B157" s="448"/>
      <c r="C157" s="448"/>
      <c r="D157" s="213"/>
    </row>
    <row r="158" spans="1:11" ht="12" customHeight="1">
      <c r="A158" s="365" t="s">
        <v>107</v>
      </c>
      <c r="B158" s="448"/>
      <c r="C158" s="448"/>
      <c r="D158" s="213"/>
    </row>
    <row r="159" spans="1:11" ht="12" customHeight="1">
      <c r="A159" s="365" t="s">
        <v>944</v>
      </c>
      <c r="B159" s="365"/>
      <c r="C159" s="365"/>
      <c r="D159" s="365"/>
      <c r="E159" s="365"/>
      <c r="F159" s="365"/>
      <c r="G159" s="365"/>
      <c r="H159" s="365"/>
    </row>
    <row r="160" spans="1:11" ht="12" customHeight="1">
      <c r="A160" s="211" t="s">
        <v>945</v>
      </c>
      <c r="B160" s="448"/>
      <c r="C160" s="448"/>
      <c r="D160" s="213"/>
    </row>
    <row r="161" spans="1:4" ht="12" customHeight="1">
      <c r="A161" s="422" t="s">
        <v>963</v>
      </c>
      <c r="B161" s="448"/>
      <c r="C161" s="448"/>
      <c r="D161" s="213"/>
    </row>
    <row r="162" spans="1:4" ht="12" customHeight="1">
      <c r="B162" s="418"/>
      <c r="D162" s="213"/>
    </row>
  </sheetData>
  <mergeCells count="12">
    <mergeCell ref="B150:C150"/>
    <mergeCell ref="D5:I5"/>
    <mergeCell ref="B24:C24"/>
    <mergeCell ref="D30:I30"/>
    <mergeCell ref="B49:C49"/>
    <mergeCell ref="D55:I55"/>
    <mergeCell ref="B74:C74"/>
    <mergeCell ref="D81:I81"/>
    <mergeCell ref="B100:C100"/>
    <mergeCell ref="D106:I106"/>
    <mergeCell ref="B125:C125"/>
    <mergeCell ref="D131:I131"/>
  </mergeCells>
  <pageMargins left="0.59055118110236227" right="0.19685039370078741" top="0.39370078740157483" bottom="0.31496062992125984" header="0.11811023622047245" footer="0.11811023622047245"/>
  <pageSetup paperSize="9" scale="70" orientation="portrait" r:id="rId1"/>
  <headerFooter alignWithMargins="0">
    <oddHeader>&amp;R&amp;"MetaNormalLF-Roman,Standard"Teil 5</oddHeader>
    <oddFooter>&amp;L&amp;"MetaNormalLF-Roman,Standard"Statistisches Bundesamt, Umweltnutzung und Wirtschaft, Tabellenband, 2016</oddFooter>
  </headerFooter>
  <rowBreaks count="1" manualBreakCount="1">
    <brk id="8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0"/>
  <sheetViews>
    <sheetView workbookViewId="0"/>
  </sheetViews>
  <sheetFormatPr baseColWidth="10" defaultRowHeight="15"/>
  <cols>
    <col min="1" max="1" width="4.28515625" style="211" customWidth="1"/>
    <col min="2" max="2" width="5.7109375" style="211" customWidth="1"/>
    <col min="3" max="3" width="64.7109375" style="418" customWidth="1"/>
    <col min="4" max="16" width="11.7109375" style="213" customWidth="1"/>
    <col min="17" max="17" width="4.28515625" style="213" hidden="1" customWidth="1"/>
    <col min="18" max="16384" width="11.42578125" style="213"/>
  </cols>
  <sheetData>
    <row r="1" spans="1:17" s="390" customFormat="1" ht="21.75" customHeight="1">
      <c r="A1" s="425" t="s">
        <v>965</v>
      </c>
      <c r="C1" s="391"/>
      <c r="H1" s="425"/>
      <c r="I1" s="389"/>
    </row>
    <row r="2" spans="1:17" s="393" customFormat="1" ht="16.5" customHeight="1">
      <c r="A2" s="392" t="s">
        <v>259</v>
      </c>
      <c r="C2" s="394"/>
      <c r="H2" s="392"/>
      <c r="I2" s="392"/>
    </row>
    <row r="3" spans="1:17" s="211" customFormat="1" ht="12.75" customHeight="1">
      <c r="C3" s="433"/>
    </row>
    <row r="4" spans="1:17" s="398" customFormat="1" ht="27" customHeight="1">
      <c r="A4" s="269" t="s">
        <v>30</v>
      </c>
      <c r="B4" s="428" t="s">
        <v>930</v>
      </c>
      <c r="C4" s="482" t="s">
        <v>41</v>
      </c>
      <c r="D4" s="475">
        <v>2002</v>
      </c>
      <c r="E4" s="428">
        <v>2003</v>
      </c>
      <c r="F4" s="429">
        <v>2004</v>
      </c>
      <c r="G4" s="428">
        <v>2005</v>
      </c>
      <c r="H4" s="476">
        <v>2006</v>
      </c>
      <c r="I4" s="428">
        <v>2007</v>
      </c>
      <c r="J4" s="429" t="s">
        <v>926</v>
      </c>
      <c r="K4" s="428" t="s">
        <v>927</v>
      </c>
      <c r="L4" s="475">
        <v>2010</v>
      </c>
      <c r="M4" s="475">
        <v>2011</v>
      </c>
      <c r="N4" s="475">
        <v>2012</v>
      </c>
      <c r="O4" s="428" t="s">
        <v>928</v>
      </c>
      <c r="P4" s="475" t="s">
        <v>929</v>
      </c>
      <c r="Q4" s="272" t="s">
        <v>30</v>
      </c>
    </row>
    <row r="5" spans="1:17" ht="21" customHeight="1">
      <c r="A5" s="223">
        <v>1</v>
      </c>
      <c r="B5" s="435" t="s">
        <v>49</v>
      </c>
      <c r="C5" s="436" t="s">
        <v>118</v>
      </c>
      <c r="D5" s="438">
        <v>1338.9240471969154</v>
      </c>
      <c r="E5" s="403">
        <v>1105.4920802330807</v>
      </c>
      <c r="F5" s="438">
        <v>977.8623558031328</v>
      </c>
      <c r="G5" s="403">
        <v>692.91466026110356</v>
      </c>
      <c r="H5" s="403">
        <v>621.63422515279819</v>
      </c>
      <c r="I5" s="403">
        <v>538.76918325105328</v>
      </c>
      <c r="J5" s="403">
        <v>494.47406195292234</v>
      </c>
      <c r="K5" s="403">
        <v>413.4601245058476</v>
      </c>
      <c r="L5" s="438">
        <v>385.10311722792159</v>
      </c>
      <c r="M5" s="438">
        <v>374.94181654596127</v>
      </c>
      <c r="N5" s="438">
        <v>334.53622280942676</v>
      </c>
      <c r="O5" s="438">
        <v>327.28713292222471</v>
      </c>
      <c r="P5" s="438">
        <v>323.76345300197414</v>
      </c>
      <c r="Q5" s="439">
        <v>1</v>
      </c>
    </row>
    <row r="6" spans="1:17" ht="15" customHeight="1">
      <c r="A6" s="223">
        <v>2</v>
      </c>
      <c r="B6" s="435" t="s">
        <v>50</v>
      </c>
      <c r="C6" s="440" t="s">
        <v>115</v>
      </c>
      <c r="D6" s="403">
        <v>419.43097385172609</v>
      </c>
      <c r="E6" s="403">
        <v>317.13725861355101</v>
      </c>
      <c r="F6" s="403">
        <v>264.96800373628361</v>
      </c>
      <c r="G6" s="403">
        <v>225.50322800259767</v>
      </c>
      <c r="H6" s="403">
        <v>188.74580480090651</v>
      </c>
      <c r="I6" s="403">
        <v>136.0463719587882</v>
      </c>
      <c r="J6" s="403">
        <v>124.39623341428847</v>
      </c>
      <c r="K6" s="403">
        <v>108.65223873440196</v>
      </c>
      <c r="L6" s="403">
        <v>101.00693841309996</v>
      </c>
      <c r="M6" s="403">
        <v>89.862932021602376</v>
      </c>
      <c r="N6" s="403">
        <v>82.548395086969293</v>
      </c>
      <c r="O6" s="403">
        <v>80.732416010917518</v>
      </c>
      <c r="P6" s="403">
        <v>80.017175345390811</v>
      </c>
      <c r="Q6" s="282">
        <v>2</v>
      </c>
    </row>
    <row r="7" spans="1:17" ht="15" customHeight="1">
      <c r="A7" s="223">
        <v>3</v>
      </c>
      <c r="B7" s="435" t="s">
        <v>51</v>
      </c>
      <c r="C7" s="440" t="s">
        <v>124</v>
      </c>
      <c r="D7" s="403">
        <v>15823.723804298388</v>
      </c>
      <c r="E7" s="403">
        <v>13848.450837472425</v>
      </c>
      <c r="F7" s="403">
        <v>12856.419716695367</v>
      </c>
      <c r="G7" s="403">
        <v>12421.313663327523</v>
      </c>
      <c r="H7" s="403">
        <v>11435.894941908333</v>
      </c>
      <c r="I7" s="403">
        <v>9564.3713884441058</v>
      </c>
      <c r="J7" s="403">
        <v>8683.918692829584</v>
      </c>
      <c r="K7" s="403">
        <v>8279.7687145154123</v>
      </c>
      <c r="L7" s="403">
        <v>8650.5186461809444</v>
      </c>
      <c r="M7" s="403">
        <v>9103.4715866530078</v>
      </c>
      <c r="N7" s="403">
        <v>9096.217945626342</v>
      </c>
      <c r="O7" s="403">
        <v>8934.5157579527713</v>
      </c>
      <c r="P7" s="403">
        <v>9432.0822567446539</v>
      </c>
      <c r="Q7" s="282">
        <v>3</v>
      </c>
    </row>
    <row r="8" spans="1:17" ht="15" customHeight="1">
      <c r="A8" s="223">
        <v>4</v>
      </c>
      <c r="B8" s="435" t="s">
        <v>52</v>
      </c>
      <c r="C8" s="440" t="s">
        <v>119</v>
      </c>
      <c r="D8" s="403">
        <v>573.39747569703081</v>
      </c>
      <c r="E8" s="403">
        <v>571.58646025954795</v>
      </c>
      <c r="F8" s="403">
        <v>603.94085475738359</v>
      </c>
      <c r="G8" s="403">
        <v>492.10405133265965</v>
      </c>
      <c r="H8" s="403">
        <v>468.60922006660968</v>
      </c>
      <c r="I8" s="403">
        <v>426.42982172165534</v>
      </c>
      <c r="J8" s="403">
        <v>430.30198686824116</v>
      </c>
      <c r="K8" s="403">
        <v>559.42589295072435</v>
      </c>
      <c r="L8" s="403">
        <v>596.43662360733481</v>
      </c>
      <c r="M8" s="403">
        <v>454.29500844297883</v>
      </c>
      <c r="N8" s="403">
        <v>458.46968158349318</v>
      </c>
      <c r="O8" s="403">
        <v>450.35756960993558</v>
      </c>
      <c r="P8" s="403">
        <v>438.47531638187934</v>
      </c>
      <c r="Q8" s="282">
        <v>4</v>
      </c>
    </row>
    <row r="9" spans="1:17" ht="15" customHeight="1">
      <c r="A9" s="223">
        <v>5</v>
      </c>
      <c r="B9" s="435" t="s">
        <v>53</v>
      </c>
      <c r="C9" s="440" t="s">
        <v>120</v>
      </c>
      <c r="D9" s="403">
        <v>4558.0266601126759</v>
      </c>
      <c r="E9" s="403">
        <v>3912.6224744974406</v>
      </c>
      <c r="F9" s="403">
        <v>3595.3433596360032</v>
      </c>
      <c r="G9" s="403">
        <v>3232.2698353477999</v>
      </c>
      <c r="H9" s="403">
        <v>3370.085383857228</v>
      </c>
      <c r="I9" s="403">
        <v>2905.2133620296695</v>
      </c>
      <c r="J9" s="403">
        <v>2968.833827800162</v>
      </c>
      <c r="K9" s="403">
        <v>2684.2820553926026</v>
      </c>
      <c r="L9" s="403">
        <v>2484.1099591403195</v>
      </c>
      <c r="M9" s="403">
        <v>2372.7578545734491</v>
      </c>
      <c r="N9" s="403">
        <v>2224.1808844198586</v>
      </c>
      <c r="O9" s="403">
        <v>2182.2841005351884</v>
      </c>
      <c r="P9" s="403">
        <v>2221.9442028738513</v>
      </c>
      <c r="Q9" s="282">
        <v>5</v>
      </c>
    </row>
    <row r="10" spans="1:17" ht="15" customHeight="1">
      <c r="A10" s="223">
        <v>6</v>
      </c>
      <c r="B10" s="435" t="s">
        <v>54</v>
      </c>
      <c r="C10" s="440" t="s">
        <v>44</v>
      </c>
      <c r="D10" s="403">
        <v>5982.7319412470388</v>
      </c>
      <c r="E10" s="403">
        <v>4929.5729994883113</v>
      </c>
      <c r="F10" s="403">
        <v>4096.2199774246083</v>
      </c>
      <c r="G10" s="403">
        <v>3228.6440606352135</v>
      </c>
      <c r="H10" s="403">
        <v>2884.8143742977977</v>
      </c>
      <c r="I10" s="403">
        <v>2269.0057075199106</v>
      </c>
      <c r="J10" s="403">
        <v>2112.240730814719</v>
      </c>
      <c r="K10" s="403">
        <v>1838.5569978707849</v>
      </c>
      <c r="L10" s="403">
        <v>1995.0945081950376</v>
      </c>
      <c r="M10" s="403">
        <v>2090.2314879395876</v>
      </c>
      <c r="N10" s="403">
        <v>2181.6871282962024</v>
      </c>
      <c r="O10" s="403">
        <v>2209.7653918550313</v>
      </c>
      <c r="P10" s="403">
        <v>2315.2555125599706</v>
      </c>
      <c r="Q10" s="282">
        <v>6</v>
      </c>
    </row>
    <row r="11" spans="1:17" ht="15" customHeight="1">
      <c r="A11" s="223">
        <v>7</v>
      </c>
      <c r="B11" s="435" t="s">
        <v>55</v>
      </c>
      <c r="C11" s="440" t="s">
        <v>116</v>
      </c>
      <c r="D11" s="403">
        <v>23062.791904898579</v>
      </c>
      <c r="E11" s="403">
        <v>20058.094908484516</v>
      </c>
      <c r="F11" s="403">
        <v>18813.035631576193</v>
      </c>
      <c r="G11" s="403">
        <v>15998.956338866175</v>
      </c>
      <c r="H11" s="403">
        <v>14874.500841633142</v>
      </c>
      <c r="I11" s="403">
        <v>13403.85021880631</v>
      </c>
      <c r="J11" s="403">
        <v>11698.21684103911</v>
      </c>
      <c r="K11" s="403">
        <v>12818.262345873256</v>
      </c>
      <c r="L11" s="403">
        <v>13184.095696663797</v>
      </c>
      <c r="M11" s="403">
        <v>13309.485024369413</v>
      </c>
      <c r="N11" s="403">
        <v>13118.39713377829</v>
      </c>
      <c r="O11" s="403">
        <v>12915.267079745632</v>
      </c>
      <c r="P11" s="403">
        <v>13491.734693823093</v>
      </c>
      <c r="Q11" s="282">
        <v>7</v>
      </c>
    </row>
    <row r="12" spans="1:17" ht="15" customHeight="1">
      <c r="A12" s="223">
        <v>8</v>
      </c>
      <c r="B12" s="435" t="s">
        <v>56</v>
      </c>
      <c r="C12" s="440" t="s">
        <v>95</v>
      </c>
      <c r="D12" s="403">
        <v>2889.3029971002725</v>
      </c>
      <c r="E12" s="403">
        <v>2870.2462100279854</v>
      </c>
      <c r="F12" s="403">
        <v>2824.1688793246981</v>
      </c>
      <c r="G12" s="403">
        <v>2732.9795443542316</v>
      </c>
      <c r="H12" s="403">
        <v>2600.0381178719031</v>
      </c>
      <c r="I12" s="403">
        <v>2203.9992167074233</v>
      </c>
      <c r="J12" s="403">
        <v>2059.8400263570952</v>
      </c>
      <c r="K12" s="403">
        <v>2517.7628694577265</v>
      </c>
      <c r="L12" s="403">
        <v>2614.0947587884584</v>
      </c>
      <c r="M12" s="403">
        <v>2165.6015088538416</v>
      </c>
      <c r="N12" s="403">
        <v>2198.9806812824713</v>
      </c>
      <c r="O12" s="403">
        <v>2154.6218465201164</v>
      </c>
      <c r="P12" s="403">
        <v>2474.5043429931852</v>
      </c>
      <c r="Q12" s="282">
        <v>8</v>
      </c>
    </row>
    <row r="13" spans="1:17" ht="15" customHeight="1">
      <c r="A13" s="223">
        <v>9</v>
      </c>
      <c r="B13" s="435" t="s">
        <v>57</v>
      </c>
      <c r="C13" s="440" t="s">
        <v>117</v>
      </c>
      <c r="D13" s="403">
        <v>1963.3801238171925</v>
      </c>
      <c r="E13" s="403">
        <v>1726.2471377013808</v>
      </c>
      <c r="F13" s="403">
        <v>1567.5088477683842</v>
      </c>
      <c r="G13" s="403">
        <v>1365.1209098744687</v>
      </c>
      <c r="H13" s="403">
        <v>1252.6093959509944</v>
      </c>
      <c r="I13" s="403">
        <v>1038.9273035762255</v>
      </c>
      <c r="J13" s="403">
        <v>1036.3750801403628</v>
      </c>
      <c r="K13" s="403">
        <v>989.29631414438575</v>
      </c>
      <c r="L13" s="403">
        <v>1003.0476754033949</v>
      </c>
      <c r="M13" s="403">
        <v>1026.5863220461595</v>
      </c>
      <c r="N13" s="403">
        <v>1037.9976570069882</v>
      </c>
      <c r="O13" s="403">
        <v>1017.3599893129827</v>
      </c>
      <c r="P13" s="403">
        <v>1068.9750822883614</v>
      </c>
      <c r="Q13" s="282">
        <v>9</v>
      </c>
    </row>
    <row r="14" spans="1:17" ht="15" customHeight="1">
      <c r="A14" s="223">
        <v>10</v>
      </c>
      <c r="B14" s="435" t="s">
        <v>58</v>
      </c>
      <c r="C14" s="440" t="s">
        <v>96</v>
      </c>
      <c r="D14" s="403">
        <v>5768.9609604259331</v>
      </c>
      <c r="E14" s="403">
        <v>4930.7533927370841</v>
      </c>
      <c r="F14" s="403">
        <v>4428.6651421726956</v>
      </c>
      <c r="G14" s="403">
        <v>4099.0130274637504</v>
      </c>
      <c r="H14" s="403">
        <v>3746.1149204797985</v>
      </c>
      <c r="I14" s="403">
        <v>3098.0270006589799</v>
      </c>
      <c r="J14" s="403">
        <v>3097.9418833521595</v>
      </c>
      <c r="K14" s="403">
        <v>2256.9361743375998</v>
      </c>
      <c r="L14" s="403">
        <v>2102.9136537721561</v>
      </c>
      <c r="M14" s="403">
        <v>2427.2202535739316</v>
      </c>
      <c r="N14" s="403">
        <v>2422.7034092868944</v>
      </c>
      <c r="O14" s="403">
        <v>2376.2506033517629</v>
      </c>
      <c r="P14" s="403">
        <v>2475.7469207900363</v>
      </c>
      <c r="Q14" s="282">
        <v>10</v>
      </c>
    </row>
    <row r="15" spans="1:17" ht="15" customHeight="1">
      <c r="A15" s="223">
        <v>11</v>
      </c>
      <c r="B15" s="435" t="s">
        <v>59</v>
      </c>
      <c r="C15" s="440" t="s">
        <v>97</v>
      </c>
      <c r="D15" s="403">
        <v>1798.9825588974106</v>
      </c>
      <c r="E15" s="403">
        <v>1628.6251969990076</v>
      </c>
      <c r="F15" s="403">
        <v>1433.4637596460025</v>
      </c>
      <c r="G15" s="403">
        <v>1224.1943080792666</v>
      </c>
      <c r="H15" s="403">
        <v>1066.4085595701117</v>
      </c>
      <c r="I15" s="403">
        <v>793.91691797788474</v>
      </c>
      <c r="J15" s="403">
        <v>731.81443653400788</v>
      </c>
      <c r="K15" s="403">
        <v>738.05248853440162</v>
      </c>
      <c r="L15" s="403">
        <v>771.26319498913415</v>
      </c>
      <c r="M15" s="403">
        <v>802.24362672042662</v>
      </c>
      <c r="N15" s="403">
        <v>834.59107103648898</v>
      </c>
      <c r="O15" s="403">
        <v>817.43079731719627</v>
      </c>
      <c r="P15" s="403">
        <v>865.74764153564001</v>
      </c>
      <c r="Q15" s="282">
        <v>11</v>
      </c>
    </row>
    <row r="16" spans="1:17" ht="15" customHeight="1">
      <c r="A16" s="223">
        <v>12</v>
      </c>
      <c r="B16" s="435" t="s">
        <v>60</v>
      </c>
      <c r="C16" s="440" t="s">
        <v>121</v>
      </c>
      <c r="D16" s="403">
        <v>2739.605686045652</v>
      </c>
      <c r="E16" s="403">
        <v>2651.3777837553548</v>
      </c>
      <c r="F16" s="403">
        <v>2514.6179004316541</v>
      </c>
      <c r="G16" s="403">
        <v>2480.2541514415298</v>
      </c>
      <c r="H16" s="403">
        <v>2364.5639636867336</v>
      </c>
      <c r="I16" s="403">
        <v>1961.6747601192808</v>
      </c>
      <c r="J16" s="403">
        <v>1936.2174390735568</v>
      </c>
      <c r="K16" s="403">
        <v>1683.4864347120754</v>
      </c>
      <c r="L16" s="403">
        <v>1688.427607684449</v>
      </c>
      <c r="M16" s="403">
        <v>1736.5424504610164</v>
      </c>
      <c r="N16" s="403">
        <v>1833.1208494426546</v>
      </c>
      <c r="O16" s="403">
        <v>1798.1627784424768</v>
      </c>
      <c r="P16" s="403">
        <v>1930.347429426718</v>
      </c>
      <c r="Q16" s="282">
        <v>12</v>
      </c>
    </row>
    <row r="17" spans="1:17" ht="15" customHeight="1">
      <c r="A17" s="223">
        <v>13</v>
      </c>
      <c r="B17" s="435" t="s">
        <v>61</v>
      </c>
      <c r="C17" s="440" t="s">
        <v>98</v>
      </c>
      <c r="D17" s="403">
        <v>28979.255217803864</v>
      </c>
      <c r="E17" s="403">
        <v>24716.097587581447</v>
      </c>
      <c r="F17" s="403">
        <v>22251.837142969584</v>
      </c>
      <c r="G17" s="403">
        <v>20838.492972975335</v>
      </c>
      <c r="H17" s="403">
        <v>20189.075942786185</v>
      </c>
      <c r="I17" s="403">
        <v>17713.403690341562</v>
      </c>
      <c r="J17" s="403">
        <v>18083.63672533974</v>
      </c>
      <c r="K17" s="403">
        <v>15099.929643947087</v>
      </c>
      <c r="L17" s="403">
        <v>14276.967806793138</v>
      </c>
      <c r="M17" s="403">
        <v>13896.477993933788</v>
      </c>
      <c r="N17" s="403">
        <v>13695.163293627345</v>
      </c>
      <c r="O17" s="403">
        <v>13430.3317196066</v>
      </c>
      <c r="P17" s="403">
        <v>14023.901766499948</v>
      </c>
      <c r="Q17" s="282">
        <v>13</v>
      </c>
    </row>
    <row r="18" spans="1:17" ht="15" customHeight="1">
      <c r="A18" s="223">
        <v>14</v>
      </c>
      <c r="B18" s="435" t="s">
        <v>63</v>
      </c>
      <c r="C18" s="440" t="s">
        <v>102</v>
      </c>
      <c r="D18" s="403">
        <v>1101.0764382907835</v>
      </c>
      <c r="E18" s="403">
        <v>1420.027472651683</v>
      </c>
      <c r="F18" s="403">
        <v>1385.8838777372309</v>
      </c>
      <c r="G18" s="403">
        <v>1223.3240232192243</v>
      </c>
      <c r="H18" s="403">
        <v>672.23519368288407</v>
      </c>
      <c r="I18" s="403">
        <v>827.07081949462042</v>
      </c>
      <c r="J18" s="403">
        <v>842.43124854961343</v>
      </c>
      <c r="K18" s="403">
        <v>577.10548026802553</v>
      </c>
      <c r="L18" s="403">
        <v>625.00565508772252</v>
      </c>
      <c r="M18" s="403">
        <v>647.95227377082779</v>
      </c>
      <c r="N18" s="403">
        <v>661.76517261571041</v>
      </c>
      <c r="O18" s="403">
        <v>649.51740486799065</v>
      </c>
      <c r="P18" s="403">
        <v>666.6201796194149</v>
      </c>
      <c r="Q18" s="282">
        <v>14</v>
      </c>
    </row>
    <row r="19" spans="1:17" ht="15" customHeight="1">
      <c r="A19" s="223">
        <v>15</v>
      </c>
      <c r="B19" s="435" t="s">
        <v>62</v>
      </c>
      <c r="C19" s="440" t="s">
        <v>122</v>
      </c>
      <c r="D19" s="403">
        <v>3065.3875192706751</v>
      </c>
      <c r="E19" s="403">
        <v>2871.3690581122246</v>
      </c>
      <c r="F19" s="403">
        <v>2604.4019056657617</v>
      </c>
      <c r="G19" s="403">
        <v>2393.2459218756599</v>
      </c>
      <c r="H19" s="403">
        <v>2219.2431311138344</v>
      </c>
      <c r="I19" s="403">
        <v>1983.9455958059714</v>
      </c>
      <c r="J19" s="403">
        <v>1901.0858759799812</v>
      </c>
      <c r="K19" s="403">
        <v>1686.8243478574605</v>
      </c>
      <c r="L19" s="403">
        <v>1544.0414656633459</v>
      </c>
      <c r="M19" s="403">
        <v>1486.5850707315005</v>
      </c>
      <c r="N19" s="403">
        <v>1369.967052985158</v>
      </c>
      <c r="O19" s="403">
        <v>1350.3348857772771</v>
      </c>
      <c r="P19" s="403">
        <v>1314.3722434172212</v>
      </c>
      <c r="Q19" s="282">
        <v>15</v>
      </c>
    </row>
    <row r="20" spans="1:17" ht="15" customHeight="1">
      <c r="A20" s="223">
        <v>16</v>
      </c>
      <c r="B20" s="435" t="s">
        <v>99</v>
      </c>
      <c r="C20" s="440" t="s">
        <v>103</v>
      </c>
      <c r="D20" s="403">
        <v>311.10819395466319</v>
      </c>
      <c r="E20" s="403">
        <v>280.75075376626972</v>
      </c>
      <c r="F20" s="403">
        <v>267.7940847776153</v>
      </c>
      <c r="G20" s="403">
        <v>246.30541779950894</v>
      </c>
      <c r="H20" s="403">
        <v>232.31741960228302</v>
      </c>
      <c r="I20" s="403">
        <v>209.96953772827939</v>
      </c>
      <c r="J20" s="403">
        <v>218.80180204990282</v>
      </c>
      <c r="K20" s="403">
        <v>208.14237791774704</v>
      </c>
      <c r="L20" s="403">
        <v>207.78158525700078</v>
      </c>
      <c r="M20" s="403">
        <v>214.51282499136136</v>
      </c>
      <c r="N20" s="403">
        <v>220.16110778436769</v>
      </c>
      <c r="O20" s="403">
        <v>216.54564277820563</v>
      </c>
      <c r="P20" s="403">
        <v>229.13588872729824</v>
      </c>
      <c r="Q20" s="282">
        <v>16</v>
      </c>
    </row>
    <row r="21" spans="1:17" ht="15" customHeight="1">
      <c r="A21" s="223">
        <v>17</v>
      </c>
      <c r="B21" s="435" t="s">
        <v>100</v>
      </c>
      <c r="C21" s="440" t="s">
        <v>104</v>
      </c>
      <c r="D21" s="403">
        <v>2490.199016820432</v>
      </c>
      <c r="E21" s="403">
        <v>2445.0643852960811</v>
      </c>
      <c r="F21" s="403">
        <v>2442.2467198252498</v>
      </c>
      <c r="G21" s="403">
        <v>2381.9544095182746</v>
      </c>
      <c r="H21" s="403">
        <v>2333.7817766917879</v>
      </c>
      <c r="I21" s="403">
        <v>2315.1106887155374</v>
      </c>
      <c r="J21" s="403">
        <v>2423.318184798753</v>
      </c>
      <c r="K21" s="403">
        <v>2574.7705799188716</v>
      </c>
      <c r="L21" s="403">
        <v>2671.1193210559427</v>
      </c>
      <c r="M21" s="403">
        <v>2891.167183579078</v>
      </c>
      <c r="N21" s="403">
        <v>3052.21837163594</v>
      </c>
      <c r="O21" s="403">
        <v>3038.4499720798581</v>
      </c>
      <c r="P21" s="403">
        <v>3238.9111003950975</v>
      </c>
      <c r="Q21" s="282">
        <v>17</v>
      </c>
    </row>
    <row r="22" spans="1:17" ht="15" customHeight="1">
      <c r="A22" s="223">
        <v>18</v>
      </c>
      <c r="B22" s="435" t="s">
        <v>101</v>
      </c>
      <c r="C22" s="440" t="s">
        <v>105</v>
      </c>
      <c r="D22" s="403">
        <v>6971.3561455376694</v>
      </c>
      <c r="E22" s="403">
        <v>5820.3901731698879</v>
      </c>
      <c r="F22" s="403">
        <v>5132.3744528890256</v>
      </c>
      <c r="G22" s="403">
        <v>4421.7700548986095</v>
      </c>
      <c r="H22" s="403">
        <v>4165.9245980473897</v>
      </c>
      <c r="I22" s="403">
        <v>3526.8549828623836</v>
      </c>
      <c r="J22" s="403">
        <v>3609.9066672034373</v>
      </c>
      <c r="K22" s="403">
        <v>3729.7141471116129</v>
      </c>
      <c r="L22" s="403">
        <v>3481.507539807832</v>
      </c>
      <c r="M22" s="403">
        <v>3342.268411685865</v>
      </c>
      <c r="N22" s="403">
        <v>3190.8144849492423</v>
      </c>
      <c r="O22" s="403">
        <v>3129.1930982093513</v>
      </c>
      <c r="P22" s="403">
        <v>3218.5623404428643</v>
      </c>
      <c r="Q22" s="282">
        <v>18</v>
      </c>
    </row>
    <row r="23" spans="1:17" ht="12.95" customHeight="1">
      <c r="A23" s="224"/>
      <c r="B23" s="731"/>
      <c r="C23" s="728"/>
      <c r="D23" s="403"/>
      <c r="E23" s="403"/>
      <c r="F23" s="403"/>
      <c r="G23" s="403"/>
      <c r="H23" s="403"/>
      <c r="I23" s="403"/>
      <c r="J23" s="403"/>
      <c r="K23" s="403"/>
      <c r="L23" s="403"/>
      <c r="M23" s="403"/>
      <c r="N23" s="403"/>
      <c r="O23" s="403"/>
      <c r="P23" s="403"/>
      <c r="Q23" s="282"/>
    </row>
    <row r="24" spans="1:17" ht="15" customHeight="1">
      <c r="A24" s="442">
        <v>19</v>
      </c>
      <c r="B24" s="443"/>
      <c r="C24" s="444" t="s">
        <v>42</v>
      </c>
      <c r="D24" s="405">
        <f t="shared" ref="D24:M24" si="0">SUM(D5:D22)</f>
        <v>109837.64166526688</v>
      </c>
      <c r="E24" s="405">
        <f t="shared" si="0"/>
        <v>96103.906170847273</v>
      </c>
      <c r="F24" s="405">
        <f t="shared" si="0"/>
        <v>88060.752612836877</v>
      </c>
      <c r="G24" s="405">
        <f t="shared" si="0"/>
        <v>79698.360579272907</v>
      </c>
      <c r="H24" s="405">
        <f t="shared" si="0"/>
        <v>74686.597811200729</v>
      </c>
      <c r="I24" s="405">
        <f t="shared" si="0"/>
        <v>64916.586567719642</v>
      </c>
      <c r="J24" s="405">
        <f t="shared" si="0"/>
        <v>62453.75174409763</v>
      </c>
      <c r="K24" s="405">
        <f t="shared" si="0"/>
        <v>58764.429228050016</v>
      </c>
      <c r="L24" s="405">
        <f t="shared" si="0"/>
        <v>58382.535753731026</v>
      </c>
      <c r="M24" s="405">
        <f t="shared" si="0"/>
        <v>58432.203630893797</v>
      </c>
      <c r="N24" s="405">
        <f>SUM(N5:N22)</f>
        <v>58013.520543253857</v>
      </c>
      <c r="O24" s="405">
        <f>SUM(O5:O22)</f>
        <v>57078.408186895518</v>
      </c>
      <c r="P24" s="405">
        <f>SUM(P5:P22)</f>
        <v>59810.097546866607</v>
      </c>
      <c r="Q24" s="282">
        <v>19</v>
      </c>
    </row>
    <row r="25" spans="1:17" ht="15" customHeight="1">
      <c r="A25" s="223">
        <v>20</v>
      </c>
      <c r="B25" s="460"/>
      <c r="C25" s="446" t="s">
        <v>279</v>
      </c>
      <c r="D25" s="451">
        <v>1086789.6748455511</v>
      </c>
      <c r="E25" s="451">
        <v>1058029.3592022539</v>
      </c>
      <c r="F25" s="451">
        <v>1041597.074581833</v>
      </c>
      <c r="G25" s="451">
        <v>982572.55090033892</v>
      </c>
      <c r="H25" s="451">
        <v>943133.13640768873</v>
      </c>
      <c r="I25" s="451">
        <v>911649.78994995705</v>
      </c>
      <c r="J25" s="451">
        <v>885860.78805137309</v>
      </c>
      <c r="K25" s="451">
        <v>871454.96486397728</v>
      </c>
      <c r="L25" s="451">
        <v>847201.8709871748</v>
      </c>
      <c r="M25" s="451">
        <v>846546.82594937098</v>
      </c>
      <c r="N25" s="451">
        <v>800503.72510967276</v>
      </c>
      <c r="O25" s="451">
        <v>783679.96100398852</v>
      </c>
      <c r="P25" s="451">
        <v>780079.75320342544</v>
      </c>
      <c r="Q25" s="282">
        <v>20</v>
      </c>
    </row>
    <row r="26" spans="1:17" ht="15" customHeight="1">
      <c r="A26" s="223">
        <v>21</v>
      </c>
      <c r="B26" s="460"/>
      <c r="C26" s="444" t="s">
        <v>111</v>
      </c>
      <c r="D26" s="405">
        <f t="shared" ref="D26:M26" si="1">SUM(D24:D25)</f>
        <v>1196627.316510818</v>
      </c>
      <c r="E26" s="405">
        <f t="shared" si="1"/>
        <v>1154133.2653731012</v>
      </c>
      <c r="F26" s="405">
        <f t="shared" si="1"/>
        <v>1129657.8271946697</v>
      </c>
      <c r="G26" s="405">
        <f t="shared" si="1"/>
        <v>1062270.9114796119</v>
      </c>
      <c r="H26" s="405">
        <f t="shared" si="1"/>
        <v>1017819.7342188895</v>
      </c>
      <c r="I26" s="405">
        <f t="shared" si="1"/>
        <v>976566.37651767675</v>
      </c>
      <c r="J26" s="405">
        <f t="shared" si="1"/>
        <v>948314.53979547077</v>
      </c>
      <c r="K26" s="405">
        <f t="shared" si="1"/>
        <v>930219.39409202733</v>
      </c>
      <c r="L26" s="405">
        <f t="shared" si="1"/>
        <v>905584.40674090583</v>
      </c>
      <c r="M26" s="405">
        <f t="shared" si="1"/>
        <v>904979.02958026482</v>
      </c>
      <c r="N26" s="405">
        <f>SUM(N24:N25)</f>
        <v>858517.24565292662</v>
      </c>
      <c r="O26" s="405">
        <f>SUM(O24:O25)</f>
        <v>840758.36919088406</v>
      </c>
      <c r="P26" s="405">
        <f>SUM(P24:P25)</f>
        <v>839889.85075029207</v>
      </c>
      <c r="Q26" s="282">
        <v>21</v>
      </c>
    </row>
    <row r="27" spans="1:17" ht="15" customHeight="1">
      <c r="A27" s="223">
        <v>22</v>
      </c>
      <c r="B27" s="400"/>
      <c r="C27" s="446" t="s">
        <v>112</v>
      </c>
      <c r="D27" s="523">
        <v>-70059.60181784723</v>
      </c>
      <c r="E27" s="523">
        <v>-84288.086578881455</v>
      </c>
      <c r="F27" s="523">
        <v>-94131.787671710903</v>
      </c>
      <c r="G27" s="523">
        <v>-100271.47983690014</v>
      </c>
      <c r="H27" s="523">
        <v>-108148.94317819255</v>
      </c>
      <c r="I27" s="523">
        <v>-102124.39979522016</v>
      </c>
      <c r="J27" s="523">
        <v>-107377.23394880741</v>
      </c>
      <c r="K27" s="523">
        <v>-107106.51778938946</v>
      </c>
      <c r="L27" s="523">
        <v>-113457.51721809193</v>
      </c>
      <c r="M27" s="523">
        <v>-114967.13233294644</v>
      </c>
      <c r="N27" s="523">
        <v>-113787.34474769447</v>
      </c>
      <c r="O27" s="523">
        <v>-98008.168993881758</v>
      </c>
      <c r="P27" s="523">
        <v>-93285.59662739771</v>
      </c>
      <c r="Q27" s="282">
        <v>22</v>
      </c>
    </row>
    <row r="28" spans="1:17" ht="15" customHeight="1">
      <c r="A28" s="223">
        <v>23</v>
      </c>
      <c r="B28" s="400"/>
      <c r="C28" s="444" t="s">
        <v>65</v>
      </c>
      <c r="D28" s="405">
        <f t="shared" ref="D28:M28" si="2">D26+D27</f>
        <v>1126567.7146929707</v>
      </c>
      <c r="E28" s="405">
        <f t="shared" si="2"/>
        <v>1069845.1787942199</v>
      </c>
      <c r="F28" s="405">
        <f t="shared" si="2"/>
        <v>1035526.0395229588</v>
      </c>
      <c r="G28" s="405">
        <f t="shared" si="2"/>
        <v>961999.43164271174</v>
      </c>
      <c r="H28" s="405">
        <f t="shared" si="2"/>
        <v>909670.7910406969</v>
      </c>
      <c r="I28" s="405">
        <f t="shared" si="2"/>
        <v>874441.97672245663</v>
      </c>
      <c r="J28" s="405">
        <f t="shared" si="2"/>
        <v>840937.30584666342</v>
      </c>
      <c r="K28" s="405">
        <f t="shared" si="2"/>
        <v>823112.87630263786</v>
      </c>
      <c r="L28" s="405">
        <f t="shared" si="2"/>
        <v>792126.88952281396</v>
      </c>
      <c r="M28" s="405">
        <f t="shared" si="2"/>
        <v>790011.89724731841</v>
      </c>
      <c r="N28" s="405">
        <f>N26+N27</f>
        <v>744729.90090523218</v>
      </c>
      <c r="O28" s="405">
        <f>O26+O27</f>
        <v>742750.20019700227</v>
      </c>
      <c r="P28" s="405">
        <f>P26+P27</f>
        <v>746604.25412289437</v>
      </c>
      <c r="Q28" s="282">
        <v>23</v>
      </c>
    </row>
    <row r="29" spans="1:17" ht="15" customHeight="1">
      <c r="A29" s="388" t="s">
        <v>572</v>
      </c>
      <c r="B29" s="417"/>
      <c r="C29" s="448"/>
    </row>
    <row r="30" spans="1:17" ht="15" customHeight="1">
      <c r="A30" s="400" t="s">
        <v>257</v>
      </c>
      <c r="B30" s="448"/>
      <c r="C30" s="213"/>
    </row>
    <row r="31" spans="1:17" ht="12.75" customHeight="1">
      <c r="A31" s="365" t="s">
        <v>920</v>
      </c>
      <c r="B31" s="463"/>
      <c r="C31" s="463"/>
      <c r="D31" s="463"/>
      <c r="E31" s="463"/>
      <c r="F31" s="463"/>
    </row>
    <row r="32" spans="1:17" ht="12.75" customHeight="1">
      <c r="A32" s="365" t="s">
        <v>128</v>
      </c>
      <c r="B32" s="463"/>
      <c r="C32" s="463"/>
      <c r="D32" s="463"/>
      <c r="E32" s="463"/>
      <c r="F32" s="463"/>
      <c r="G32" s="463"/>
    </row>
    <row r="33" spans="1:3" ht="12.75" customHeight="1">
      <c r="A33" s="211" t="s">
        <v>576</v>
      </c>
      <c r="B33" s="448"/>
      <c r="C33" s="213"/>
    </row>
    <row r="34" spans="1:3" ht="12.75" customHeight="1">
      <c r="A34" s="365" t="s">
        <v>271</v>
      </c>
      <c r="B34" s="448"/>
      <c r="C34" s="213"/>
    </row>
    <row r="35" spans="1:3" ht="12.75" customHeight="1">
      <c r="A35" s="365" t="s">
        <v>272</v>
      </c>
      <c r="B35" s="448"/>
      <c r="C35" s="213"/>
    </row>
    <row r="36" spans="1:3">
      <c r="B36" s="422"/>
      <c r="C36" s="448"/>
    </row>
    <row r="37" spans="1:3">
      <c r="B37" s="422"/>
      <c r="C37" s="448"/>
    </row>
    <row r="38" spans="1:3">
      <c r="B38" s="422"/>
      <c r="C38" s="448"/>
    </row>
    <row r="39" spans="1:3">
      <c r="B39" s="422"/>
      <c r="C39" s="448"/>
    </row>
    <row r="40" spans="1:3">
      <c r="B40" s="422"/>
      <c r="C40" s="448"/>
    </row>
    <row r="41" spans="1:3">
      <c r="B41" s="422"/>
      <c r="C41" s="448"/>
    </row>
    <row r="42" spans="1:3">
      <c r="B42" s="422"/>
      <c r="C42" s="448"/>
    </row>
    <row r="43" spans="1:3">
      <c r="B43" s="422"/>
      <c r="C43" s="448"/>
    </row>
    <row r="44" spans="1:3">
      <c r="B44" s="422"/>
      <c r="C44" s="448"/>
    </row>
    <row r="45" spans="1:3">
      <c r="B45" s="422"/>
      <c r="C45" s="448"/>
    </row>
    <row r="46" spans="1:3">
      <c r="B46" s="422"/>
      <c r="C46" s="448"/>
    </row>
    <row r="47" spans="1:3">
      <c r="B47" s="422"/>
      <c r="C47" s="448"/>
    </row>
    <row r="48" spans="1:3">
      <c r="B48" s="422"/>
      <c r="C48" s="448"/>
    </row>
    <row r="49" spans="2:3">
      <c r="B49" s="422"/>
      <c r="C49" s="448"/>
    </row>
    <row r="50" spans="2:3">
      <c r="B50" s="422"/>
      <c r="C50" s="448"/>
    </row>
    <row r="51" spans="2:3">
      <c r="B51" s="422"/>
      <c r="C51" s="448"/>
    </row>
    <row r="52" spans="2:3">
      <c r="B52" s="422"/>
      <c r="C52" s="448"/>
    </row>
    <row r="53" spans="2:3">
      <c r="B53" s="422"/>
      <c r="C53" s="448"/>
    </row>
    <row r="54" spans="2:3">
      <c r="B54" s="422"/>
      <c r="C54" s="448"/>
    </row>
    <row r="55" spans="2:3">
      <c r="B55" s="422"/>
      <c r="C55" s="448"/>
    </row>
    <row r="56" spans="2:3">
      <c r="B56" s="422"/>
      <c r="C56" s="448"/>
    </row>
    <row r="57" spans="2:3">
      <c r="B57" s="422"/>
      <c r="C57" s="448"/>
    </row>
    <row r="58" spans="2:3">
      <c r="B58" s="422"/>
      <c r="C58" s="448"/>
    </row>
    <row r="59" spans="2:3">
      <c r="B59" s="422"/>
      <c r="C59" s="448"/>
    </row>
    <row r="60" spans="2:3">
      <c r="B60" s="422"/>
      <c r="C60" s="448"/>
    </row>
    <row r="61" spans="2:3">
      <c r="B61" s="422"/>
      <c r="C61" s="448"/>
    </row>
    <row r="62" spans="2:3">
      <c r="B62" s="422"/>
      <c r="C62" s="448"/>
    </row>
    <row r="63" spans="2:3">
      <c r="B63" s="422"/>
      <c r="C63" s="448"/>
    </row>
    <row r="64" spans="2:3">
      <c r="B64" s="422"/>
      <c r="C64" s="448"/>
    </row>
    <row r="65" spans="2:3">
      <c r="B65" s="422"/>
      <c r="C65" s="448"/>
    </row>
    <row r="66" spans="2:3">
      <c r="B66" s="422"/>
      <c r="C66" s="448"/>
    </row>
    <row r="67" spans="2:3">
      <c r="B67" s="422"/>
      <c r="C67" s="448"/>
    </row>
    <row r="68" spans="2:3">
      <c r="B68" s="422"/>
      <c r="C68" s="448"/>
    </row>
    <row r="69" spans="2:3">
      <c r="B69" s="422"/>
      <c r="C69" s="448"/>
    </row>
    <row r="70" spans="2:3">
      <c r="B70" s="422"/>
      <c r="C70" s="448"/>
    </row>
    <row r="71" spans="2:3">
      <c r="B71" s="422"/>
      <c r="C71" s="448"/>
    </row>
    <row r="72" spans="2:3">
      <c r="B72" s="422"/>
      <c r="C72" s="448"/>
    </row>
    <row r="73" spans="2:3">
      <c r="B73" s="422"/>
      <c r="C73" s="448"/>
    </row>
    <row r="74" spans="2:3">
      <c r="B74" s="422"/>
      <c r="C74" s="448"/>
    </row>
    <row r="75" spans="2:3">
      <c r="B75" s="422"/>
      <c r="C75" s="448"/>
    </row>
    <row r="76" spans="2:3">
      <c r="B76" s="422"/>
      <c r="C76" s="448"/>
    </row>
    <row r="77" spans="2:3">
      <c r="B77" s="422"/>
      <c r="C77" s="448"/>
    </row>
    <row r="78" spans="2:3">
      <c r="B78" s="422"/>
      <c r="C78" s="448"/>
    </row>
    <row r="79" spans="2:3">
      <c r="B79" s="422"/>
      <c r="C79" s="448"/>
    </row>
    <row r="80" spans="2:3">
      <c r="B80" s="422"/>
      <c r="C80" s="448"/>
    </row>
    <row r="81" spans="2:3">
      <c r="B81" s="422"/>
      <c r="C81" s="448"/>
    </row>
    <row r="82" spans="2:3">
      <c r="B82" s="422"/>
      <c r="C82" s="448"/>
    </row>
    <row r="83" spans="2:3">
      <c r="B83" s="422"/>
      <c r="C83" s="448"/>
    </row>
    <row r="84" spans="2:3">
      <c r="B84" s="422"/>
      <c r="C84" s="448"/>
    </row>
    <row r="85" spans="2:3">
      <c r="B85" s="422"/>
      <c r="C85" s="448"/>
    </row>
    <row r="86" spans="2:3">
      <c r="B86" s="422"/>
      <c r="C86" s="448"/>
    </row>
    <row r="87" spans="2:3">
      <c r="B87" s="422"/>
      <c r="C87" s="448"/>
    </row>
    <row r="88" spans="2:3">
      <c r="B88" s="422"/>
      <c r="C88" s="448"/>
    </row>
    <row r="89" spans="2:3">
      <c r="B89" s="422"/>
      <c r="C89" s="448"/>
    </row>
    <row r="90" spans="2:3">
      <c r="B90" s="422"/>
      <c r="C90" s="448"/>
    </row>
    <row r="91" spans="2:3">
      <c r="B91" s="422"/>
      <c r="C91" s="448"/>
    </row>
    <row r="92" spans="2:3">
      <c r="B92" s="422"/>
      <c r="C92" s="448"/>
    </row>
    <row r="93" spans="2:3">
      <c r="B93" s="422"/>
      <c r="C93" s="448"/>
    </row>
    <row r="94" spans="2:3">
      <c r="B94" s="422"/>
      <c r="C94" s="448"/>
    </row>
    <row r="95" spans="2:3">
      <c r="B95" s="422"/>
      <c r="C95" s="448"/>
    </row>
    <row r="96" spans="2:3">
      <c r="B96" s="422"/>
      <c r="C96" s="448"/>
    </row>
    <row r="97" spans="2:3">
      <c r="B97" s="422"/>
      <c r="C97" s="448"/>
    </row>
    <row r="98" spans="2:3">
      <c r="B98" s="422"/>
      <c r="C98" s="448"/>
    </row>
    <row r="99" spans="2:3">
      <c r="B99" s="422"/>
      <c r="C99" s="448"/>
    </row>
    <row r="100" spans="2:3">
      <c r="B100" s="422"/>
      <c r="C100" s="448"/>
    </row>
    <row r="101" spans="2:3">
      <c r="B101" s="422"/>
      <c r="C101" s="448"/>
    </row>
    <row r="102" spans="2:3">
      <c r="B102" s="422"/>
      <c r="C102" s="448"/>
    </row>
    <row r="103" spans="2:3">
      <c r="B103" s="422"/>
      <c r="C103" s="448"/>
    </row>
    <row r="104" spans="2:3">
      <c r="B104" s="422"/>
      <c r="C104" s="448"/>
    </row>
    <row r="105" spans="2:3">
      <c r="B105" s="422"/>
      <c r="C105" s="448"/>
    </row>
    <row r="106" spans="2:3">
      <c r="B106" s="422"/>
      <c r="C106" s="448"/>
    </row>
    <row r="107" spans="2:3">
      <c r="B107" s="422"/>
      <c r="C107" s="448"/>
    </row>
    <row r="108" spans="2:3">
      <c r="B108" s="422"/>
      <c r="C108" s="448"/>
    </row>
    <row r="109" spans="2:3">
      <c r="B109" s="422"/>
      <c r="C109" s="448"/>
    </row>
    <row r="110" spans="2:3">
      <c r="B110" s="422"/>
      <c r="C110" s="448"/>
    </row>
    <row r="111" spans="2:3">
      <c r="B111" s="422"/>
      <c r="C111" s="448"/>
    </row>
    <row r="112" spans="2:3">
      <c r="B112" s="422"/>
      <c r="C112" s="448"/>
    </row>
    <row r="113" spans="2:3">
      <c r="B113" s="422"/>
      <c r="C113" s="448"/>
    </row>
    <row r="114" spans="2:3">
      <c r="C114" s="448"/>
    </row>
    <row r="115" spans="2:3">
      <c r="C115" s="448"/>
    </row>
    <row r="116" spans="2:3">
      <c r="C116" s="448"/>
    </row>
    <row r="117" spans="2:3">
      <c r="C117" s="448"/>
    </row>
    <row r="118" spans="2:3">
      <c r="C118" s="448"/>
    </row>
    <row r="119" spans="2:3">
      <c r="C119" s="448"/>
    </row>
    <row r="120" spans="2:3">
      <c r="C120" s="448"/>
    </row>
    <row r="121" spans="2:3">
      <c r="C121" s="448"/>
    </row>
    <row r="122" spans="2:3">
      <c r="C122" s="448"/>
    </row>
    <row r="123" spans="2:3">
      <c r="C123" s="448"/>
    </row>
    <row r="124" spans="2:3">
      <c r="C124" s="448"/>
    </row>
    <row r="125" spans="2:3">
      <c r="C125" s="448"/>
    </row>
    <row r="126" spans="2:3">
      <c r="C126" s="448"/>
    </row>
    <row r="127" spans="2:3">
      <c r="C127" s="448"/>
    </row>
    <row r="128" spans="2:3">
      <c r="C128" s="448"/>
    </row>
    <row r="129" spans="3:3">
      <c r="C129" s="448"/>
    </row>
    <row r="130" spans="3:3">
      <c r="C130" s="448"/>
    </row>
    <row r="131" spans="3:3">
      <c r="C131" s="448"/>
    </row>
    <row r="132" spans="3:3">
      <c r="C132" s="448"/>
    </row>
    <row r="133" spans="3:3">
      <c r="C133" s="448"/>
    </row>
    <row r="134" spans="3:3">
      <c r="C134" s="448"/>
    </row>
    <row r="135" spans="3:3">
      <c r="C135" s="448"/>
    </row>
    <row r="136" spans="3:3">
      <c r="C136" s="448"/>
    </row>
    <row r="137" spans="3:3">
      <c r="C137" s="448"/>
    </row>
    <row r="138" spans="3:3">
      <c r="C138" s="448"/>
    </row>
    <row r="139" spans="3:3">
      <c r="C139" s="448"/>
    </row>
    <row r="140" spans="3:3">
      <c r="C140" s="448"/>
    </row>
  </sheetData>
  <mergeCells count="1">
    <mergeCell ref="B23:C23"/>
  </mergeCells>
  <pageMargins left="0.59055118110236227" right="0.19685039370078741" top="0.78740157480314965" bottom="0.59055118110236227" header="0.11811023622047245" footer="0.11811023622047245"/>
  <pageSetup paperSize="9" scale="75" orientation="portrait" r:id="rId1"/>
  <headerFooter alignWithMargins="0"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9"/>
  <sheetViews>
    <sheetView workbookViewId="0"/>
  </sheetViews>
  <sheetFormatPr baseColWidth="10" defaultRowHeight="15"/>
  <cols>
    <col min="1" max="1" width="4.28515625" style="211" customWidth="1"/>
    <col min="2" max="2" width="5.7109375" style="211" customWidth="1"/>
    <col min="3" max="3" width="64.7109375" style="418" customWidth="1"/>
    <col min="4" max="16" width="11.7109375" style="213" customWidth="1"/>
    <col min="17" max="17" width="4.28515625" style="213" hidden="1" customWidth="1"/>
    <col min="18" max="16384" width="11.42578125" style="213"/>
  </cols>
  <sheetData>
    <row r="1" spans="1:17" s="390" customFormat="1" ht="21.75" customHeight="1">
      <c r="A1" s="425" t="s">
        <v>967</v>
      </c>
      <c r="C1" s="391"/>
      <c r="G1" s="389"/>
      <c r="H1" s="425"/>
      <c r="I1" s="389"/>
    </row>
    <row r="2" spans="1:17" s="393" customFormat="1" ht="16.5" customHeight="1">
      <c r="A2" s="392" t="s">
        <v>259</v>
      </c>
      <c r="C2" s="394"/>
      <c r="G2" s="392"/>
      <c r="H2" s="392"/>
      <c r="I2" s="392"/>
    </row>
    <row r="3" spans="1:17" s="211" customFormat="1" ht="12.75" customHeight="1">
      <c r="C3" s="433"/>
    </row>
    <row r="4" spans="1:17" s="398" customFormat="1" ht="27" customHeight="1">
      <c r="A4" s="269" t="s">
        <v>30</v>
      </c>
      <c r="B4" s="428" t="s">
        <v>930</v>
      </c>
      <c r="C4" s="482" t="s">
        <v>41</v>
      </c>
      <c r="D4" s="475">
        <v>2002</v>
      </c>
      <c r="E4" s="475">
        <v>2003</v>
      </c>
      <c r="F4" s="475">
        <v>2004</v>
      </c>
      <c r="G4" s="428">
        <v>2005</v>
      </c>
      <c r="H4" s="476">
        <v>2006</v>
      </c>
      <c r="I4" s="429">
        <v>2007</v>
      </c>
      <c r="J4" s="475" t="s">
        <v>966</v>
      </c>
      <c r="K4" s="428" t="s">
        <v>927</v>
      </c>
      <c r="L4" s="475">
        <v>2010</v>
      </c>
      <c r="M4" s="475">
        <v>2011</v>
      </c>
      <c r="N4" s="475">
        <v>2012</v>
      </c>
      <c r="O4" s="428" t="s">
        <v>928</v>
      </c>
      <c r="P4" s="475" t="s">
        <v>929</v>
      </c>
      <c r="Q4" s="272" t="s">
        <v>30</v>
      </c>
    </row>
    <row r="5" spans="1:17" ht="21" customHeight="1">
      <c r="A5" s="223">
        <v>1</v>
      </c>
      <c r="B5" s="500" t="s">
        <v>49</v>
      </c>
      <c r="C5" s="436" t="s">
        <v>118</v>
      </c>
      <c r="D5" s="438">
        <v>1383.4340153862302</v>
      </c>
      <c r="E5" s="438">
        <v>1244.8467090073616</v>
      </c>
      <c r="F5" s="438">
        <v>1182.6819502843264</v>
      </c>
      <c r="G5" s="403">
        <v>1071.1159561674178</v>
      </c>
      <c r="H5" s="438">
        <v>1089.6349187463229</v>
      </c>
      <c r="I5" s="438">
        <v>1000.5512321475614</v>
      </c>
      <c r="J5" s="438">
        <v>950.7760173777815</v>
      </c>
      <c r="K5" s="438">
        <v>889.54802421228851</v>
      </c>
      <c r="L5" s="438">
        <v>928.67419457855499</v>
      </c>
      <c r="M5" s="438">
        <v>954.42285670946524</v>
      </c>
      <c r="N5" s="438">
        <v>947.77160432284973</v>
      </c>
      <c r="O5" s="438">
        <v>940.55523951446651</v>
      </c>
      <c r="P5" s="438">
        <v>992.24624670290405</v>
      </c>
      <c r="Q5" s="439">
        <v>1</v>
      </c>
    </row>
    <row r="6" spans="1:17" ht="15" customHeight="1">
      <c r="A6" s="223">
        <v>2</v>
      </c>
      <c r="B6" s="501" t="s">
        <v>50</v>
      </c>
      <c r="C6" s="440" t="s">
        <v>115</v>
      </c>
      <c r="D6" s="403">
        <v>581.64243092716401</v>
      </c>
      <c r="E6" s="403">
        <v>521.28274696850929</v>
      </c>
      <c r="F6" s="403">
        <v>520.35031878897053</v>
      </c>
      <c r="G6" s="403">
        <v>479.54704658149603</v>
      </c>
      <c r="H6" s="403">
        <v>480.27978844833723</v>
      </c>
      <c r="I6" s="403">
        <v>425.72374005451655</v>
      </c>
      <c r="J6" s="403">
        <v>400.3487741283414</v>
      </c>
      <c r="K6" s="403">
        <v>404.06145338724832</v>
      </c>
      <c r="L6" s="403">
        <v>389.27291778354981</v>
      </c>
      <c r="M6" s="403">
        <v>382.4824947218147</v>
      </c>
      <c r="N6" s="403">
        <v>383.64791098738124</v>
      </c>
      <c r="O6" s="403">
        <v>379.43379087561874</v>
      </c>
      <c r="P6" s="403">
        <v>394.69245037478083</v>
      </c>
      <c r="Q6" s="282">
        <v>2</v>
      </c>
    </row>
    <row r="7" spans="1:17" ht="15" customHeight="1">
      <c r="A7" s="223">
        <v>3</v>
      </c>
      <c r="B7" s="501" t="s">
        <v>51</v>
      </c>
      <c r="C7" s="440" t="s">
        <v>124</v>
      </c>
      <c r="D7" s="403">
        <v>18764.951698404646</v>
      </c>
      <c r="E7" s="403">
        <v>20409.267890354789</v>
      </c>
      <c r="F7" s="403">
        <v>22556.215596243474</v>
      </c>
      <c r="G7" s="403">
        <v>22646.27559973075</v>
      </c>
      <c r="H7" s="403">
        <v>25092.345963318196</v>
      </c>
      <c r="I7" s="403">
        <v>25448.778925194369</v>
      </c>
      <c r="J7" s="403">
        <v>23866.831088866013</v>
      </c>
      <c r="K7" s="403">
        <v>25559.642315739799</v>
      </c>
      <c r="L7" s="403">
        <v>26762.776534282344</v>
      </c>
      <c r="M7" s="403">
        <v>29067.764513078164</v>
      </c>
      <c r="N7" s="403">
        <v>30863.448102675131</v>
      </c>
      <c r="O7" s="403">
        <v>30421.530221052122</v>
      </c>
      <c r="P7" s="403">
        <v>32600.345915122667</v>
      </c>
      <c r="Q7" s="282">
        <v>3</v>
      </c>
    </row>
    <row r="8" spans="1:17" ht="15" customHeight="1">
      <c r="A8" s="223">
        <v>4</v>
      </c>
      <c r="B8" s="501" t="s">
        <v>52</v>
      </c>
      <c r="C8" s="440" t="s">
        <v>119</v>
      </c>
      <c r="D8" s="403">
        <v>563.46054232904521</v>
      </c>
      <c r="E8" s="403">
        <v>649.93181472379047</v>
      </c>
      <c r="F8" s="403">
        <v>780.27007569028251</v>
      </c>
      <c r="G8" s="403">
        <v>790.88550474829128</v>
      </c>
      <c r="H8" s="403">
        <v>875.21525470517554</v>
      </c>
      <c r="I8" s="403">
        <v>932.88401256883731</v>
      </c>
      <c r="J8" s="403">
        <v>1028.4276289816153</v>
      </c>
      <c r="K8" s="403">
        <v>1714.4661602248664</v>
      </c>
      <c r="L8" s="403">
        <v>1947.9649223857116</v>
      </c>
      <c r="M8" s="403">
        <v>1572.1695910893311</v>
      </c>
      <c r="N8" s="403">
        <v>1726.9913349350149</v>
      </c>
      <c r="O8" s="403">
        <v>1699.3928915415524</v>
      </c>
      <c r="P8" s="403">
        <v>1853.8394878730367</v>
      </c>
      <c r="Q8" s="282">
        <v>4</v>
      </c>
    </row>
    <row r="9" spans="1:17" ht="15" customHeight="1">
      <c r="A9" s="223">
        <v>5</v>
      </c>
      <c r="B9" s="501" t="s">
        <v>53</v>
      </c>
      <c r="C9" s="440" t="s">
        <v>120</v>
      </c>
      <c r="D9" s="403">
        <v>4893.0654060733959</v>
      </c>
      <c r="E9" s="403">
        <v>4963.845016002153</v>
      </c>
      <c r="F9" s="403">
        <v>5402.8952399022855</v>
      </c>
      <c r="G9" s="403">
        <v>5438.6541236377989</v>
      </c>
      <c r="H9" s="403">
        <v>6815.4676329633976</v>
      </c>
      <c r="I9" s="403">
        <v>7002.4270128280041</v>
      </c>
      <c r="J9" s="403">
        <v>7524.79349894801</v>
      </c>
      <c r="K9" s="403">
        <v>7162.4668328469534</v>
      </c>
      <c r="L9" s="403">
        <v>6978.523401290483</v>
      </c>
      <c r="M9" s="403">
        <v>6877.5442486461707</v>
      </c>
      <c r="N9" s="403">
        <v>6657.159679403987</v>
      </c>
      <c r="O9" s="403">
        <v>6577.9008201051902</v>
      </c>
      <c r="P9" s="403">
        <v>7013.7469563982404</v>
      </c>
      <c r="Q9" s="282">
        <v>5</v>
      </c>
    </row>
    <row r="10" spans="1:17" ht="15" customHeight="1">
      <c r="A10" s="223">
        <v>6</v>
      </c>
      <c r="B10" s="501" t="s">
        <v>54</v>
      </c>
      <c r="C10" s="440" t="s">
        <v>44</v>
      </c>
      <c r="D10" s="403">
        <v>8506.1562161059992</v>
      </c>
      <c r="E10" s="403">
        <v>8080.7308498364537</v>
      </c>
      <c r="F10" s="403">
        <v>7956.440490293573</v>
      </c>
      <c r="G10" s="403">
        <v>7374.3586799241475</v>
      </c>
      <c r="H10" s="403">
        <v>7675.384258791375</v>
      </c>
      <c r="I10" s="403">
        <v>7237.6243969207362</v>
      </c>
      <c r="J10" s="403">
        <v>7500.2827629945068</v>
      </c>
      <c r="K10" s="403">
        <v>6406.6188470165471</v>
      </c>
      <c r="L10" s="403">
        <v>6870.6044175134721</v>
      </c>
      <c r="M10" s="403">
        <v>8096.834170815242</v>
      </c>
      <c r="N10" s="403">
        <v>8027.9828854947154</v>
      </c>
      <c r="O10" s="403">
        <v>7758.7610102540511</v>
      </c>
      <c r="P10" s="403">
        <v>8559.9929017588547</v>
      </c>
      <c r="Q10" s="282">
        <v>6</v>
      </c>
    </row>
    <row r="11" spans="1:17" ht="15" customHeight="1">
      <c r="A11" s="223">
        <v>7</v>
      </c>
      <c r="B11" s="501" t="s">
        <v>55</v>
      </c>
      <c r="C11" s="440" t="s">
        <v>116</v>
      </c>
      <c r="D11" s="403">
        <v>19596.316412498767</v>
      </c>
      <c r="E11" s="403">
        <v>20707.943195902659</v>
      </c>
      <c r="F11" s="403">
        <v>23409.95105143034</v>
      </c>
      <c r="G11" s="403">
        <v>23757.523864521019</v>
      </c>
      <c r="H11" s="403">
        <v>25576.768667056043</v>
      </c>
      <c r="I11" s="403">
        <v>25542.671686239068</v>
      </c>
      <c r="J11" s="403">
        <v>23008.260134759206</v>
      </c>
      <c r="K11" s="403">
        <v>19875.36621077044</v>
      </c>
      <c r="L11" s="403">
        <v>20837.083133260006</v>
      </c>
      <c r="M11" s="403">
        <v>22720.861604621845</v>
      </c>
      <c r="N11" s="403">
        <v>23978.215592674071</v>
      </c>
      <c r="O11" s="403">
        <v>23668.373403605754</v>
      </c>
      <c r="P11" s="403">
        <v>25562.172815257563</v>
      </c>
      <c r="Q11" s="282">
        <v>7</v>
      </c>
    </row>
    <row r="12" spans="1:17" ht="15" customHeight="1">
      <c r="A12" s="223">
        <v>8</v>
      </c>
      <c r="B12" s="501" t="s">
        <v>56</v>
      </c>
      <c r="C12" s="440" t="s">
        <v>95</v>
      </c>
      <c r="D12" s="403">
        <v>6360.4793055957552</v>
      </c>
      <c r="E12" s="403">
        <v>7257.5801254649632</v>
      </c>
      <c r="F12" s="403">
        <v>8268.5497001471831</v>
      </c>
      <c r="G12" s="403">
        <v>8672.9230204285104</v>
      </c>
      <c r="H12" s="403">
        <v>9899.7815302574527</v>
      </c>
      <c r="I12" s="403">
        <v>10209.738622818015</v>
      </c>
      <c r="J12" s="403">
        <v>10063.897735354934</v>
      </c>
      <c r="K12" s="403">
        <v>13244.216947985526</v>
      </c>
      <c r="L12" s="403">
        <v>14355.791923939589</v>
      </c>
      <c r="M12" s="403">
        <v>10962.424291760597</v>
      </c>
      <c r="N12" s="403">
        <v>13187.728305342351</v>
      </c>
      <c r="O12" s="403">
        <v>13224.995790798639</v>
      </c>
      <c r="P12" s="403">
        <v>14429.273493817978</v>
      </c>
      <c r="Q12" s="282">
        <v>8</v>
      </c>
    </row>
    <row r="13" spans="1:17" ht="15" customHeight="1">
      <c r="A13" s="223">
        <v>9</v>
      </c>
      <c r="B13" s="501" t="s">
        <v>57</v>
      </c>
      <c r="C13" s="440" t="s">
        <v>117</v>
      </c>
      <c r="D13" s="403">
        <v>948.96923768637168</v>
      </c>
      <c r="E13" s="403">
        <v>985.89860828026997</v>
      </c>
      <c r="F13" s="403">
        <v>1061.6504364034195</v>
      </c>
      <c r="G13" s="403">
        <v>1042.8476635497027</v>
      </c>
      <c r="H13" s="403">
        <v>1132.3343429940821</v>
      </c>
      <c r="I13" s="403">
        <v>1095.1927806783344</v>
      </c>
      <c r="J13" s="403">
        <v>1155.2543387478502</v>
      </c>
      <c r="K13" s="403">
        <v>1159.1132786265061</v>
      </c>
      <c r="L13" s="403">
        <v>1272.5102734556742</v>
      </c>
      <c r="M13" s="403">
        <v>1377.3457674850845</v>
      </c>
      <c r="N13" s="403">
        <v>1517.0162557713113</v>
      </c>
      <c r="O13" s="403">
        <v>1509.5619476600655</v>
      </c>
      <c r="P13" s="403">
        <v>1655.2811463348594</v>
      </c>
      <c r="Q13" s="282">
        <v>9</v>
      </c>
    </row>
    <row r="14" spans="1:17" ht="15" customHeight="1">
      <c r="A14" s="223">
        <v>10</v>
      </c>
      <c r="B14" s="501" t="s">
        <v>58</v>
      </c>
      <c r="C14" s="440" t="s">
        <v>96</v>
      </c>
      <c r="D14" s="403">
        <v>6485.2840534928255</v>
      </c>
      <c r="E14" s="403">
        <v>6957.6024795967078</v>
      </c>
      <c r="F14" s="403">
        <v>7470.7599879764812</v>
      </c>
      <c r="G14" s="403">
        <v>7620.5826754885165</v>
      </c>
      <c r="H14" s="403">
        <v>8284.903666592194</v>
      </c>
      <c r="I14" s="403">
        <v>8134.0594841318871</v>
      </c>
      <c r="J14" s="403">
        <v>8467.2223733485152</v>
      </c>
      <c r="K14" s="403">
        <v>5545.2894555957482</v>
      </c>
      <c r="L14" s="403">
        <v>5364.0610992291304</v>
      </c>
      <c r="M14" s="403">
        <v>8948.4496188887315</v>
      </c>
      <c r="N14" s="403">
        <v>8746.6040751681394</v>
      </c>
      <c r="O14" s="403">
        <v>8623.0670021648257</v>
      </c>
      <c r="P14" s="403">
        <v>9180.642832624726</v>
      </c>
      <c r="Q14" s="282">
        <v>10</v>
      </c>
    </row>
    <row r="15" spans="1:17" ht="15" customHeight="1">
      <c r="A15" s="223">
        <v>11</v>
      </c>
      <c r="B15" s="501" t="s">
        <v>59</v>
      </c>
      <c r="C15" s="440" t="s">
        <v>97</v>
      </c>
      <c r="D15" s="403">
        <v>1010.0828050645671</v>
      </c>
      <c r="E15" s="403">
        <v>1263.1516746312466</v>
      </c>
      <c r="F15" s="403">
        <v>1530.3817997404362</v>
      </c>
      <c r="G15" s="403">
        <v>1691.857149337585</v>
      </c>
      <c r="H15" s="403">
        <v>2018.3249086315614</v>
      </c>
      <c r="I15" s="403">
        <v>2119.2620041452292</v>
      </c>
      <c r="J15" s="403">
        <v>2243.1536666817183</v>
      </c>
      <c r="K15" s="403">
        <v>2488.0198781823624</v>
      </c>
      <c r="L15" s="403">
        <v>2742.4748173339776</v>
      </c>
      <c r="M15" s="403">
        <v>3001.9727045993091</v>
      </c>
      <c r="N15" s="403">
        <v>3207.5051471248353</v>
      </c>
      <c r="O15" s="403">
        <v>3177.0450487108901</v>
      </c>
      <c r="P15" s="403">
        <v>3506.8132946939277</v>
      </c>
      <c r="Q15" s="282">
        <v>11</v>
      </c>
    </row>
    <row r="16" spans="1:17" ht="15" customHeight="1">
      <c r="A16" s="223">
        <v>12</v>
      </c>
      <c r="B16" s="501" t="s">
        <v>60</v>
      </c>
      <c r="C16" s="440" t="s">
        <v>121</v>
      </c>
      <c r="D16" s="403">
        <v>2051.0860480216752</v>
      </c>
      <c r="E16" s="403">
        <v>2839.306523773972</v>
      </c>
      <c r="F16" s="403">
        <v>3469.4826261900284</v>
      </c>
      <c r="G16" s="403">
        <v>3733.5752815711467</v>
      </c>
      <c r="H16" s="403">
        <v>4244.0866240697778</v>
      </c>
      <c r="I16" s="403">
        <v>4216.5673872007392</v>
      </c>
      <c r="J16" s="403">
        <v>4094.4282477471397</v>
      </c>
      <c r="K16" s="403">
        <v>4104.7290205774661</v>
      </c>
      <c r="L16" s="403">
        <v>4164.2818698418523</v>
      </c>
      <c r="M16" s="403">
        <v>4234.4730213563398</v>
      </c>
      <c r="N16" s="403">
        <v>4385.2350001799023</v>
      </c>
      <c r="O16" s="403">
        <v>4342.0588538350339</v>
      </c>
      <c r="P16" s="403">
        <v>4766.3667416963581</v>
      </c>
      <c r="Q16" s="282">
        <v>12</v>
      </c>
    </row>
    <row r="17" spans="1:17" ht="15" customHeight="1">
      <c r="A17" s="223">
        <v>13</v>
      </c>
      <c r="B17" s="501" t="s">
        <v>61</v>
      </c>
      <c r="C17" s="440" t="s">
        <v>98</v>
      </c>
      <c r="D17" s="403">
        <v>21074.854403136727</v>
      </c>
      <c r="E17" s="403">
        <v>21456.214991622619</v>
      </c>
      <c r="F17" s="403">
        <v>22961.429254157432</v>
      </c>
      <c r="G17" s="403">
        <v>24292.79558566866</v>
      </c>
      <c r="H17" s="403">
        <v>28576.345943247215</v>
      </c>
      <c r="I17" s="403">
        <v>30016.012457997611</v>
      </c>
      <c r="J17" s="403">
        <v>32021.655569988903</v>
      </c>
      <c r="K17" s="403">
        <v>33908.323594805566</v>
      </c>
      <c r="L17" s="403">
        <v>33352.70789968552</v>
      </c>
      <c r="M17" s="403">
        <v>33094.301297080892</v>
      </c>
      <c r="N17" s="403">
        <v>33264.843249942016</v>
      </c>
      <c r="O17" s="403">
        <v>32908.160003474652</v>
      </c>
      <c r="P17" s="403">
        <v>35712.64348643781</v>
      </c>
      <c r="Q17" s="282">
        <v>13</v>
      </c>
    </row>
    <row r="18" spans="1:17" ht="15" customHeight="1">
      <c r="A18" s="223">
        <v>14</v>
      </c>
      <c r="B18" s="501" t="s">
        <v>63</v>
      </c>
      <c r="C18" s="440" t="s">
        <v>102</v>
      </c>
      <c r="D18" s="403">
        <v>1145.2438485332837</v>
      </c>
      <c r="E18" s="403">
        <v>1643.3738397913894</v>
      </c>
      <c r="F18" s="403">
        <v>2000.4259793360393</v>
      </c>
      <c r="G18" s="403">
        <v>1971.2698102682311</v>
      </c>
      <c r="H18" s="403">
        <v>1310.9213835430048</v>
      </c>
      <c r="I18" s="403">
        <v>1903.751467903242</v>
      </c>
      <c r="J18" s="403">
        <v>2038.1010219611244</v>
      </c>
      <c r="K18" s="403">
        <v>1235.5050904431084</v>
      </c>
      <c r="L18" s="403">
        <v>1520.1823593765753</v>
      </c>
      <c r="M18" s="403">
        <v>1761.4754692355461</v>
      </c>
      <c r="N18" s="403">
        <v>2069.764580628027</v>
      </c>
      <c r="O18" s="403">
        <v>2044.3886098812686</v>
      </c>
      <c r="P18" s="403">
        <v>2237.297293743482</v>
      </c>
      <c r="Q18" s="282">
        <v>14</v>
      </c>
    </row>
    <row r="19" spans="1:17" ht="15" customHeight="1">
      <c r="A19" s="223">
        <v>15</v>
      </c>
      <c r="B19" s="501" t="s">
        <v>62</v>
      </c>
      <c r="C19" s="440" t="s">
        <v>122</v>
      </c>
      <c r="D19" s="403">
        <v>2218.1787713056265</v>
      </c>
      <c r="E19" s="403">
        <v>2643.2210153105698</v>
      </c>
      <c r="F19" s="403">
        <v>2966.68333284457</v>
      </c>
      <c r="G19" s="403">
        <v>3884.5962572182593</v>
      </c>
      <c r="H19" s="403">
        <v>4720.331725964993</v>
      </c>
      <c r="I19" s="403">
        <v>4747.256873860928</v>
      </c>
      <c r="J19" s="403">
        <v>5043.736187045587</v>
      </c>
      <c r="K19" s="403">
        <v>5186.3086387697849</v>
      </c>
      <c r="L19" s="403">
        <v>5583.7842504658502</v>
      </c>
      <c r="M19" s="403">
        <v>5655.8199110065671</v>
      </c>
      <c r="N19" s="403">
        <v>5919.7867973545608</v>
      </c>
      <c r="O19" s="403">
        <v>5865.5259833205973</v>
      </c>
      <c r="P19" s="403">
        <v>6282.0531425049649</v>
      </c>
      <c r="Q19" s="282">
        <v>15</v>
      </c>
    </row>
    <row r="20" spans="1:17" ht="15" customHeight="1">
      <c r="A20" s="223">
        <v>16</v>
      </c>
      <c r="B20" s="501" t="s">
        <v>99</v>
      </c>
      <c r="C20" s="440" t="s">
        <v>103</v>
      </c>
      <c r="D20" s="403">
        <v>338.72374380919416</v>
      </c>
      <c r="E20" s="403">
        <v>400.96335188068707</v>
      </c>
      <c r="F20" s="403">
        <v>469.86176213483503</v>
      </c>
      <c r="G20" s="403">
        <v>506.80016026760876</v>
      </c>
      <c r="H20" s="403">
        <v>575.77760039801956</v>
      </c>
      <c r="I20" s="403">
        <v>614.76155568002457</v>
      </c>
      <c r="J20" s="403">
        <v>658.91656396913356</v>
      </c>
      <c r="K20" s="403">
        <v>654.87883949464822</v>
      </c>
      <c r="L20" s="403">
        <v>717.47727310915354</v>
      </c>
      <c r="M20" s="403">
        <v>768.1585619843504</v>
      </c>
      <c r="N20" s="403">
        <v>833.25605185125494</v>
      </c>
      <c r="O20" s="403">
        <v>821.03352371648452</v>
      </c>
      <c r="P20" s="403">
        <v>918.6159995848185</v>
      </c>
      <c r="Q20" s="282">
        <v>16</v>
      </c>
    </row>
    <row r="21" spans="1:17" ht="15" customHeight="1">
      <c r="A21" s="223">
        <v>17</v>
      </c>
      <c r="B21" s="501" t="s">
        <v>100</v>
      </c>
      <c r="C21" s="440" t="s">
        <v>104</v>
      </c>
      <c r="D21" s="403">
        <v>1536.3186858858635</v>
      </c>
      <c r="E21" s="403">
        <v>1875.9120295228561</v>
      </c>
      <c r="F21" s="403">
        <v>2221.9686803032773</v>
      </c>
      <c r="G21" s="403">
        <v>2435.8375595168727</v>
      </c>
      <c r="H21" s="403">
        <v>3142.4050155893551</v>
      </c>
      <c r="I21" s="403">
        <v>3488.5558204440831</v>
      </c>
      <c r="J21" s="403">
        <v>3879.2987608548292</v>
      </c>
      <c r="K21" s="403">
        <v>4344.1978611106279</v>
      </c>
      <c r="L21" s="403">
        <v>4921.5186212399476</v>
      </c>
      <c r="M21" s="403">
        <v>5334.8437030718796</v>
      </c>
      <c r="N21" s="403">
        <v>5813.9439565013945</v>
      </c>
      <c r="O21" s="403">
        <v>5782.0370305664055</v>
      </c>
      <c r="P21" s="403">
        <v>6346.8238019879873</v>
      </c>
      <c r="Q21" s="282">
        <v>17</v>
      </c>
    </row>
    <row r="22" spans="1:17" ht="15" customHeight="1">
      <c r="A22" s="223">
        <v>18</v>
      </c>
      <c r="B22" s="501" t="s">
        <v>101</v>
      </c>
      <c r="C22" s="440" t="s">
        <v>105</v>
      </c>
      <c r="D22" s="403">
        <v>15364.026065635207</v>
      </c>
      <c r="E22" s="403">
        <v>15186.816222524714</v>
      </c>
      <c r="F22" s="403">
        <v>16135.648775262869</v>
      </c>
      <c r="G22" s="403">
        <v>15958.935808879727</v>
      </c>
      <c r="H22" s="403">
        <v>18042.957952308338</v>
      </c>
      <c r="I22" s="403">
        <v>18435.854061443839</v>
      </c>
      <c r="J22" s="403">
        <v>19840.514737314857</v>
      </c>
      <c r="K22" s="403">
        <v>19231.689777279273</v>
      </c>
      <c r="L22" s="403">
        <v>18652.838923733289</v>
      </c>
      <c r="M22" s="403">
        <v>18206.984025532303</v>
      </c>
      <c r="N22" s="403">
        <v>17713.473358915766</v>
      </c>
      <c r="O22" s="403">
        <v>17522.46760332417</v>
      </c>
      <c r="P22" s="403">
        <v>18794.073805266864</v>
      </c>
      <c r="Q22" s="282">
        <v>18</v>
      </c>
    </row>
    <row r="23" spans="1:17" ht="12.95" customHeight="1">
      <c r="A23" s="224"/>
      <c r="B23" s="502"/>
      <c r="C23" s="503"/>
      <c r="D23" s="403"/>
      <c r="E23" s="403"/>
      <c r="F23" s="403"/>
      <c r="G23" s="403"/>
      <c r="H23" s="403"/>
      <c r="I23" s="403"/>
      <c r="J23" s="403"/>
      <c r="K23" s="403"/>
      <c r="L23" s="403"/>
      <c r="M23" s="403"/>
      <c r="N23" s="403"/>
      <c r="O23" s="403"/>
      <c r="P23" s="403"/>
      <c r="Q23" s="282"/>
    </row>
    <row r="24" spans="1:17" ht="15" customHeight="1">
      <c r="A24" s="223">
        <v>19</v>
      </c>
      <c r="B24" s="460"/>
      <c r="C24" s="444" t="s">
        <v>42</v>
      </c>
      <c r="D24" s="405">
        <f>SUM(D5:D22)</f>
        <v>112822.27368989236</v>
      </c>
      <c r="E24" s="405">
        <f t="shared" ref="E24:L24" si="0">SUM(E5:E22)</f>
        <v>119087.88908519567</v>
      </c>
      <c r="F24" s="405">
        <f t="shared" si="0"/>
        <v>130365.64705712984</v>
      </c>
      <c r="G24" s="405">
        <f t="shared" si="0"/>
        <v>133370.38174750574</v>
      </c>
      <c r="H24" s="405">
        <f t="shared" si="0"/>
        <v>149553.26717762486</v>
      </c>
      <c r="I24" s="405">
        <f t="shared" si="0"/>
        <v>152571.67352225701</v>
      </c>
      <c r="J24" s="405">
        <f t="shared" si="0"/>
        <v>153785.89910907007</v>
      </c>
      <c r="K24" s="405">
        <f t="shared" si="0"/>
        <v>153114.44222706874</v>
      </c>
      <c r="L24" s="405">
        <f t="shared" si="0"/>
        <v>157362.5288325047</v>
      </c>
      <c r="M24" s="405">
        <f>SUM(M5:M22)</f>
        <v>163018.3278516836</v>
      </c>
      <c r="N24" s="405">
        <f>SUM(N5:N22)</f>
        <v>169244.37388927268</v>
      </c>
      <c r="O24" s="405">
        <f>SUM(O5:O22)</f>
        <v>167266.28877440182</v>
      </c>
      <c r="P24" s="405">
        <f>SUM(P5:P22)</f>
        <v>180806.92181218183</v>
      </c>
      <c r="Q24" s="282">
        <v>19</v>
      </c>
    </row>
    <row r="25" spans="1:17" ht="15" customHeight="1">
      <c r="A25" s="223">
        <v>20</v>
      </c>
      <c r="B25" s="460"/>
      <c r="C25" s="446" t="s">
        <v>279</v>
      </c>
      <c r="D25" s="451">
        <v>264764.45319802075</v>
      </c>
      <c r="E25" s="451">
        <v>273876.92426585709</v>
      </c>
      <c r="F25" s="451">
        <v>307474.68144545727</v>
      </c>
      <c r="G25" s="451">
        <v>323470.71845536231</v>
      </c>
      <c r="H25" s="451">
        <v>354556.17705793708</v>
      </c>
      <c r="I25" s="451">
        <v>380079.63313085132</v>
      </c>
      <c r="J25" s="451">
        <v>373943.56764991482</v>
      </c>
      <c r="K25" s="451">
        <v>395681.10527607956</v>
      </c>
      <c r="L25" s="451">
        <v>421739.19215853891</v>
      </c>
      <c r="M25" s="451">
        <v>432719.62659710099</v>
      </c>
      <c r="N25" s="451">
        <v>458256.04439319391</v>
      </c>
      <c r="O25" s="461">
        <v>495194.31514661579</v>
      </c>
      <c r="P25" s="461">
        <v>506042.44212715491</v>
      </c>
      <c r="Q25" s="282">
        <v>20</v>
      </c>
    </row>
    <row r="26" spans="1:17" ht="15" customHeight="1">
      <c r="A26" s="223">
        <v>21</v>
      </c>
      <c r="B26" s="460"/>
      <c r="C26" s="444" t="s">
        <v>111</v>
      </c>
      <c r="D26" s="405">
        <f>SUM(D24:D25)</f>
        <v>377586.72688791313</v>
      </c>
      <c r="E26" s="405">
        <f t="shared" ref="E26:M26" si="1">SUM(E24:E25)</f>
        <v>392964.81335105276</v>
      </c>
      <c r="F26" s="405">
        <f t="shared" si="1"/>
        <v>437840.3285025871</v>
      </c>
      <c r="G26" s="405">
        <f t="shared" si="1"/>
        <v>456841.10020286805</v>
      </c>
      <c r="H26" s="405">
        <f t="shared" si="1"/>
        <v>504109.44423556194</v>
      </c>
      <c r="I26" s="405">
        <f t="shared" si="1"/>
        <v>532651.30665310833</v>
      </c>
      <c r="J26" s="405">
        <f t="shared" si="1"/>
        <v>527729.46675898484</v>
      </c>
      <c r="K26" s="405">
        <f t="shared" si="1"/>
        <v>548795.54750314832</v>
      </c>
      <c r="L26" s="405">
        <f t="shared" si="1"/>
        <v>579101.72099104361</v>
      </c>
      <c r="M26" s="405">
        <f t="shared" si="1"/>
        <v>595737.95444878459</v>
      </c>
      <c r="N26" s="405">
        <f>SUM(N24:N25)</f>
        <v>627500.41828246659</v>
      </c>
      <c r="O26" s="405">
        <f>SUM(O24:O25)</f>
        <v>662460.60392101761</v>
      </c>
      <c r="P26" s="405">
        <f>SUM(P24:P25)</f>
        <v>686849.36393933673</v>
      </c>
      <c r="Q26" s="282">
        <v>21</v>
      </c>
    </row>
    <row r="27" spans="1:17" ht="15" customHeight="1">
      <c r="A27" s="223">
        <v>22</v>
      </c>
      <c r="B27" s="460"/>
      <c r="C27" s="446" t="s">
        <v>112</v>
      </c>
      <c r="D27" s="523">
        <v>-17930.023226751084</v>
      </c>
      <c r="E27" s="523">
        <v>-26895.149938156359</v>
      </c>
      <c r="F27" s="523">
        <v>-26894.471257199744</v>
      </c>
      <c r="G27" s="523">
        <v>-30480.630422430404</v>
      </c>
      <c r="H27" s="523">
        <v>-39445.256935755962</v>
      </c>
      <c r="I27" s="523">
        <v>-46616.835032599556</v>
      </c>
      <c r="J27" s="523">
        <v>-43031.050975529644</v>
      </c>
      <c r="K27" s="523">
        <v>-32273.774587878692</v>
      </c>
      <c r="L27" s="523">
        <v>-32273.253632847682</v>
      </c>
      <c r="M27" s="523">
        <v>-25101.831362100686</v>
      </c>
      <c r="N27" s="523">
        <v>-21515.90196404223</v>
      </c>
      <c r="O27" s="523">
        <v>-10778.425767117815</v>
      </c>
      <c r="P27" s="523">
        <v>-8900.0407548279472</v>
      </c>
      <c r="Q27" s="282">
        <v>22</v>
      </c>
    </row>
    <row r="28" spans="1:17" ht="15" customHeight="1">
      <c r="A28" s="223">
        <v>23</v>
      </c>
      <c r="B28" s="460"/>
      <c r="C28" s="444" t="s">
        <v>65</v>
      </c>
      <c r="D28" s="405">
        <f>D26+D27</f>
        <v>359656.70366116206</v>
      </c>
      <c r="E28" s="405">
        <f t="shared" ref="E28:M28" si="2">E26+E27</f>
        <v>366069.66341289639</v>
      </c>
      <c r="F28" s="405">
        <f t="shared" si="2"/>
        <v>410945.85724538733</v>
      </c>
      <c r="G28" s="405">
        <f t="shared" si="2"/>
        <v>426360.46978043765</v>
      </c>
      <c r="H28" s="405">
        <f t="shared" si="2"/>
        <v>464664.18729980598</v>
      </c>
      <c r="I28" s="405">
        <f t="shared" si="2"/>
        <v>486034.47162050876</v>
      </c>
      <c r="J28" s="405">
        <f t="shared" si="2"/>
        <v>484698.41578345519</v>
      </c>
      <c r="K28" s="405">
        <f t="shared" si="2"/>
        <v>516521.77291526966</v>
      </c>
      <c r="L28" s="405">
        <f t="shared" si="2"/>
        <v>546828.46735819592</v>
      </c>
      <c r="M28" s="405">
        <f t="shared" si="2"/>
        <v>570636.12308668392</v>
      </c>
      <c r="N28" s="405">
        <f>N26+N27</f>
        <v>605984.51631842437</v>
      </c>
      <c r="O28" s="405">
        <f>O26+O27</f>
        <v>651682.17815389985</v>
      </c>
      <c r="P28" s="405">
        <f>P26+P27</f>
        <v>677949.32318450883</v>
      </c>
      <c r="Q28" s="282">
        <v>23</v>
      </c>
    </row>
    <row r="29" spans="1:17" ht="15" customHeight="1">
      <c r="A29" s="388" t="s">
        <v>572</v>
      </c>
      <c r="B29" s="417"/>
      <c r="C29" s="448"/>
    </row>
    <row r="30" spans="1:17" ht="12" customHeight="1">
      <c r="A30" s="365" t="s">
        <v>83</v>
      </c>
      <c r="B30" s="448"/>
      <c r="C30" s="213"/>
    </row>
    <row r="31" spans="1:17" ht="12" customHeight="1">
      <c r="A31" s="365" t="s">
        <v>920</v>
      </c>
      <c r="B31" s="463"/>
      <c r="C31" s="463"/>
      <c r="D31" s="463"/>
      <c r="E31" s="463"/>
      <c r="F31" s="463"/>
      <c r="G31" s="462"/>
      <c r="I31" s="462"/>
      <c r="J31" s="462"/>
      <c r="K31" s="462"/>
      <c r="L31" s="462"/>
    </row>
    <row r="32" spans="1:17" ht="12" customHeight="1">
      <c r="A32" s="365" t="s">
        <v>128</v>
      </c>
      <c r="B32" s="463"/>
      <c r="C32" s="463"/>
      <c r="D32" s="463"/>
      <c r="E32" s="463"/>
      <c r="F32" s="463"/>
      <c r="G32" s="463"/>
      <c r="I32" s="462"/>
      <c r="J32" s="462"/>
      <c r="K32" s="462"/>
      <c r="L32" s="462"/>
    </row>
    <row r="33" spans="1:7" ht="12" customHeight="1">
      <c r="A33" s="211" t="s">
        <v>576</v>
      </c>
      <c r="B33" s="448"/>
      <c r="C33" s="213"/>
    </row>
    <row r="34" spans="1:7" ht="12" customHeight="1">
      <c r="A34" s="365" t="s">
        <v>271</v>
      </c>
      <c r="B34" s="448"/>
      <c r="C34" s="213"/>
    </row>
    <row r="35" spans="1:7" ht="12" customHeight="1">
      <c r="A35" s="365" t="s">
        <v>272</v>
      </c>
      <c r="B35" s="448"/>
      <c r="C35" s="213"/>
    </row>
    <row r="36" spans="1:7">
      <c r="B36" s="422"/>
      <c r="C36" s="448"/>
    </row>
    <row r="37" spans="1:7" s="390" customFormat="1" ht="18">
      <c r="A37" s="389"/>
      <c r="C37" s="391"/>
      <c r="F37" s="389"/>
      <c r="G37" s="389"/>
    </row>
    <row r="38" spans="1:7">
      <c r="B38" s="422"/>
      <c r="C38" s="448"/>
    </row>
    <row r="39" spans="1:7">
      <c r="B39" s="422"/>
      <c r="C39" s="448"/>
    </row>
    <row r="40" spans="1:7">
      <c r="B40" s="422"/>
      <c r="C40" s="448"/>
    </row>
    <row r="41" spans="1:7">
      <c r="B41" s="422"/>
      <c r="C41" s="448"/>
    </row>
    <row r="42" spans="1:7">
      <c r="B42" s="422"/>
      <c r="C42" s="448"/>
    </row>
    <row r="43" spans="1:7">
      <c r="B43" s="422"/>
      <c r="C43" s="448"/>
    </row>
    <row r="44" spans="1:7">
      <c r="B44" s="422"/>
      <c r="C44" s="448"/>
    </row>
    <row r="45" spans="1:7">
      <c r="B45" s="422"/>
      <c r="C45" s="448"/>
    </row>
    <row r="46" spans="1:7">
      <c r="B46" s="422"/>
      <c r="C46" s="448"/>
    </row>
    <row r="47" spans="1:7">
      <c r="B47" s="422"/>
      <c r="C47" s="448"/>
    </row>
    <row r="48" spans="1:7">
      <c r="B48" s="422"/>
      <c r="C48" s="448"/>
    </row>
    <row r="49" spans="2:3">
      <c r="B49" s="422"/>
      <c r="C49" s="448"/>
    </row>
    <row r="50" spans="2:3">
      <c r="B50" s="422"/>
      <c r="C50" s="448"/>
    </row>
    <row r="51" spans="2:3">
      <c r="B51" s="422"/>
      <c r="C51" s="448"/>
    </row>
    <row r="52" spans="2:3">
      <c r="B52" s="422"/>
      <c r="C52" s="448"/>
    </row>
    <row r="53" spans="2:3">
      <c r="B53" s="422"/>
      <c r="C53" s="448"/>
    </row>
    <row r="54" spans="2:3">
      <c r="B54" s="422"/>
      <c r="C54" s="448"/>
    </row>
    <row r="55" spans="2:3">
      <c r="B55" s="422"/>
      <c r="C55" s="448"/>
    </row>
    <row r="56" spans="2:3">
      <c r="B56" s="422"/>
      <c r="C56" s="448"/>
    </row>
    <row r="57" spans="2:3">
      <c r="B57" s="422"/>
      <c r="C57" s="448"/>
    </row>
    <row r="58" spans="2:3">
      <c r="B58" s="422"/>
      <c r="C58" s="448"/>
    </row>
    <row r="59" spans="2:3">
      <c r="B59" s="422"/>
      <c r="C59" s="448"/>
    </row>
    <row r="60" spans="2:3">
      <c r="B60" s="422"/>
      <c r="C60" s="448"/>
    </row>
    <row r="61" spans="2:3">
      <c r="B61" s="422"/>
      <c r="C61" s="448"/>
    </row>
    <row r="62" spans="2:3">
      <c r="B62" s="422"/>
      <c r="C62" s="448"/>
    </row>
    <row r="63" spans="2:3">
      <c r="B63" s="422"/>
      <c r="C63" s="448"/>
    </row>
    <row r="64" spans="2:3">
      <c r="B64" s="422"/>
      <c r="C64" s="448"/>
    </row>
    <row r="65" spans="2:3">
      <c r="B65" s="422"/>
      <c r="C65" s="448"/>
    </row>
    <row r="66" spans="2:3">
      <c r="B66" s="422"/>
      <c r="C66" s="448"/>
    </row>
    <row r="67" spans="2:3">
      <c r="B67" s="422"/>
      <c r="C67" s="448"/>
    </row>
    <row r="68" spans="2:3">
      <c r="B68" s="422"/>
      <c r="C68" s="448"/>
    </row>
    <row r="69" spans="2:3">
      <c r="B69" s="422"/>
      <c r="C69" s="448"/>
    </row>
    <row r="70" spans="2:3">
      <c r="B70" s="422"/>
      <c r="C70" s="448"/>
    </row>
    <row r="71" spans="2:3">
      <c r="B71" s="422"/>
      <c r="C71" s="448"/>
    </row>
    <row r="72" spans="2:3">
      <c r="B72" s="422"/>
      <c r="C72" s="448"/>
    </row>
    <row r="73" spans="2:3">
      <c r="B73" s="422"/>
      <c r="C73" s="448"/>
    </row>
    <row r="74" spans="2:3">
      <c r="B74" s="422"/>
      <c r="C74" s="448"/>
    </row>
    <row r="75" spans="2:3">
      <c r="B75" s="422"/>
      <c r="C75" s="448"/>
    </row>
    <row r="76" spans="2:3">
      <c r="B76" s="422"/>
      <c r="C76" s="448"/>
    </row>
    <row r="77" spans="2:3">
      <c r="B77" s="422"/>
      <c r="C77" s="448"/>
    </row>
    <row r="78" spans="2:3">
      <c r="B78" s="422"/>
      <c r="C78" s="448"/>
    </row>
    <row r="79" spans="2:3">
      <c r="B79" s="422"/>
      <c r="C79" s="448"/>
    </row>
    <row r="80" spans="2:3">
      <c r="B80" s="422"/>
      <c r="C80" s="448"/>
    </row>
    <row r="81" spans="2:3">
      <c r="B81" s="422"/>
      <c r="C81" s="448"/>
    </row>
    <row r="82" spans="2:3">
      <c r="B82" s="422"/>
      <c r="C82" s="448"/>
    </row>
    <row r="83" spans="2:3">
      <c r="B83" s="422"/>
      <c r="C83" s="448"/>
    </row>
    <row r="84" spans="2:3">
      <c r="B84" s="422"/>
      <c r="C84" s="448"/>
    </row>
    <row r="85" spans="2:3">
      <c r="B85" s="422"/>
      <c r="C85" s="448"/>
    </row>
    <row r="86" spans="2:3">
      <c r="B86" s="422"/>
      <c r="C86" s="448"/>
    </row>
    <row r="87" spans="2:3">
      <c r="B87" s="422"/>
      <c r="C87" s="448"/>
    </row>
    <row r="88" spans="2:3">
      <c r="B88" s="422"/>
      <c r="C88" s="448"/>
    </row>
    <row r="89" spans="2:3">
      <c r="B89" s="422"/>
      <c r="C89" s="448"/>
    </row>
    <row r="90" spans="2:3">
      <c r="B90" s="422"/>
      <c r="C90" s="448"/>
    </row>
    <row r="91" spans="2:3">
      <c r="B91" s="422"/>
      <c r="C91" s="448"/>
    </row>
    <row r="92" spans="2:3">
      <c r="B92" s="422"/>
      <c r="C92" s="448"/>
    </row>
    <row r="93" spans="2:3">
      <c r="B93" s="422"/>
      <c r="C93" s="448"/>
    </row>
    <row r="94" spans="2:3">
      <c r="B94" s="422"/>
      <c r="C94" s="448"/>
    </row>
    <row r="95" spans="2:3">
      <c r="B95" s="422"/>
      <c r="C95" s="448"/>
    </row>
    <row r="96" spans="2:3">
      <c r="B96" s="422"/>
      <c r="C96" s="448"/>
    </row>
    <row r="97" spans="2:3">
      <c r="B97" s="422"/>
      <c r="C97" s="448"/>
    </row>
    <row r="98" spans="2:3">
      <c r="B98" s="422"/>
      <c r="C98" s="448"/>
    </row>
    <row r="99" spans="2:3">
      <c r="B99" s="422"/>
      <c r="C99" s="448"/>
    </row>
    <row r="100" spans="2:3">
      <c r="B100" s="422"/>
      <c r="C100" s="448"/>
    </row>
    <row r="101" spans="2:3">
      <c r="B101" s="422"/>
      <c r="C101" s="448"/>
    </row>
    <row r="102" spans="2:3">
      <c r="B102" s="422"/>
      <c r="C102" s="448"/>
    </row>
    <row r="103" spans="2:3">
      <c r="B103" s="422"/>
      <c r="C103" s="448"/>
    </row>
    <row r="104" spans="2:3">
      <c r="B104" s="422"/>
      <c r="C104" s="448"/>
    </row>
    <row r="105" spans="2:3">
      <c r="B105" s="422"/>
      <c r="C105" s="448"/>
    </row>
    <row r="106" spans="2:3">
      <c r="B106" s="422"/>
      <c r="C106" s="448"/>
    </row>
    <row r="107" spans="2:3">
      <c r="B107" s="422"/>
      <c r="C107" s="448"/>
    </row>
    <row r="108" spans="2:3">
      <c r="B108" s="422"/>
      <c r="C108" s="448"/>
    </row>
    <row r="109" spans="2:3">
      <c r="B109" s="422"/>
      <c r="C109" s="448"/>
    </row>
    <row r="110" spans="2:3">
      <c r="B110" s="422"/>
      <c r="C110" s="448"/>
    </row>
    <row r="111" spans="2:3">
      <c r="B111" s="422"/>
      <c r="C111" s="448"/>
    </row>
    <row r="112" spans="2:3">
      <c r="B112" s="422"/>
      <c r="C112" s="448"/>
    </row>
    <row r="113" spans="3:3">
      <c r="C113" s="448"/>
    </row>
    <row r="114" spans="3:3">
      <c r="C114" s="448"/>
    </row>
    <row r="115" spans="3:3">
      <c r="C115" s="448"/>
    </row>
    <row r="116" spans="3:3">
      <c r="C116" s="448"/>
    </row>
    <row r="117" spans="3:3">
      <c r="C117" s="448"/>
    </row>
    <row r="118" spans="3:3">
      <c r="C118" s="448"/>
    </row>
    <row r="119" spans="3:3">
      <c r="C119" s="448"/>
    </row>
    <row r="120" spans="3:3">
      <c r="C120" s="448"/>
    </row>
    <row r="121" spans="3:3">
      <c r="C121" s="448"/>
    </row>
    <row r="122" spans="3:3">
      <c r="C122" s="448"/>
    </row>
    <row r="123" spans="3:3">
      <c r="C123" s="448"/>
    </row>
    <row r="124" spans="3:3">
      <c r="C124" s="448"/>
    </row>
    <row r="125" spans="3:3">
      <c r="C125" s="448"/>
    </row>
    <row r="126" spans="3:3">
      <c r="C126" s="448"/>
    </row>
    <row r="127" spans="3:3">
      <c r="C127" s="448"/>
    </row>
    <row r="128" spans="3:3">
      <c r="C128" s="448"/>
    </row>
    <row r="129" spans="3:3">
      <c r="C129" s="448"/>
    </row>
    <row r="130" spans="3:3">
      <c r="C130" s="448"/>
    </row>
    <row r="131" spans="3:3">
      <c r="C131" s="448"/>
    </row>
    <row r="132" spans="3:3">
      <c r="C132" s="448"/>
    </row>
    <row r="133" spans="3:3">
      <c r="C133" s="448"/>
    </row>
    <row r="134" spans="3:3">
      <c r="C134" s="448"/>
    </row>
    <row r="135" spans="3:3">
      <c r="C135" s="448"/>
    </row>
    <row r="136" spans="3:3">
      <c r="C136" s="448"/>
    </row>
    <row r="137" spans="3:3">
      <c r="C137" s="448"/>
    </row>
    <row r="138" spans="3:3">
      <c r="C138" s="448"/>
    </row>
    <row r="139" spans="3:3">
      <c r="C139" s="448"/>
    </row>
  </sheetData>
  <pageMargins left="0.59055118110236227" right="0.19685039370078741" top="0.78740157480314965" bottom="0.59055118110236227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"/>
  <sheetViews>
    <sheetView workbookViewId="0"/>
  </sheetViews>
  <sheetFormatPr baseColWidth="10" defaultRowHeight="15"/>
  <cols>
    <col min="1" max="1" width="4.28515625" style="22" customWidth="1"/>
    <col min="2" max="2" width="5.7109375" style="22" customWidth="1"/>
    <col min="3" max="3" width="64.7109375" style="52" customWidth="1"/>
    <col min="4" max="16" width="11.7109375" style="30" customWidth="1"/>
    <col min="17" max="17" width="4.28515625" style="30" hidden="1" customWidth="1"/>
    <col min="18" max="18" width="11.42578125" style="30"/>
    <col min="19" max="16384" width="11.42578125" style="213"/>
  </cols>
  <sheetData>
    <row r="1" spans="1:17" s="18" customFormat="1" ht="21.75" customHeight="1">
      <c r="A1" s="525" t="s">
        <v>969</v>
      </c>
      <c r="H1" s="525"/>
      <c r="I1" s="17"/>
    </row>
    <row r="2" spans="1:17" s="20" customFormat="1" ht="16.5" customHeight="1">
      <c r="A2" s="19" t="s">
        <v>109</v>
      </c>
      <c r="C2" s="21"/>
      <c r="H2" s="19"/>
      <c r="I2" s="19"/>
    </row>
    <row r="3" spans="1:17" s="22" customFormat="1" ht="12.75" customHeight="1">
      <c r="C3" s="23"/>
    </row>
    <row r="4" spans="1:17" s="24" customFormat="1" ht="27" customHeight="1">
      <c r="A4" s="526" t="s">
        <v>30</v>
      </c>
      <c r="B4" s="428" t="s">
        <v>930</v>
      </c>
      <c r="C4" s="482" t="s">
        <v>41</v>
      </c>
      <c r="D4" s="475">
        <v>2002</v>
      </c>
      <c r="E4" s="475">
        <v>2003</v>
      </c>
      <c r="F4" s="428">
        <v>2004</v>
      </c>
      <c r="G4" s="428">
        <v>2005</v>
      </c>
      <c r="H4" s="476">
        <v>2006</v>
      </c>
      <c r="I4" s="476">
        <v>2007</v>
      </c>
      <c r="J4" s="429">
        <v>2008</v>
      </c>
      <c r="K4" s="475">
        <v>2009</v>
      </c>
      <c r="L4" s="475">
        <v>2010</v>
      </c>
      <c r="M4" s="475">
        <v>2011</v>
      </c>
      <c r="N4" s="475">
        <v>2012</v>
      </c>
      <c r="O4" s="428" t="s">
        <v>928</v>
      </c>
      <c r="P4" s="475" t="s">
        <v>929</v>
      </c>
      <c r="Q4" s="527" t="s">
        <v>30</v>
      </c>
    </row>
    <row r="5" spans="1:17" s="30" customFormat="1" ht="21.75" customHeight="1">
      <c r="A5" s="25">
        <v>1</v>
      </c>
      <c r="B5" s="26" t="s">
        <v>49</v>
      </c>
      <c r="C5" s="27" t="s">
        <v>118</v>
      </c>
      <c r="D5" s="438">
        <v>3300.7048223993165</v>
      </c>
      <c r="E5" s="438">
        <v>3382.4152600669781</v>
      </c>
      <c r="F5" s="438">
        <v>3498.9407534697566</v>
      </c>
      <c r="G5" s="438">
        <v>3587.2809138583143</v>
      </c>
      <c r="H5" s="403">
        <v>3673.5108883884741</v>
      </c>
      <c r="I5" s="403">
        <v>3767.904898779057</v>
      </c>
      <c r="J5" s="438">
        <v>3836.8067633783485</v>
      </c>
      <c r="K5" s="438">
        <v>4081.3687120453451</v>
      </c>
      <c r="L5" s="438">
        <v>4154.4413602360173</v>
      </c>
      <c r="M5" s="438">
        <v>4336.1599131691264</v>
      </c>
      <c r="N5" s="438">
        <v>4479.6376212449177</v>
      </c>
      <c r="O5" s="438">
        <v>4671.8084985412315</v>
      </c>
      <c r="P5" s="438">
        <v>4793.0137701045469</v>
      </c>
      <c r="Q5" s="504">
        <v>1</v>
      </c>
    </row>
    <row r="6" spans="1:17" s="30" customFormat="1" ht="15" customHeight="1">
      <c r="A6" s="25">
        <v>2</v>
      </c>
      <c r="B6" s="26" t="s">
        <v>50</v>
      </c>
      <c r="C6" s="31" t="s">
        <v>115</v>
      </c>
      <c r="D6" s="403">
        <v>298.81949778759059</v>
      </c>
      <c r="E6" s="403">
        <v>245.37571999001375</v>
      </c>
      <c r="F6" s="403">
        <v>240.11684759090599</v>
      </c>
      <c r="G6" s="403">
        <v>216.9777922417461</v>
      </c>
      <c r="H6" s="403">
        <v>202.13484189153721</v>
      </c>
      <c r="I6" s="403">
        <v>184.9913529345875</v>
      </c>
      <c r="J6" s="403">
        <v>181.71551955178009</v>
      </c>
      <c r="K6" s="403">
        <v>185.07960313900048</v>
      </c>
      <c r="L6" s="403">
        <v>190.07129739380395</v>
      </c>
      <c r="M6" s="403">
        <v>176.2932484950079</v>
      </c>
      <c r="N6" s="403">
        <v>190.77253314011932</v>
      </c>
      <c r="O6" s="403">
        <v>195.71501643659963</v>
      </c>
      <c r="P6" s="403">
        <v>200.6142844566246</v>
      </c>
      <c r="Q6" s="505">
        <v>2</v>
      </c>
    </row>
    <row r="7" spans="1:17" s="30" customFormat="1" ht="15" customHeight="1">
      <c r="A7" s="25">
        <v>3</v>
      </c>
      <c r="B7" s="26" t="s">
        <v>51</v>
      </c>
      <c r="C7" s="31" t="s">
        <v>124</v>
      </c>
      <c r="D7" s="403">
        <v>5061.9391533742228</v>
      </c>
      <c r="E7" s="403">
        <v>4875.4881379924973</v>
      </c>
      <c r="F7" s="403">
        <v>4876.5182185415242</v>
      </c>
      <c r="G7" s="403">
        <v>4637.3610661626708</v>
      </c>
      <c r="H7" s="403">
        <v>4607.3070421742414</v>
      </c>
      <c r="I7" s="403">
        <v>4452.0889841981671</v>
      </c>
      <c r="J7" s="403">
        <v>4404.8938607047558</v>
      </c>
      <c r="K7" s="403">
        <v>4524.5642918304557</v>
      </c>
      <c r="L7" s="403">
        <v>4772.0304530330613</v>
      </c>
      <c r="M7" s="403">
        <v>4948.7871576426032</v>
      </c>
      <c r="N7" s="403">
        <v>5244.9394292497745</v>
      </c>
      <c r="O7" s="403">
        <v>5272.7442445542329</v>
      </c>
      <c r="P7" s="403">
        <v>5495.4886730924645</v>
      </c>
      <c r="Q7" s="505">
        <v>3</v>
      </c>
    </row>
    <row r="8" spans="1:17" s="30" customFormat="1" ht="15" customHeight="1">
      <c r="A8" s="25">
        <v>4</v>
      </c>
      <c r="B8" s="26" t="s">
        <v>52</v>
      </c>
      <c r="C8" s="31" t="s">
        <v>119</v>
      </c>
      <c r="D8" s="403">
        <v>259.32991500364238</v>
      </c>
      <c r="E8" s="403">
        <v>269.29833349235781</v>
      </c>
      <c r="F8" s="403">
        <v>295.71893486793425</v>
      </c>
      <c r="G8" s="403">
        <v>281.6553713393929</v>
      </c>
      <c r="H8" s="403">
        <v>293.4181235225106</v>
      </c>
      <c r="I8" s="403">
        <v>304.36647801209295</v>
      </c>
      <c r="J8" s="403">
        <v>324.96349866181305</v>
      </c>
      <c r="K8" s="403">
        <v>408.97430099214978</v>
      </c>
      <c r="L8" s="403">
        <v>465.36406232878079</v>
      </c>
      <c r="M8" s="403">
        <v>429.25621762268389</v>
      </c>
      <c r="N8" s="403">
        <v>466.28726459818211</v>
      </c>
      <c r="O8" s="403">
        <v>501.53406683149217</v>
      </c>
      <c r="P8" s="403">
        <v>528.78239976409145</v>
      </c>
      <c r="Q8" s="505">
        <v>4</v>
      </c>
    </row>
    <row r="9" spans="1:17" s="30" customFormat="1" ht="15" customHeight="1">
      <c r="A9" s="25">
        <v>5</v>
      </c>
      <c r="B9" s="26" t="s">
        <v>53</v>
      </c>
      <c r="C9" s="31" t="s">
        <v>120</v>
      </c>
      <c r="D9" s="403">
        <v>4746.7898820680803</v>
      </c>
      <c r="E9" s="403">
        <v>4240.6257839281643</v>
      </c>
      <c r="F9" s="403">
        <v>4255.2985534002473</v>
      </c>
      <c r="G9" s="403">
        <v>4193.9225409485516</v>
      </c>
      <c r="H9" s="403">
        <v>4370.8580749366338</v>
      </c>
      <c r="I9" s="403">
        <v>4487.8003119250898</v>
      </c>
      <c r="J9" s="403">
        <v>4689.894584716184</v>
      </c>
      <c r="K9" s="403">
        <v>4565.0683154218368</v>
      </c>
      <c r="L9" s="403">
        <v>4280.9269475817418</v>
      </c>
      <c r="M9" s="403">
        <v>4182.2503566318201</v>
      </c>
      <c r="N9" s="403">
        <v>3926.3077648510898</v>
      </c>
      <c r="O9" s="403">
        <v>3924.7804616134199</v>
      </c>
      <c r="P9" s="403">
        <v>3931.2908987071623</v>
      </c>
      <c r="Q9" s="505">
        <v>5</v>
      </c>
    </row>
    <row r="10" spans="1:17" s="30" customFormat="1" ht="15" customHeight="1">
      <c r="A10" s="25">
        <v>6</v>
      </c>
      <c r="B10" s="26" t="s">
        <v>54</v>
      </c>
      <c r="C10" s="31" t="s">
        <v>44</v>
      </c>
      <c r="D10" s="403">
        <v>3894.928492044221</v>
      </c>
      <c r="E10" s="403">
        <v>3622.6482744461109</v>
      </c>
      <c r="F10" s="403">
        <v>3469.6058018945064</v>
      </c>
      <c r="G10" s="403">
        <v>3140.5312414108757</v>
      </c>
      <c r="H10" s="403">
        <v>3131.6240480149295</v>
      </c>
      <c r="I10" s="403">
        <v>3056.0178690406556</v>
      </c>
      <c r="J10" s="403">
        <v>3149.0485439764789</v>
      </c>
      <c r="K10" s="403">
        <v>2992.307672734536</v>
      </c>
      <c r="L10" s="403">
        <v>3106.9453649387115</v>
      </c>
      <c r="M10" s="403">
        <v>3423.0651724325207</v>
      </c>
      <c r="N10" s="403">
        <v>3506.8645559099932</v>
      </c>
      <c r="O10" s="403">
        <v>3680.5787625839594</v>
      </c>
      <c r="P10" s="403">
        <v>3812.6589350974896</v>
      </c>
      <c r="Q10" s="505">
        <v>6</v>
      </c>
    </row>
    <row r="11" spans="1:17" s="30" customFormat="1" ht="15" customHeight="1">
      <c r="A11" s="25">
        <v>7</v>
      </c>
      <c r="B11" s="26" t="s">
        <v>55</v>
      </c>
      <c r="C11" s="31" t="s">
        <v>116</v>
      </c>
      <c r="D11" s="403">
        <v>9991.5387519520737</v>
      </c>
      <c r="E11" s="403">
        <v>9690.1880390454862</v>
      </c>
      <c r="F11" s="403">
        <v>9783.1979726066711</v>
      </c>
      <c r="G11" s="403">
        <v>9266.8584893799416</v>
      </c>
      <c r="H11" s="403">
        <v>9143.5449604972473</v>
      </c>
      <c r="I11" s="403">
        <v>9137.6745776852658</v>
      </c>
      <c r="J11" s="403">
        <v>9003.1110118703018</v>
      </c>
      <c r="K11" s="403">
        <v>8625.6553156886075</v>
      </c>
      <c r="L11" s="403">
        <v>9037.3374352230076</v>
      </c>
      <c r="M11" s="403">
        <v>9037.8838243843911</v>
      </c>
      <c r="N11" s="403">
        <v>9182.6527334802413</v>
      </c>
      <c r="O11" s="403">
        <v>9249.6839382112757</v>
      </c>
      <c r="P11" s="403">
        <v>9524.2942707864859</v>
      </c>
      <c r="Q11" s="505">
        <v>7</v>
      </c>
    </row>
    <row r="12" spans="1:17" s="30" customFormat="1" ht="15" customHeight="1">
      <c r="A12" s="25">
        <v>8</v>
      </c>
      <c r="B12" s="26" t="s">
        <v>56</v>
      </c>
      <c r="C12" s="31" t="s">
        <v>95</v>
      </c>
      <c r="D12" s="403">
        <v>24161.802014759909</v>
      </c>
      <c r="E12" s="403">
        <v>24408.46391401863</v>
      </c>
      <c r="F12" s="403">
        <v>25124.139472006242</v>
      </c>
      <c r="G12" s="403">
        <v>24426.434613605979</v>
      </c>
      <c r="H12" s="403">
        <v>24368.907850064628</v>
      </c>
      <c r="I12" s="403">
        <v>24249.72476619653</v>
      </c>
      <c r="J12" s="403">
        <v>24730.988506809321</v>
      </c>
      <c r="K12" s="403">
        <v>22843.49632995608</v>
      </c>
      <c r="L12" s="403">
        <v>23901.003488087281</v>
      </c>
      <c r="M12" s="403">
        <v>24291.86036035401</v>
      </c>
      <c r="N12" s="403">
        <v>23759.228537536834</v>
      </c>
      <c r="O12" s="403">
        <v>24873.533174597345</v>
      </c>
      <c r="P12" s="403">
        <v>25258.791864169623</v>
      </c>
      <c r="Q12" s="505">
        <v>8</v>
      </c>
    </row>
    <row r="13" spans="1:17" s="30" customFormat="1" ht="15" customHeight="1">
      <c r="A13" s="25">
        <v>9</v>
      </c>
      <c r="B13" s="26" t="s">
        <v>57</v>
      </c>
      <c r="C13" s="31" t="s">
        <v>117</v>
      </c>
      <c r="D13" s="403">
        <v>289.92404474463478</v>
      </c>
      <c r="E13" s="403">
        <v>273.4856298056921</v>
      </c>
      <c r="F13" s="403">
        <v>263.42676143239436</v>
      </c>
      <c r="G13" s="403">
        <v>238.82159950820565</v>
      </c>
      <c r="H13" s="403">
        <v>234.3276267892372</v>
      </c>
      <c r="I13" s="403">
        <v>215.88651800179861</v>
      </c>
      <c r="J13" s="403">
        <v>226.10364839291293</v>
      </c>
      <c r="K13" s="403">
        <v>213.11354947550214</v>
      </c>
      <c r="L13" s="403">
        <v>226.49094791842458</v>
      </c>
      <c r="M13" s="403">
        <v>243.51593494484871</v>
      </c>
      <c r="N13" s="403">
        <v>275.33026508983806</v>
      </c>
      <c r="O13" s="403">
        <v>281.05798658597683</v>
      </c>
      <c r="P13" s="403">
        <v>294.95917108606017</v>
      </c>
      <c r="Q13" s="505">
        <v>9</v>
      </c>
    </row>
    <row r="14" spans="1:17" s="30" customFormat="1" ht="15" customHeight="1">
      <c r="A14" s="25">
        <v>10</v>
      </c>
      <c r="B14" s="26" t="s">
        <v>58</v>
      </c>
      <c r="C14" s="31" t="s">
        <v>96</v>
      </c>
      <c r="D14" s="403">
        <v>2853.249446626186</v>
      </c>
      <c r="E14" s="403">
        <v>2792.1944471097268</v>
      </c>
      <c r="F14" s="403">
        <v>2743.6704280578397</v>
      </c>
      <c r="G14" s="403">
        <v>2541.2941290072572</v>
      </c>
      <c r="H14" s="403">
        <v>2295.2574093797862</v>
      </c>
      <c r="I14" s="403">
        <v>2314.2992728514996</v>
      </c>
      <c r="J14" s="403">
        <v>2427.2409136592582</v>
      </c>
      <c r="K14" s="403">
        <v>1788.4436193288748</v>
      </c>
      <c r="L14" s="403">
        <v>1689.127171935271</v>
      </c>
      <c r="M14" s="403">
        <v>2045.6522751033215</v>
      </c>
      <c r="N14" s="403">
        <v>1974.7831863696092</v>
      </c>
      <c r="O14" s="403">
        <v>1976.4185473397108</v>
      </c>
      <c r="P14" s="403">
        <v>2024.0117579520365</v>
      </c>
      <c r="Q14" s="505">
        <v>10</v>
      </c>
    </row>
    <row r="15" spans="1:17" s="30" customFormat="1" ht="15" customHeight="1">
      <c r="A15" s="25">
        <v>11</v>
      </c>
      <c r="B15" s="26" t="s">
        <v>59</v>
      </c>
      <c r="C15" s="31" t="s">
        <v>97</v>
      </c>
      <c r="D15" s="403">
        <v>246.58477286474593</v>
      </c>
      <c r="E15" s="403">
        <v>243.71289053908447</v>
      </c>
      <c r="F15" s="403">
        <v>244.48559621754092</v>
      </c>
      <c r="G15" s="403">
        <v>232.11932594517907</v>
      </c>
      <c r="H15" s="403">
        <v>238.05449526235901</v>
      </c>
      <c r="I15" s="403">
        <v>223.89806940770981</v>
      </c>
      <c r="J15" s="403">
        <v>232.36518750943651</v>
      </c>
      <c r="K15" s="403">
        <v>241.03197888772209</v>
      </c>
      <c r="L15" s="403">
        <v>263.3290346248034</v>
      </c>
      <c r="M15" s="403">
        <v>292.23472113786704</v>
      </c>
      <c r="N15" s="403">
        <v>329.44269928093087</v>
      </c>
      <c r="O15" s="403">
        <v>327.6608579635232</v>
      </c>
      <c r="P15" s="403">
        <v>360.76464915883815</v>
      </c>
      <c r="Q15" s="505">
        <v>11</v>
      </c>
    </row>
    <row r="16" spans="1:17" s="30" customFormat="1" ht="15" customHeight="1">
      <c r="A16" s="25">
        <v>12</v>
      </c>
      <c r="B16" s="26" t="s">
        <v>60</v>
      </c>
      <c r="C16" s="31" t="s">
        <v>121</v>
      </c>
      <c r="D16" s="403">
        <v>533.47949199284335</v>
      </c>
      <c r="E16" s="403">
        <v>637.25269383632167</v>
      </c>
      <c r="F16" s="403">
        <v>703.87918216184607</v>
      </c>
      <c r="G16" s="403">
        <v>724.27778474430215</v>
      </c>
      <c r="H16" s="403">
        <v>748.52200724740851</v>
      </c>
      <c r="I16" s="403">
        <v>721.20090118031885</v>
      </c>
      <c r="J16" s="403">
        <v>743.04697552829452</v>
      </c>
      <c r="K16" s="403">
        <v>713.93174382173402</v>
      </c>
      <c r="L16" s="403">
        <v>723.53008364466496</v>
      </c>
      <c r="M16" s="403">
        <v>735.3142571213375</v>
      </c>
      <c r="N16" s="403">
        <v>793.03644070095413</v>
      </c>
      <c r="O16" s="403">
        <v>811.70012910839012</v>
      </c>
      <c r="P16" s="403">
        <v>864.57645584765623</v>
      </c>
      <c r="Q16" s="505">
        <v>12</v>
      </c>
    </row>
    <row r="17" spans="1:17" s="30" customFormat="1" ht="15" customHeight="1">
      <c r="A17" s="25">
        <v>13</v>
      </c>
      <c r="B17" s="26" t="s">
        <v>61</v>
      </c>
      <c r="C17" s="31" t="s">
        <v>98</v>
      </c>
      <c r="D17" s="403">
        <v>5981.082765238154</v>
      </c>
      <c r="E17" s="403">
        <v>5554.5006099385018</v>
      </c>
      <c r="F17" s="403">
        <v>5422.1175574399422</v>
      </c>
      <c r="G17" s="403">
        <v>5362.951853262035</v>
      </c>
      <c r="H17" s="403">
        <v>5601.7537522437851</v>
      </c>
      <c r="I17" s="403">
        <v>5571.4396175842567</v>
      </c>
      <c r="J17" s="403">
        <v>5903.1387169248428</v>
      </c>
      <c r="K17" s="403">
        <v>6012.982900485169</v>
      </c>
      <c r="L17" s="403">
        <v>5873.7166043713078</v>
      </c>
      <c r="M17" s="403">
        <v>5772.1117817261911</v>
      </c>
      <c r="N17" s="403">
        <v>5875.5588798731533</v>
      </c>
      <c r="O17" s="403">
        <v>5853.062590686267</v>
      </c>
      <c r="P17" s="403">
        <v>6139.2930024333255</v>
      </c>
      <c r="Q17" s="505">
        <v>13</v>
      </c>
    </row>
    <row r="18" spans="1:17" s="30" customFormat="1" ht="15" customHeight="1">
      <c r="A18" s="25">
        <v>14</v>
      </c>
      <c r="B18" s="26" t="s">
        <v>63</v>
      </c>
      <c r="C18" s="31" t="s">
        <v>102</v>
      </c>
      <c r="D18" s="403">
        <v>479.23325689846757</v>
      </c>
      <c r="E18" s="403">
        <v>568.1869240897671</v>
      </c>
      <c r="F18" s="403">
        <v>605.26144630789645</v>
      </c>
      <c r="G18" s="403">
        <v>563.01124320363419</v>
      </c>
      <c r="H18" s="403">
        <v>387.03313879377953</v>
      </c>
      <c r="I18" s="403">
        <v>489.17925675591232</v>
      </c>
      <c r="J18" s="403">
        <v>514.94763677787876</v>
      </c>
      <c r="K18" s="403">
        <v>235.7408407372493</v>
      </c>
      <c r="L18" s="403">
        <v>280.54339515633922</v>
      </c>
      <c r="M18" s="403">
        <v>317.13243957654078</v>
      </c>
      <c r="N18" s="403">
        <v>431.27954673475563</v>
      </c>
      <c r="O18" s="403">
        <v>445.41833857300452</v>
      </c>
      <c r="P18" s="403">
        <v>500.07935239085299</v>
      </c>
      <c r="Q18" s="505">
        <v>14</v>
      </c>
    </row>
    <row r="19" spans="1:17" s="30" customFormat="1" ht="15" customHeight="1">
      <c r="A19" s="25">
        <v>15</v>
      </c>
      <c r="B19" s="26" t="s">
        <v>62</v>
      </c>
      <c r="C19" s="31" t="s">
        <v>122</v>
      </c>
      <c r="D19" s="403">
        <v>1661.7883275749305</v>
      </c>
      <c r="E19" s="403">
        <v>1641.5684858425298</v>
      </c>
      <c r="F19" s="403">
        <v>1625.4614983757183</v>
      </c>
      <c r="G19" s="403">
        <v>1636.4036388142044</v>
      </c>
      <c r="H19" s="403">
        <v>1635.4017551246609</v>
      </c>
      <c r="I19" s="403">
        <v>1621.975217502652</v>
      </c>
      <c r="J19" s="403">
        <v>1679.2046256517417</v>
      </c>
      <c r="K19" s="403">
        <v>1722.9387355507283</v>
      </c>
      <c r="L19" s="403">
        <v>1756.1913217191936</v>
      </c>
      <c r="M19" s="403">
        <v>1737.5327229903235</v>
      </c>
      <c r="N19" s="403">
        <v>1802.2871833395689</v>
      </c>
      <c r="O19" s="403">
        <v>1822.8526964151251</v>
      </c>
      <c r="P19" s="403">
        <v>1874.4034034408855</v>
      </c>
      <c r="Q19" s="505">
        <v>15</v>
      </c>
    </row>
    <row r="20" spans="1:17" s="30" customFormat="1" ht="15" customHeight="1">
      <c r="A20" s="25">
        <v>16</v>
      </c>
      <c r="B20" s="26" t="s">
        <v>99</v>
      </c>
      <c r="C20" s="31" t="s">
        <v>103</v>
      </c>
      <c r="D20" s="403">
        <v>113.42837422188579</v>
      </c>
      <c r="E20" s="403">
        <v>109.34015163652889</v>
      </c>
      <c r="F20" s="403">
        <v>113.18737418095904</v>
      </c>
      <c r="G20" s="403">
        <v>111.53772161688481</v>
      </c>
      <c r="H20" s="403">
        <v>112.67031280555157</v>
      </c>
      <c r="I20" s="403">
        <v>115.88455918290957</v>
      </c>
      <c r="J20" s="403">
        <v>123.32323215998093</v>
      </c>
      <c r="K20" s="403">
        <v>114.41914553637901</v>
      </c>
      <c r="L20" s="403">
        <v>118.02404932739726</v>
      </c>
      <c r="M20" s="403">
        <v>121.63353183610779</v>
      </c>
      <c r="N20" s="403">
        <v>125.60778594400172</v>
      </c>
      <c r="O20" s="403">
        <v>125.01658571337286</v>
      </c>
      <c r="P20" s="403">
        <v>131.56642375245002</v>
      </c>
      <c r="Q20" s="505">
        <v>16</v>
      </c>
    </row>
    <row r="21" spans="1:17" s="30" customFormat="1" ht="15" customHeight="1">
      <c r="A21" s="25">
        <v>17</v>
      </c>
      <c r="B21" s="26" t="s">
        <v>100</v>
      </c>
      <c r="C21" s="31" t="s">
        <v>104</v>
      </c>
      <c r="D21" s="403">
        <v>368.09197509994704</v>
      </c>
      <c r="E21" s="403">
        <v>406.36606464800309</v>
      </c>
      <c r="F21" s="403">
        <v>440.06143738510559</v>
      </c>
      <c r="G21" s="403">
        <v>453.27757285150199</v>
      </c>
      <c r="H21" s="403">
        <v>450.89772112052555</v>
      </c>
      <c r="I21" s="403">
        <v>477.88020097694084</v>
      </c>
      <c r="J21" s="403">
        <v>529.48205534337785</v>
      </c>
      <c r="K21" s="403">
        <v>594.06861645334732</v>
      </c>
      <c r="L21" s="403">
        <v>649.42936236358025</v>
      </c>
      <c r="M21" s="403">
        <v>705.87445030627691</v>
      </c>
      <c r="N21" s="403">
        <v>791.5868541763474</v>
      </c>
      <c r="O21" s="403">
        <v>800.77463766708684</v>
      </c>
      <c r="P21" s="403">
        <v>863.92830811589511</v>
      </c>
      <c r="Q21" s="505">
        <v>17</v>
      </c>
    </row>
    <row r="22" spans="1:17" s="30" customFormat="1" ht="15" customHeight="1">
      <c r="A22" s="25">
        <v>18</v>
      </c>
      <c r="B22" s="26" t="s">
        <v>101</v>
      </c>
      <c r="C22" s="31" t="s">
        <v>105</v>
      </c>
      <c r="D22" s="403">
        <v>3892.2525858515287</v>
      </c>
      <c r="E22" s="403">
        <v>3566.6077960261887</v>
      </c>
      <c r="F22" s="403">
        <v>3525.6998986971266</v>
      </c>
      <c r="G22" s="403">
        <v>3295.1595192143345</v>
      </c>
      <c r="H22" s="403">
        <v>3348.2771981863411</v>
      </c>
      <c r="I22" s="403">
        <v>3316.238302088992</v>
      </c>
      <c r="J22" s="403">
        <v>3542.0136659218683</v>
      </c>
      <c r="K22" s="403">
        <v>3463.1443135764998</v>
      </c>
      <c r="L22" s="403">
        <v>3348.8418615714072</v>
      </c>
      <c r="M22" s="403">
        <v>3263.5398568396581</v>
      </c>
      <c r="N22" s="403">
        <v>3291.0031412377166</v>
      </c>
      <c r="O22" s="403">
        <v>3274.6841288505198</v>
      </c>
      <c r="P22" s="403">
        <v>3423.4243563365349</v>
      </c>
      <c r="Q22" s="505">
        <v>18</v>
      </c>
    </row>
    <row r="23" spans="1:17" s="30" customFormat="1" ht="12.95" customHeight="1">
      <c r="A23" s="25"/>
      <c r="B23" s="745"/>
      <c r="C23" s="746"/>
      <c r="D23" s="403"/>
      <c r="E23" s="403"/>
      <c r="F23" s="403"/>
      <c r="G23" s="403"/>
      <c r="H23" s="403"/>
      <c r="I23" s="403"/>
      <c r="J23" s="403"/>
      <c r="K23" s="403"/>
      <c r="L23" s="403"/>
      <c r="M23" s="403"/>
      <c r="N23" s="403"/>
      <c r="O23" s="403"/>
      <c r="P23" s="403"/>
      <c r="Q23" s="505"/>
    </row>
    <row r="24" spans="1:17" s="30" customFormat="1" ht="15" customHeight="1">
      <c r="A24" s="33">
        <v>19</v>
      </c>
      <c r="B24" s="34"/>
      <c r="C24" s="35" t="s">
        <v>42</v>
      </c>
      <c r="D24" s="405">
        <f>SUM(D5:D22)</f>
        <v>68134.967570502384</v>
      </c>
      <c r="E24" s="405">
        <f t="shared" ref="E24:P24" si="0">SUM(E5:E22)</f>
        <v>66527.719156452586</v>
      </c>
      <c r="F24" s="405">
        <f t="shared" si="0"/>
        <v>67230.787734634156</v>
      </c>
      <c r="G24" s="405">
        <f t="shared" si="0"/>
        <v>64909.876417115003</v>
      </c>
      <c r="H24" s="405">
        <f t="shared" si="0"/>
        <v>64843.501246443637</v>
      </c>
      <c r="I24" s="405">
        <f t="shared" si="0"/>
        <v>64708.451154304428</v>
      </c>
      <c r="J24" s="405">
        <f t="shared" si="0"/>
        <v>66242.288947538575</v>
      </c>
      <c r="K24" s="405">
        <f t="shared" si="0"/>
        <v>63326.329985661207</v>
      </c>
      <c r="L24" s="405">
        <f t="shared" si="0"/>
        <v>64837.34424145479</v>
      </c>
      <c r="M24" s="405">
        <f t="shared" si="0"/>
        <v>66060.098222314642</v>
      </c>
      <c r="N24" s="405">
        <f t="shared" si="0"/>
        <v>66446.606422758035</v>
      </c>
      <c r="O24" s="405">
        <f t="shared" si="0"/>
        <v>68089.024662272524</v>
      </c>
      <c r="P24" s="405">
        <f t="shared" si="0"/>
        <v>70021.941976693022</v>
      </c>
      <c r="Q24" s="506">
        <v>19</v>
      </c>
    </row>
    <row r="25" spans="1:17" s="30" customFormat="1" ht="15" customHeight="1">
      <c r="A25" s="25">
        <v>20</v>
      </c>
      <c r="B25" s="38"/>
      <c r="C25" s="39" t="s">
        <v>279</v>
      </c>
      <c r="D25" s="451">
        <v>104706.32746152177</v>
      </c>
      <c r="E25" s="451">
        <v>103241.32008924427</v>
      </c>
      <c r="F25" s="451">
        <v>104390.69400025989</v>
      </c>
      <c r="G25" s="451">
        <v>100356.02903824294</v>
      </c>
      <c r="H25" s="451">
        <v>95630.990700717739</v>
      </c>
      <c r="I25" s="451">
        <v>94701.654652624275</v>
      </c>
      <c r="J25" s="451">
        <v>92755.635888954304</v>
      </c>
      <c r="K25" s="451">
        <v>94237.082999710401</v>
      </c>
      <c r="L25" s="451">
        <v>94174.742375822316</v>
      </c>
      <c r="M25" s="451">
        <v>95211.680765246696</v>
      </c>
      <c r="N25" s="451">
        <v>93845.875185513854</v>
      </c>
      <c r="O25" s="451">
        <v>94803.08677824834</v>
      </c>
      <c r="P25" s="451">
        <v>94453.461785338324</v>
      </c>
      <c r="Q25" s="505">
        <v>20</v>
      </c>
    </row>
    <row r="26" spans="1:17" s="30" customFormat="1" ht="15" customHeight="1">
      <c r="A26" s="25">
        <v>21</v>
      </c>
      <c r="B26" s="38"/>
      <c r="C26" s="35" t="s">
        <v>280</v>
      </c>
      <c r="D26" s="405">
        <f>SUM(D24:D25)</f>
        <v>172841.29503202415</v>
      </c>
      <c r="E26" s="405">
        <f t="shared" ref="E26:P26" si="1">SUM(E24:E25)</f>
        <v>169769.03924569685</v>
      </c>
      <c r="F26" s="405">
        <f t="shared" si="1"/>
        <v>171621.48173489404</v>
      </c>
      <c r="G26" s="405">
        <f t="shared" si="1"/>
        <v>165265.90545535795</v>
      </c>
      <c r="H26" s="405">
        <f t="shared" si="1"/>
        <v>160474.49194716138</v>
      </c>
      <c r="I26" s="405">
        <f t="shared" si="1"/>
        <v>159410.10580692871</v>
      </c>
      <c r="J26" s="405">
        <f t="shared" si="1"/>
        <v>158997.92483649286</v>
      </c>
      <c r="K26" s="405">
        <f t="shared" si="1"/>
        <v>157563.4129853716</v>
      </c>
      <c r="L26" s="405">
        <f t="shared" si="1"/>
        <v>159012.08661727712</v>
      </c>
      <c r="M26" s="405">
        <f t="shared" si="1"/>
        <v>161271.77898756135</v>
      </c>
      <c r="N26" s="405">
        <f t="shared" si="1"/>
        <v>160292.48160827189</v>
      </c>
      <c r="O26" s="405">
        <f t="shared" si="1"/>
        <v>162892.11144052085</v>
      </c>
      <c r="P26" s="405">
        <f t="shared" si="1"/>
        <v>164475.40376203135</v>
      </c>
      <c r="Q26" s="505">
        <v>21</v>
      </c>
    </row>
    <row r="27" spans="1:17" s="30" customFormat="1" ht="12.75" hidden="1">
      <c r="A27" s="33"/>
      <c r="B27" s="22"/>
      <c r="C27" s="39" t="s">
        <v>281</v>
      </c>
      <c r="D27" s="403">
        <v>-1985.2638961968851</v>
      </c>
      <c r="E27" s="403">
        <v>-4055.0411334948585</v>
      </c>
      <c r="F27" s="403">
        <v>-5399.2591395281443</v>
      </c>
      <c r="G27" s="403">
        <v>-6884.4132008147153</v>
      </c>
      <c r="H27" s="403">
        <v>-5661.8062444030911</v>
      </c>
      <c r="I27" s="403">
        <v>-7963.6575040546049</v>
      </c>
      <c r="J27" s="403">
        <v>-7856.0321152113902</v>
      </c>
      <c r="K27" s="403">
        <v>-7692.6780024055788</v>
      </c>
      <c r="L27" s="403">
        <v>-7424.53177301096</v>
      </c>
      <c r="M27" s="403">
        <v>-7675.7104019286999</v>
      </c>
      <c r="N27" s="403">
        <v>-7280.6898993192972</v>
      </c>
      <c r="O27" s="403">
        <v>-6641.1715549008686</v>
      </c>
      <c r="P27" s="403">
        <v>-6512.9452453442063</v>
      </c>
      <c r="Q27" s="506"/>
    </row>
    <row r="28" spans="1:17" s="30" customFormat="1" ht="12.75" hidden="1">
      <c r="A28" s="25"/>
      <c r="B28" s="42"/>
      <c r="C28" s="39" t="s">
        <v>282</v>
      </c>
      <c r="D28" s="403">
        <v>-5044.2913308850011</v>
      </c>
      <c r="E28" s="403">
        <v>-6068.7422336794643</v>
      </c>
      <c r="F28" s="403">
        <v>-6777.4887123631852</v>
      </c>
      <c r="G28" s="403">
        <v>-7219.5465482568106</v>
      </c>
      <c r="H28" s="403">
        <v>-7786.7239088298638</v>
      </c>
      <c r="I28" s="403">
        <v>-7352.9567852558512</v>
      </c>
      <c r="J28" s="403">
        <v>-7731.1608443141331</v>
      </c>
      <c r="K28" s="403">
        <v>-7711.6692808360403</v>
      </c>
      <c r="L28" s="403">
        <v>-8168.941239702619</v>
      </c>
      <c r="M28" s="403">
        <v>-8277.6335279721425</v>
      </c>
      <c r="N28" s="403">
        <v>-8192.6888218340027</v>
      </c>
      <c r="O28" s="403">
        <v>-7056.5881675594865</v>
      </c>
      <c r="P28" s="403">
        <v>-6716.5629571726358</v>
      </c>
      <c r="Q28" s="505"/>
    </row>
    <row r="29" spans="1:17" s="30" customFormat="1" ht="15" customHeight="1">
      <c r="A29" s="25">
        <v>22</v>
      </c>
      <c r="B29" s="42"/>
      <c r="C29" s="39" t="s">
        <v>288</v>
      </c>
      <c r="D29" s="523">
        <f t="shared" ref="D29:P29" si="2">SUM(D27:D28)</f>
        <v>-7029.5552270818862</v>
      </c>
      <c r="E29" s="523">
        <f t="shared" si="2"/>
        <v>-10123.783367174323</v>
      </c>
      <c r="F29" s="523">
        <f t="shared" si="2"/>
        <v>-12176.74785189133</v>
      </c>
      <c r="G29" s="523">
        <f t="shared" si="2"/>
        <v>-14103.959749071526</v>
      </c>
      <c r="H29" s="523">
        <f t="shared" si="2"/>
        <v>-13448.530153232954</v>
      </c>
      <c r="I29" s="523">
        <f t="shared" si="2"/>
        <v>-15316.614289310455</v>
      </c>
      <c r="J29" s="523">
        <f t="shared" si="2"/>
        <v>-15587.192959525524</v>
      </c>
      <c r="K29" s="523">
        <f t="shared" si="2"/>
        <v>-15404.347283241619</v>
      </c>
      <c r="L29" s="523">
        <f t="shared" si="2"/>
        <v>-15593.473012713579</v>
      </c>
      <c r="M29" s="523">
        <f t="shared" si="2"/>
        <v>-15953.343929900842</v>
      </c>
      <c r="N29" s="523">
        <f t="shared" si="2"/>
        <v>-15473.3787211533</v>
      </c>
      <c r="O29" s="523">
        <f t="shared" si="2"/>
        <v>-13697.759722460356</v>
      </c>
      <c r="P29" s="523">
        <f t="shared" si="2"/>
        <v>-13229.508202516841</v>
      </c>
      <c r="Q29" s="505">
        <v>22</v>
      </c>
    </row>
    <row r="30" spans="1:17" s="30" customFormat="1" ht="15" customHeight="1">
      <c r="A30" s="25">
        <v>24</v>
      </c>
      <c r="B30" s="43"/>
      <c r="C30" s="35" t="s">
        <v>283</v>
      </c>
      <c r="D30" s="405">
        <f>D26+D27+D28</f>
        <v>165811.73980494228</v>
      </c>
      <c r="E30" s="405">
        <f t="shared" ref="E30:P30" si="3">E26+E27+E28</f>
        <v>159645.25587852253</v>
      </c>
      <c r="F30" s="405">
        <f t="shared" si="3"/>
        <v>159444.73388300271</v>
      </c>
      <c r="G30" s="405">
        <f t="shared" si="3"/>
        <v>151161.94570628641</v>
      </c>
      <c r="H30" s="405">
        <f t="shared" si="3"/>
        <v>147025.96179392844</v>
      </c>
      <c r="I30" s="405">
        <f t="shared" si="3"/>
        <v>144093.49151761827</v>
      </c>
      <c r="J30" s="405">
        <f t="shared" si="3"/>
        <v>143410.73187696733</v>
      </c>
      <c r="K30" s="405">
        <f t="shared" si="3"/>
        <v>142159.06570212997</v>
      </c>
      <c r="L30" s="405">
        <f t="shared" si="3"/>
        <v>143418.61360456352</v>
      </c>
      <c r="M30" s="405">
        <f t="shared" si="3"/>
        <v>145318.43505766051</v>
      </c>
      <c r="N30" s="405">
        <f t="shared" si="3"/>
        <v>144819.10288711858</v>
      </c>
      <c r="O30" s="405">
        <f t="shared" si="3"/>
        <v>149194.3517180605</v>
      </c>
      <c r="P30" s="405">
        <f t="shared" si="3"/>
        <v>151245.89555951452</v>
      </c>
      <c r="Q30" s="505">
        <v>23</v>
      </c>
    </row>
    <row r="31" spans="1:17" s="45" customFormat="1" ht="12" hidden="1" customHeight="1">
      <c r="A31" s="33"/>
      <c r="B31" s="507"/>
      <c r="C31" s="508" t="s">
        <v>284</v>
      </c>
      <c r="D31" s="405">
        <v>165811.73999685002</v>
      </c>
      <c r="E31" s="405">
        <v>159645.25596380999</v>
      </c>
      <c r="F31" s="405">
        <v>159444.73395309001</v>
      </c>
      <c r="G31" s="405">
        <v>151161.94597303</v>
      </c>
      <c r="H31" s="405">
        <v>147025.96198245001</v>
      </c>
      <c r="I31" s="405">
        <v>144093.49202877001</v>
      </c>
      <c r="J31" s="405">
        <v>143410.73196411549</v>
      </c>
      <c r="K31" s="405">
        <v>142159.06597494619</v>
      </c>
      <c r="L31" s="405">
        <v>143418.61134455359</v>
      </c>
      <c r="M31" s="405">
        <v>145318.43845863899</v>
      </c>
      <c r="N31" s="405">
        <v>143594.44747150069</v>
      </c>
      <c r="O31" s="405">
        <v>0</v>
      </c>
      <c r="P31" s="405">
        <v>0</v>
      </c>
      <c r="Q31" s="506"/>
    </row>
    <row r="32" spans="1:17" s="45" customFormat="1" ht="15" customHeight="1">
      <c r="A32" s="33">
        <v>25</v>
      </c>
      <c r="B32" s="507"/>
      <c r="C32" s="39" t="s">
        <v>286</v>
      </c>
      <c r="D32" s="403">
        <v>1448.568</v>
      </c>
      <c r="E32" s="403">
        <v>2120.3184000000001</v>
      </c>
      <c r="F32" s="403">
        <v>2821.0953392681663</v>
      </c>
      <c r="G32" s="403">
        <v>4815.3674049263318</v>
      </c>
      <c r="H32" s="403">
        <v>9223.3333267851667</v>
      </c>
      <c r="I32" s="403">
        <v>10213.805244453666</v>
      </c>
      <c r="J32" s="403">
        <v>7787.9947232465001</v>
      </c>
      <c r="K32" s="403">
        <v>6324.2596772624993</v>
      </c>
      <c r="L32" s="403">
        <v>6298.404983065564</v>
      </c>
      <c r="M32" s="403">
        <v>5891.9293706169456</v>
      </c>
      <c r="N32" s="403">
        <v>6037.6525243809601</v>
      </c>
      <c r="O32" s="403">
        <v>5553.2720142460721</v>
      </c>
      <c r="P32" s="509">
        <v>5785.980645345935</v>
      </c>
      <c r="Q32" s="48">
        <v>24</v>
      </c>
    </row>
    <row r="33" spans="1:17" s="45" customFormat="1" ht="15" customHeight="1">
      <c r="A33" s="33">
        <v>26</v>
      </c>
      <c r="B33" s="507"/>
      <c r="C33" s="39" t="s">
        <v>296</v>
      </c>
      <c r="D33" s="403">
        <v>0</v>
      </c>
      <c r="E33" s="403">
        <v>0</v>
      </c>
      <c r="F33" s="403">
        <v>82.369485490000017</v>
      </c>
      <c r="G33" s="403">
        <v>490.8481983800001</v>
      </c>
      <c r="H33" s="403">
        <v>966.09098971000014</v>
      </c>
      <c r="I33" s="403">
        <v>868.40741242000001</v>
      </c>
      <c r="J33" s="403">
        <v>1175.6213661900001</v>
      </c>
      <c r="K33" s="403">
        <v>1705.7734807500001</v>
      </c>
      <c r="L33" s="403">
        <v>2189.5543901028168</v>
      </c>
      <c r="M33" s="403">
        <v>2312.3274197115811</v>
      </c>
      <c r="N33" s="403">
        <v>2354.5464012397988</v>
      </c>
      <c r="O33" s="403">
        <v>2274.9807312751809</v>
      </c>
      <c r="P33" s="509">
        <v>2319.9918860888793</v>
      </c>
      <c r="Q33" s="48">
        <v>25</v>
      </c>
    </row>
    <row r="34" spans="1:17" s="45" customFormat="1" ht="15" customHeight="1">
      <c r="A34" s="33">
        <v>27</v>
      </c>
      <c r="B34" s="507"/>
      <c r="C34" s="444" t="s">
        <v>295</v>
      </c>
      <c r="D34" s="405">
        <f>D30+D32+D33</f>
        <v>167260.30780494228</v>
      </c>
      <c r="E34" s="405">
        <f t="shared" ref="E34:P34" si="4">E30+E32+E33</f>
        <v>161765.57427852252</v>
      </c>
      <c r="F34" s="405">
        <f t="shared" si="4"/>
        <v>162348.19870776086</v>
      </c>
      <c r="G34" s="405">
        <f t="shared" si="4"/>
        <v>156468.16130959275</v>
      </c>
      <c r="H34" s="405">
        <f t="shared" si="4"/>
        <v>157215.3861104236</v>
      </c>
      <c r="I34" s="405">
        <f t="shared" si="4"/>
        <v>155175.70417449193</v>
      </c>
      <c r="J34" s="405">
        <f t="shared" si="4"/>
        <v>152374.34796640382</v>
      </c>
      <c r="K34" s="405">
        <f t="shared" si="4"/>
        <v>150189.09886014249</v>
      </c>
      <c r="L34" s="405">
        <f t="shared" si="4"/>
        <v>151906.57297773191</v>
      </c>
      <c r="M34" s="405">
        <f t="shared" si="4"/>
        <v>153522.69184798902</v>
      </c>
      <c r="N34" s="405">
        <f t="shared" si="4"/>
        <v>153211.30181273934</v>
      </c>
      <c r="O34" s="405">
        <f t="shared" si="4"/>
        <v>157022.60446358175</v>
      </c>
      <c r="P34" s="510">
        <f t="shared" si="4"/>
        <v>159351.86809094934</v>
      </c>
      <c r="Q34" s="48">
        <v>26</v>
      </c>
    </row>
    <row r="35" spans="1:17" s="45" customFormat="1" ht="15" customHeight="1">
      <c r="A35" s="524" t="s">
        <v>572</v>
      </c>
      <c r="B35" s="417"/>
      <c r="C35" s="44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8"/>
    </row>
    <row r="36" spans="1:17" s="45" customFormat="1" ht="12" customHeight="1">
      <c r="A36" s="22" t="s">
        <v>946</v>
      </c>
      <c r="C36" s="44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8"/>
    </row>
    <row r="37" spans="1:17" s="45" customFormat="1" ht="12" customHeight="1">
      <c r="A37" s="42" t="s">
        <v>107</v>
      </c>
      <c r="C37" s="44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8"/>
    </row>
    <row r="38" spans="1:17" s="45" customFormat="1" ht="12" customHeight="1">
      <c r="A38" s="42" t="s">
        <v>88</v>
      </c>
      <c r="C38" s="44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8"/>
    </row>
    <row r="39" spans="1:17" s="45" customFormat="1" ht="12" customHeight="1">
      <c r="A39" s="42" t="s">
        <v>91</v>
      </c>
      <c r="C39" s="44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8"/>
    </row>
    <row r="40" spans="1:17" s="45" customFormat="1" ht="12" customHeight="1">
      <c r="A40" s="80" t="s">
        <v>968</v>
      </c>
      <c r="C40" s="44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</row>
    <row r="41" spans="1:17" s="30" customFormat="1" ht="12.75">
      <c r="A41" s="22"/>
      <c r="B41" s="43"/>
      <c r="C41" s="49"/>
    </row>
    <row r="42" spans="1:17" s="30" customFormat="1" ht="12.75">
      <c r="A42" s="22"/>
      <c r="B42" s="43"/>
      <c r="C42" s="49"/>
    </row>
    <row r="43" spans="1:17">
      <c r="B43" s="43"/>
      <c r="C43" s="49"/>
    </row>
    <row r="44" spans="1:17">
      <c r="B44" s="43"/>
      <c r="C44" s="49"/>
    </row>
    <row r="45" spans="1:17">
      <c r="B45" s="43"/>
      <c r="C45" s="49"/>
    </row>
    <row r="46" spans="1:17">
      <c r="B46" s="43"/>
      <c r="C46" s="49"/>
    </row>
    <row r="47" spans="1:17">
      <c r="B47" s="43"/>
      <c r="C47" s="49"/>
    </row>
    <row r="48" spans="1:17">
      <c r="B48" s="43"/>
      <c r="C48" s="49"/>
    </row>
    <row r="49" spans="2:3">
      <c r="B49" s="43"/>
      <c r="C49" s="49"/>
    </row>
    <row r="50" spans="2:3">
      <c r="B50" s="43"/>
      <c r="C50" s="49"/>
    </row>
    <row r="51" spans="2:3">
      <c r="B51" s="43"/>
      <c r="C51" s="49"/>
    </row>
    <row r="52" spans="2:3">
      <c r="B52" s="43"/>
      <c r="C52" s="49"/>
    </row>
    <row r="53" spans="2:3">
      <c r="B53" s="43"/>
      <c r="C53" s="49"/>
    </row>
    <row r="54" spans="2:3">
      <c r="B54" s="43"/>
      <c r="C54" s="49"/>
    </row>
    <row r="55" spans="2:3">
      <c r="B55" s="43"/>
      <c r="C55" s="49"/>
    </row>
    <row r="56" spans="2:3">
      <c r="B56" s="43"/>
      <c r="C56" s="49"/>
    </row>
    <row r="57" spans="2:3">
      <c r="B57" s="43"/>
      <c r="C57" s="49"/>
    </row>
    <row r="58" spans="2:3">
      <c r="B58" s="43"/>
      <c r="C58" s="49"/>
    </row>
    <row r="59" spans="2:3">
      <c r="B59" s="43"/>
      <c r="C59" s="49"/>
    </row>
    <row r="60" spans="2:3">
      <c r="B60" s="43"/>
      <c r="C60" s="49"/>
    </row>
    <row r="61" spans="2:3">
      <c r="B61" s="43"/>
      <c r="C61" s="49"/>
    </row>
    <row r="62" spans="2:3">
      <c r="B62" s="43"/>
      <c r="C62" s="49"/>
    </row>
    <row r="63" spans="2:3">
      <c r="B63" s="43"/>
      <c r="C63" s="49"/>
    </row>
    <row r="64" spans="2:3">
      <c r="B64" s="43"/>
      <c r="C64" s="49"/>
    </row>
    <row r="65" spans="2:3">
      <c r="B65" s="43"/>
      <c r="C65" s="49"/>
    </row>
    <row r="66" spans="2:3">
      <c r="B66" s="43"/>
      <c r="C66" s="49"/>
    </row>
    <row r="67" spans="2:3">
      <c r="B67" s="43"/>
      <c r="C67" s="49"/>
    </row>
    <row r="68" spans="2:3">
      <c r="B68" s="43"/>
      <c r="C68" s="49"/>
    </row>
    <row r="69" spans="2:3">
      <c r="B69" s="43"/>
      <c r="C69" s="49"/>
    </row>
    <row r="70" spans="2:3">
      <c r="B70" s="43"/>
      <c r="C70" s="49"/>
    </row>
    <row r="71" spans="2:3">
      <c r="B71" s="43"/>
      <c r="C71" s="49"/>
    </row>
    <row r="72" spans="2:3">
      <c r="B72" s="43"/>
      <c r="C72" s="49"/>
    </row>
    <row r="73" spans="2:3">
      <c r="B73" s="43"/>
      <c r="C73" s="49"/>
    </row>
    <row r="74" spans="2:3">
      <c r="B74" s="43"/>
      <c r="C74" s="49"/>
    </row>
    <row r="75" spans="2:3">
      <c r="B75" s="43"/>
      <c r="C75" s="49"/>
    </row>
    <row r="76" spans="2:3">
      <c r="B76" s="43"/>
      <c r="C76" s="49"/>
    </row>
    <row r="77" spans="2:3">
      <c r="B77" s="43"/>
      <c r="C77" s="49"/>
    </row>
    <row r="78" spans="2:3">
      <c r="B78" s="43"/>
      <c r="C78" s="49"/>
    </row>
    <row r="79" spans="2:3">
      <c r="B79" s="43"/>
      <c r="C79" s="49"/>
    </row>
    <row r="80" spans="2:3">
      <c r="B80" s="43"/>
      <c r="C80" s="49"/>
    </row>
    <row r="81" spans="2:3">
      <c r="B81" s="43"/>
      <c r="C81" s="49"/>
    </row>
    <row r="82" spans="2:3">
      <c r="B82" s="43"/>
      <c r="C82" s="49"/>
    </row>
    <row r="83" spans="2:3">
      <c r="B83" s="43"/>
      <c r="C83" s="49"/>
    </row>
    <row r="84" spans="2:3">
      <c r="B84" s="43"/>
      <c r="C84" s="49"/>
    </row>
    <row r="85" spans="2:3">
      <c r="B85" s="43"/>
      <c r="C85" s="49"/>
    </row>
    <row r="86" spans="2:3">
      <c r="B86" s="43"/>
      <c r="C86" s="49"/>
    </row>
    <row r="87" spans="2:3">
      <c r="B87" s="43"/>
      <c r="C87" s="49"/>
    </row>
    <row r="88" spans="2:3">
      <c r="B88" s="43"/>
      <c r="C88" s="49"/>
    </row>
    <row r="89" spans="2:3">
      <c r="B89" s="43"/>
      <c r="C89" s="49"/>
    </row>
    <row r="90" spans="2:3">
      <c r="B90" s="43"/>
      <c r="C90" s="49"/>
    </row>
    <row r="91" spans="2:3">
      <c r="B91" s="43"/>
      <c r="C91" s="49"/>
    </row>
    <row r="92" spans="2:3">
      <c r="B92" s="43"/>
      <c r="C92" s="49"/>
    </row>
    <row r="93" spans="2:3">
      <c r="B93" s="43"/>
      <c r="C93" s="49"/>
    </row>
    <row r="94" spans="2:3">
      <c r="B94" s="43"/>
      <c r="C94" s="49"/>
    </row>
    <row r="95" spans="2:3">
      <c r="B95" s="43"/>
      <c r="C95" s="49"/>
    </row>
    <row r="96" spans="2:3">
      <c r="B96" s="43"/>
      <c r="C96" s="49"/>
    </row>
    <row r="97" spans="2:3">
      <c r="B97" s="43"/>
      <c r="C97" s="49"/>
    </row>
    <row r="98" spans="2:3">
      <c r="B98" s="43"/>
      <c r="C98" s="49"/>
    </row>
    <row r="99" spans="2:3">
      <c r="B99" s="43"/>
      <c r="C99" s="49"/>
    </row>
    <row r="100" spans="2:3">
      <c r="B100" s="43"/>
      <c r="C100" s="49"/>
    </row>
    <row r="101" spans="2:3">
      <c r="B101" s="43"/>
      <c r="C101" s="49"/>
    </row>
    <row r="102" spans="2:3">
      <c r="B102" s="43"/>
      <c r="C102" s="49"/>
    </row>
    <row r="103" spans="2:3">
      <c r="B103" s="43"/>
      <c r="C103" s="49"/>
    </row>
    <row r="104" spans="2:3">
      <c r="B104" s="43"/>
      <c r="C104" s="49"/>
    </row>
    <row r="105" spans="2:3">
      <c r="B105" s="43"/>
      <c r="C105" s="49"/>
    </row>
    <row r="106" spans="2:3">
      <c r="B106" s="43"/>
      <c r="C106" s="49"/>
    </row>
    <row r="107" spans="2:3">
      <c r="B107" s="43"/>
      <c r="C107" s="49"/>
    </row>
    <row r="108" spans="2:3">
      <c r="B108" s="43"/>
      <c r="C108" s="49"/>
    </row>
    <row r="109" spans="2:3">
      <c r="B109" s="43"/>
      <c r="C109" s="49"/>
    </row>
    <row r="110" spans="2:3">
      <c r="B110" s="43"/>
      <c r="C110" s="49"/>
    </row>
    <row r="111" spans="2:3">
      <c r="B111" s="43"/>
      <c r="C111" s="49"/>
    </row>
    <row r="112" spans="2:3">
      <c r="B112" s="43"/>
      <c r="C112" s="49"/>
    </row>
    <row r="113" spans="2:3">
      <c r="B113" s="43"/>
      <c r="C113" s="49"/>
    </row>
    <row r="114" spans="2:3">
      <c r="B114" s="43"/>
      <c r="C114" s="49"/>
    </row>
    <row r="115" spans="2:3">
      <c r="B115" s="43"/>
      <c r="C115" s="49"/>
    </row>
    <row r="116" spans="2:3">
      <c r="B116" s="43"/>
      <c r="C116" s="49"/>
    </row>
    <row r="117" spans="2:3">
      <c r="B117" s="43"/>
      <c r="C117" s="49"/>
    </row>
    <row r="118" spans="2:3">
      <c r="B118" s="43"/>
      <c r="C118" s="49"/>
    </row>
    <row r="119" spans="2:3">
      <c r="B119" s="43"/>
      <c r="C119" s="49"/>
    </row>
    <row r="120" spans="2:3">
      <c r="B120" s="43"/>
      <c r="C120" s="49"/>
    </row>
    <row r="121" spans="2:3">
      <c r="B121" s="43"/>
      <c r="C121" s="49"/>
    </row>
    <row r="122" spans="2:3">
      <c r="B122" s="43"/>
      <c r="C122" s="49"/>
    </row>
    <row r="123" spans="2:3">
      <c r="B123" s="43"/>
      <c r="C123" s="49"/>
    </row>
    <row r="124" spans="2:3">
      <c r="B124" s="43"/>
      <c r="C124" s="49"/>
    </row>
    <row r="125" spans="2:3">
      <c r="B125" s="43"/>
      <c r="C125" s="49"/>
    </row>
    <row r="126" spans="2:3">
      <c r="B126" s="43"/>
      <c r="C126" s="49"/>
    </row>
    <row r="127" spans="2:3">
      <c r="B127" s="43"/>
      <c r="C127" s="49"/>
    </row>
    <row r="128" spans="2:3">
      <c r="B128" s="43"/>
      <c r="C128" s="49"/>
    </row>
    <row r="129" spans="2:3">
      <c r="B129" s="43"/>
      <c r="C129" s="49"/>
    </row>
    <row r="130" spans="2:3">
      <c r="B130" s="43"/>
      <c r="C130" s="49"/>
    </row>
    <row r="131" spans="2:3">
      <c r="B131" s="43"/>
      <c r="C131" s="49"/>
    </row>
    <row r="132" spans="2:3">
      <c r="B132" s="43"/>
      <c r="C132" s="49"/>
    </row>
    <row r="133" spans="2:3">
      <c r="B133" s="43"/>
      <c r="C133" s="49"/>
    </row>
    <row r="134" spans="2:3">
      <c r="B134" s="43"/>
      <c r="C134" s="49"/>
    </row>
    <row r="135" spans="2:3">
      <c r="B135" s="43"/>
      <c r="C135" s="49"/>
    </row>
    <row r="136" spans="2:3">
      <c r="B136" s="43"/>
      <c r="C136" s="49"/>
    </row>
    <row r="137" spans="2:3">
      <c r="B137" s="43"/>
      <c r="C137" s="49"/>
    </row>
    <row r="138" spans="2:3">
      <c r="B138" s="43"/>
      <c r="C138" s="49"/>
    </row>
    <row r="139" spans="2:3">
      <c r="C139" s="49"/>
    </row>
    <row r="140" spans="2:3">
      <c r="C140" s="49"/>
    </row>
    <row r="141" spans="2:3">
      <c r="C141" s="49"/>
    </row>
    <row r="142" spans="2:3">
      <c r="C142" s="49"/>
    </row>
    <row r="143" spans="2:3">
      <c r="C143" s="49"/>
    </row>
    <row r="144" spans="2:3">
      <c r="C144" s="49"/>
    </row>
    <row r="145" spans="3:3">
      <c r="C145" s="49"/>
    </row>
    <row r="146" spans="3:3">
      <c r="C146" s="49"/>
    </row>
    <row r="147" spans="3:3">
      <c r="C147" s="49"/>
    </row>
    <row r="148" spans="3:3">
      <c r="C148" s="49"/>
    </row>
    <row r="149" spans="3:3">
      <c r="C149" s="49"/>
    </row>
    <row r="150" spans="3:3">
      <c r="C150" s="49"/>
    </row>
    <row r="151" spans="3:3">
      <c r="C151" s="49"/>
    </row>
    <row r="152" spans="3:3">
      <c r="C152" s="49"/>
    </row>
    <row r="153" spans="3:3">
      <c r="C153" s="49"/>
    </row>
    <row r="154" spans="3:3">
      <c r="C154" s="49"/>
    </row>
    <row r="155" spans="3:3">
      <c r="C155" s="49"/>
    </row>
    <row r="156" spans="3:3">
      <c r="C156" s="49"/>
    </row>
    <row r="157" spans="3:3">
      <c r="C157" s="49"/>
    </row>
    <row r="158" spans="3:3">
      <c r="C158" s="49"/>
    </row>
    <row r="159" spans="3:3">
      <c r="C159" s="49"/>
    </row>
    <row r="160" spans="3:3">
      <c r="C160" s="49"/>
    </row>
    <row r="161" spans="3:3">
      <c r="C161" s="49"/>
    </row>
    <row r="162" spans="3:3">
      <c r="C162" s="49"/>
    </row>
    <row r="163" spans="3:3">
      <c r="C163" s="49"/>
    </row>
    <row r="164" spans="3:3">
      <c r="C164" s="49"/>
    </row>
    <row r="165" spans="3:3">
      <c r="C165" s="49"/>
    </row>
  </sheetData>
  <mergeCells count="1">
    <mergeCell ref="B23:C23"/>
  </mergeCells>
  <pageMargins left="0.59055118110236227" right="0.19685039370078741" top="0.78740157480314965" bottom="0.59055118110236227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9"/>
  <sheetViews>
    <sheetView topLeftCell="B1" zoomScaleNormal="100" workbookViewId="0">
      <selection activeCell="B1" sqref="B1"/>
    </sheetView>
  </sheetViews>
  <sheetFormatPr baseColWidth="10" defaultRowHeight="15"/>
  <cols>
    <col min="1" max="1" width="11.42578125" style="213" hidden="1" customWidth="1"/>
    <col min="2" max="2" width="4.28515625" style="22" customWidth="1"/>
    <col min="3" max="3" width="8.7109375" style="52" customWidth="1"/>
    <col min="4" max="4" width="12.7109375" style="52" customWidth="1"/>
    <col min="5" max="10" width="12.7109375" style="30" customWidth="1"/>
    <col min="11" max="27" width="11.42578125" style="30"/>
    <col min="28" max="16384" width="11.42578125" style="213"/>
  </cols>
  <sheetData>
    <row r="1" spans="2:26" s="18" customFormat="1" ht="21.75" customHeight="1">
      <c r="B1" s="525" t="s">
        <v>970</v>
      </c>
      <c r="C1" s="53"/>
      <c r="D1" s="53"/>
    </row>
    <row r="2" spans="2:26" s="20" customFormat="1" ht="16.5" customHeight="1">
      <c r="B2" s="19" t="s">
        <v>109</v>
      </c>
      <c r="C2" s="21"/>
      <c r="D2" s="54"/>
      <c r="L2" s="511"/>
      <c r="M2" s="511"/>
      <c r="N2" s="511"/>
      <c r="O2" s="511"/>
      <c r="P2" s="511"/>
      <c r="Q2" s="511"/>
      <c r="R2" s="511"/>
      <c r="S2" s="511"/>
      <c r="T2" s="511"/>
      <c r="U2" s="511"/>
      <c r="V2" s="511"/>
      <c r="W2" s="511"/>
      <c r="X2" s="58"/>
      <c r="Y2" s="58"/>
      <c r="Z2" s="58"/>
    </row>
    <row r="3" spans="2:26" s="20" customFormat="1" ht="12.75" customHeight="1">
      <c r="B3" s="56"/>
      <c r="C3" s="57"/>
      <c r="D3" s="54"/>
      <c r="I3" s="58"/>
      <c r="L3" s="512"/>
      <c r="M3" s="512"/>
      <c r="N3" s="512"/>
      <c r="O3" s="512"/>
      <c r="P3" s="512"/>
      <c r="Q3" s="512"/>
      <c r="R3" s="512"/>
      <c r="S3" s="512"/>
      <c r="T3" s="512"/>
      <c r="U3" s="512"/>
      <c r="V3" s="512"/>
      <c r="W3" s="512"/>
      <c r="X3" s="58"/>
      <c r="Y3" s="58"/>
      <c r="Z3" s="58"/>
    </row>
    <row r="4" spans="2:26" s="20" customFormat="1" ht="20.100000000000001" customHeight="1">
      <c r="B4" s="721" t="s">
        <v>30</v>
      </c>
      <c r="C4" s="735" t="s">
        <v>113</v>
      </c>
      <c r="D4" s="735" t="s">
        <v>48</v>
      </c>
      <c r="E4" s="739" t="s">
        <v>130</v>
      </c>
      <c r="F4" s="740"/>
      <c r="G4" s="741" t="s">
        <v>956</v>
      </c>
      <c r="H4" s="741"/>
      <c r="I4" s="741"/>
      <c r="J4" s="741"/>
      <c r="L4" s="512"/>
      <c r="M4" s="512"/>
      <c r="N4" s="512"/>
      <c r="O4" s="512"/>
      <c r="P4" s="512"/>
      <c r="Q4" s="512"/>
      <c r="R4" s="512"/>
      <c r="S4" s="512"/>
      <c r="T4" s="512"/>
      <c r="U4" s="512"/>
      <c r="V4" s="512"/>
      <c r="W4" s="512"/>
      <c r="X4" s="58"/>
      <c r="Y4" s="58"/>
      <c r="Z4" s="58"/>
    </row>
    <row r="5" spans="2:26" s="24" customFormat="1" ht="24">
      <c r="B5" s="722"/>
      <c r="C5" s="748"/>
      <c r="D5" s="748"/>
      <c r="E5" s="476" t="s">
        <v>957</v>
      </c>
      <c r="F5" s="428" t="s">
        <v>64</v>
      </c>
      <c r="G5" s="428" t="s">
        <v>129</v>
      </c>
      <c r="H5" s="475" t="s">
        <v>110</v>
      </c>
      <c r="I5" s="428" t="s">
        <v>67</v>
      </c>
      <c r="J5" s="475" t="s">
        <v>66</v>
      </c>
      <c r="L5" s="472"/>
      <c r="M5" s="472"/>
      <c r="N5" s="472"/>
      <c r="O5" s="472"/>
      <c r="P5" s="339"/>
      <c r="Q5" s="472"/>
      <c r="R5" s="472"/>
      <c r="S5" s="472"/>
      <c r="T5" s="472"/>
      <c r="U5" s="472"/>
      <c r="V5" s="472"/>
      <c r="W5" s="472"/>
      <c r="X5" s="206"/>
      <c r="Y5" s="206"/>
      <c r="Z5" s="206"/>
    </row>
    <row r="6" spans="2:26" s="24" customFormat="1" ht="21.75" customHeight="1">
      <c r="B6" s="59"/>
      <c r="C6" s="59"/>
      <c r="D6" s="749" t="s">
        <v>81</v>
      </c>
      <c r="E6" s="749"/>
      <c r="F6" s="749"/>
      <c r="G6" s="749"/>
      <c r="H6" s="749"/>
      <c r="I6" s="749"/>
      <c r="J6" s="749"/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206"/>
      <c r="Y6" s="206"/>
      <c r="Z6" s="206"/>
    </row>
    <row r="7" spans="2:26" s="30" customFormat="1" ht="15" hidden="1" customHeight="1">
      <c r="B7" s="25">
        <v>1</v>
      </c>
      <c r="C7" s="25" t="s">
        <v>68</v>
      </c>
      <c r="D7" s="403">
        <v>166154.83412302437</v>
      </c>
      <c r="E7" s="403">
        <v>69368.015887281887</v>
      </c>
      <c r="F7" s="403">
        <v>106.4832</v>
      </c>
      <c r="G7" s="403">
        <v>96671.365035742492</v>
      </c>
      <c r="H7" s="513" t="s">
        <v>39</v>
      </c>
      <c r="I7" s="403">
        <v>8.9699999999999989</v>
      </c>
      <c r="J7" s="513" t="s">
        <v>39</v>
      </c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</row>
    <row r="8" spans="2:26" s="30" customFormat="1" ht="12.95" hidden="1" customHeight="1">
      <c r="B8" s="25">
        <v>2</v>
      </c>
      <c r="C8" s="25" t="s">
        <v>69</v>
      </c>
      <c r="D8" s="403">
        <v>166415.92562782139</v>
      </c>
      <c r="E8" s="403">
        <v>69890.839227586504</v>
      </c>
      <c r="F8" s="403">
        <v>144.85680000000008</v>
      </c>
      <c r="G8" s="403">
        <v>96372.754600234868</v>
      </c>
      <c r="H8" s="513" t="s">
        <v>39</v>
      </c>
      <c r="I8" s="403">
        <v>7.4750000000000005</v>
      </c>
      <c r="J8" s="513" t="s">
        <v>39</v>
      </c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</row>
    <row r="9" spans="2:26" s="30" customFormat="1" ht="12.95" hidden="1" customHeight="1">
      <c r="B9" s="25">
        <v>3</v>
      </c>
      <c r="C9" s="25" t="s">
        <v>70</v>
      </c>
      <c r="D9" s="403">
        <v>167066.78324209558</v>
      </c>
      <c r="E9" s="403">
        <v>70462.308888419735</v>
      </c>
      <c r="F9" s="403">
        <v>258.56159999999977</v>
      </c>
      <c r="G9" s="403">
        <v>96339.022753675832</v>
      </c>
      <c r="H9" s="513" t="s">
        <v>39</v>
      </c>
      <c r="I9" s="403">
        <v>6.89</v>
      </c>
      <c r="J9" s="513" t="s">
        <v>39</v>
      </c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</row>
    <row r="10" spans="2:26" s="30" customFormat="1" ht="12.95" hidden="1" customHeight="1">
      <c r="B10" s="25">
        <v>4</v>
      </c>
      <c r="C10" s="25" t="s">
        <v>71</v>
      </c>
      <c r="D10" s="403">
        <v>169048.86380654981</v>
      </c>
      <c r="E10" s="403">
        <v>72249.341960639635</v>
      </c>
      <c r="F10" s="403">
        <v>288.93480000000022</v>
      </c>
      <c r="G10" s="403">
        <v>96503.697045910158</v>
      </c>
      <c r="H10" s="513" t="s">
        <v>39</v>
      </c>
      <c r="I10" s="403">
        <v>6.89</v>
      </c>
      <c r="J10" s="513" t="s">
        <v>39</v>
      </c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</row>
    <row r="11" spans="2:26" s="30" customFormat="1" ht="12.95" hidden="1" customHeight="1">
      <c r="B11" s="25">
        <v>5</v>
      </c>
      <c r="C11" s="25" t="s">
        <v>72</v>
      </c>
      <c r="D11" s="403">
        <v>172508.18138948147</v>
      </c>
      <c r="E11" s="403">
        <v>78291.241913487233</v>
      </c>
      <c r="F11" s="403">
        <v>380.1959999999998</v>
      </c>
      <c r="G11" s="403">
        <v>93830.243475994226</v>
      </c>
      <c r="H11" s="513" t="s">
        <v>39</v>
      </c>
      <c r="I11" s="403">
        <v>6.5</v>
      </c>
      <c r="J11" s="513" t="s">
        <v>39</v>
      </c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</row>
    <row r="12" spans="2:26" s="30" customFormat="1" ht="12.95" hidden="1" customHeight="1">
      <c r="B12" s="25">
        <v>6</v>
      </c>
      <c r="C12" s="25" t="s">
        <v>73</v>
      </c>
      <c r="D12" s="403">
        <v>172154.75164220628</v>
      </c>
      <c r="E12" s="403">
        <v>78535.933876647672</v>
      </c>
      <c r="F12" s="403">
        <v>869.14080000000035</v>
      </c>
      <c r="G12" s="403">
        <v>92743.566965558639</v>
      </c>
      <c r="H12" s="513" t="s">
        <v>39</v>
      </c>
      <c r="I12" s="403">
        <v>6.1099999999999994</v>
      </c>
      <c r="J12" s="513" t="s">
        <v>39</v>
      </c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</row>
    <row r="13" spans="2:26" s="30" customFormat="1" ht="12.95" hidden="1" customHeight="1">
      <c r="B13" s="25">
        <v>7</v>
      </c>
      <c r="C13" s="25" t="s">
        <v>74</v>
      </c>
      <c r="D13" s="403">
        <v>175178.83294568866</v>
      </c>
      <c r="E13" s="403">
        <v>82945.947927123416</v>
      </c>
      <c r="F13" s="403">
        <v>1185.1919999999998</v>
      </c>
      <c r="G13" s="403">
        <v>91041.323018565221</v>
      </c>
      <c r="H13" s="513" t="s">
        <v>39</v>
      </c>
      <c r="I13" s="403">
        <v>6.37</v>
      </c>
      <c r="J13" s="513" t="s">
        <v>39</v>
      </c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</row>
    <row r="14" spans="2:26" s="30" customFormat="1" ht="12.95" customHeight="1">
      <c r="B14" s="25">
        <v>8</v>
      </c>
      <c r="C14" s="25" t="s">
        <v>75</v>
      </c>
      <c r="D14" s="403">
        <f>SUM(E14:J14)</f>
        <v>174329.31803202411</v>
      </c>
      <c r="E14" s="403">
        <v>83817.571827267195</v>
      </c>
      <c r="F14" s="403">
        <v>1448.568</v>
      </c>
      <c r="G14" s="403">
        <v>89023.723204756941</v>
      </c>
      <c r="H14" s="514" t="s">
        <v>39</v>
      </c>
      <c r="I14" s="403">
        <v>39.454999999999998</v>
      </c>
      <c r="J14" s="514" t="s">
        <v>39</v>
      </c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</row>
    <row r="15" spans="2:26" s="30" customFormat="1" ht="12.95" customHeight="1">
      <c r="B15" s="25">
        <v>9</v>
      </c>
      <c r="C15" s="25" t="s">
        <v>76</v>
      </c>
      <c r="D15" s="403">
        <f t="shared" ref="D15:D26" si="0">SUM(E15:J15)</f>
        <v>171934.46764569689</v>
      </c>
      <c r="E15" s="403">
        <v>83853.089122574034</v>
      </c>
      <c r="F15" s="403">
        <v>2120.3184000000001</v>
      </c>
      <c r="G15" s="403">
        <v>85915.95012312285</v>
      </c>
      <c r="H15" s="514" t="s">
        <v>39</v>
      </c>
      <c r="I15" s="403">
        <v>45.11</v>
      </c>
      <c r="J15" s="514" t="s">
        <v>39</v>
      </c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</row>
    <row r="16" spans="2:26" s="30" customFormat="1" ht="12.95" customHeight="1">
      <c r="B16" s="25">
        <v>10</v>
      </c>
      <c r="C16" s="25" t="s">
        <v>77</v>
      </c>
      <c r="D16" s="403">
        <f t="shared" si="0"/>
        <v>174647.60155965219</v>
      </c>
      <c r="E16" s="403">
        <v>87608.153116257366</v>
      </c>
      <c r="F16" s="403">
        <v>2821.0953392681663</v>
      </c>
      <c r="G16" s="403">
        <v>84013.32861863666</v>
      </c>
      <c r="H16" s="403">
        <v>82.369485490000017</v>
      </c>
      <c r="I16" s="403">
        <v>122.655</v>
      </c>
      <c r="J16" s="514" t="s">
        <v>39</v>
      </c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</row>
    <row r="17" spans="2:23" s="30" customFormat="1" ht="12.95" customHeight="1">
      <c r="B17" s="25">
        <v>11</v>
      </c>
      <c r="C17" s="25" t="s">
        <v>78</v>
      </c>
      <c r="D17" s="403">
        <f t="shared" si="0"/>
        <v>170900.45062720453</v>
      </c>
      <c r="E17" s="403">
        <v>86595.21512488804</v>
      </c>
      <c r="F17" s="403">
        <v>4815.3674049263318</v>
      </c>
      <c r="G17" s="403">
        <v>78670.690330469923</v>
      </c>
      <c r="H17" s="403">
        <v>490.8481983800001</v>
      </c>
      <c r="I17" s="403">
        <v>153.20500000000001</v>
      </c>
      <c r="J17" s="403">
        <v>175.1245685402331</v>
      </c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</row>
    <row r="18" spans="2:23" s="30" customFormat="1" ht="12.95" customHeight="1">
      <c r="B18" s="25">
        <v>12</v>
      </c>
      <c r="C18" s="25" t="s">
        <v>79</v>
      </c>
      <c r="D18" s="403">
        <f t="shared" si="0"/>
        <v>171212.19820481082</v>
      </c>
      <c r="E18" s="403">
        <v>85667.720222470816</v>
      </c>
      <c r="F18" s="403">
        <v>9223.3333267851667</v>
      </c>
      <c r="G18" s="403">
        <v>74806.771724690538</v>
      </c>
      <c r="H18" s="403">
        <v>966.09098971000014</v>
      </c>
      <c r="I18" s="403">
        <v>299.32499999999999</v>
      </c>
      <c r="J18" s="403">
        <v>248.9569411542877</v>
      </c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</row>
    <row r="19" spans="2:23" s="30" customFormat="1" ht="12.95" customHeight="1">
      <c r="B19" s="25">
        <v>13</v>
      </c>
      <c r="C19" s="25" t="s">
        <v>80</v>
      </c>
      <c r="D19" s="403">
        <f t="shared" si="0"/>
        <v>171400.88410593366</v>
      </c>
      <c r="E19" s="403">
        <v>87762.445290902426</v>
      </c>
      <c r="F19" s="403">
        <v>10213.805244453666</v>
      </c>
      <c r="G19" s="403">
        <v>71647.660516026299</v>
      </c>
      <c r="H19" s="403">
        <v>868.40741242000001</v>
      </c>
      <c r="I19" s="403">
        <v>581.23</v>
      </c>
      <c r="J19" s="403">
        <v>327.33564213127687</v>
      </c>
      <c r="L19" s="403"/>
      <c r="M19" s="403"/>
      <c r="N19" s="403"/>
      <c r="O19" s="515"/>
      <c r="P19" s="403"/>
      <c r="Q19" s="403"/>
      <c r="R19" s="403"/>
      <c r="S19" s="515"/>
      <c r="T19" s="403"/>
      <c r="U19" s="515"/>
      <c r="V19" s="515"/>
      <c r="W19" s="213"/>
    </row>
    <row r="20" spans="2:23" s="30" customFormat="1" ht="12.95" customHeight="1">
      <c r="B20" s="25">
        <v>14</v>
      </c>
      <c r="C20" s="25" t="s">
        <v>92</v>
      </c>
      <c r="D20" s="403">
        <f t="shared" si="0"/>
        <v>169378.99782186758</v>
      </c>
      <c r="E20" s="403">
        <v>89778.620084637078</v>
      </c>
      <c r="F20" s="403">
        <v>7787.9947232465001</v>
      </c>
      <c r="G20" s="403">
        <v>69219.304751855787</v>
      </c>
      <c r="H20" s="403">
        <v>1175.6213661900001</v>
      </c>
      <c r="I20" s="403">
        <v>1017.38</v>
      </c>
      <c r="J20" s="403">
        <v>400.07689593822721</v>
      </c>
      <c r="L20" s="403"/>
      <c r="M20" s="403"/>
      <c r="N20" s="403"/>
      <c r="O20" s="515"/>
      <c r="P20" s="403"/>
      <c r="Q20" s="403"/>
      <c r="R20" s="403"/>
      <c r="S20" s="515"/>
      <c r="T20" s="403"/>
      <c r="U20" s="515"/>
      <c r="V20" s="515"/>
      <c r="W20" s="213"/>
    </row>
    <row r="21" spans="2:23" s="30" customFormat="1" ht="12.95" customHeight="1">
      <c r="B21" s="25">
        <v>15</v>
      </c>
      <c r="C21" s="25" t="s">
        <v>108</v>
      </c>
      <c r="D21" s="403">
        <f t="shared" si="0"/>
        <v>167615.9942931293</v>
      </c>
      <c r="E21" s="403">
        <v>90147.399773674595</v>
      </c>
      <c r="F21" s="403">
        <v>6324.2596772624993</v>
      </c>
      <c r="G21" s="403">
        <v>67416.01321169702</v>
      </c>
      <c r="H21" s="403">
        <v>1705.7734807500001</v>
      </c>
      <c r="I21" s="403">
        <v>1549.73</v>
      </c>
      <c r="J21" s="403">
        <v>472.81814974517761</v>
      </c>
      <c r="L21" s="403"/>
      <c r="M21" s="403"/>
      <c r="N21" s="403"/>
      <c r="O21" s="515"/>
      <c r="P21" s="403"/>
      <c r="Q21" s="403"/>
      <c r="R21" s="403"/>
      <c r="S21" s="515"/>
      <c r="T21" s="403"/>
      <c r="U21" s="515"/>
      <c r="V21" s="515"/>
      <c r="W21" s="213"/>
    </row>
    <row r="22" spans="2:23" s="30" customFormat="1" ht="12.95" customHeight="1">
      <c r="B22" s="25">
        <v>16</v>
      </c>
      <c r="C22" s="25" t="s">
        <v>125</v>
      </c>
      <c r="D22" s="403">
        <f t="shared" si="0"/>
        <v>169409.54899044547</v>
      </c>
      <c r="E22" s="403">
        <v>93861.193638647412</v>
      </c>
      <c r="F22" s="403">
        <v>6298.404983065564</v>
      </c>
      <c r="G22" s="403">
        <v>65150.892978629679</v>
      </c>
      <c r="H22" s="403">
        <v>2189.5543901028168</v>
      </c>
      <c r="I22" s="403">
        <v>1418.4949999999999</v>
      </c>
      <c r="J22" s="403">
        <v>491.00799999999998</v>
      </c>
      <c r="L22" s="403"/>
      <c r="M22" s="403"/>
      <c r="N22" s="403"/>
      <c r="O22" s="515"/>
      <c r="P22" s="403"/>
      <c r="Q22" s="403"/>
      <c r="R22" s="403"/>
      <c r="S22" s="515"/>
      <c r="T22" s="403"/>
      <c r="U22" s="515"/>
      <c r="V22" s="515"/>
      <c r="W22" s="213"/>
    </row>
    <row r="23" spans="2:23" s="30" customFormat="1" ht="12.95" customHeight="1">
      <c r="B23" s="25">
        <v>17</v>
      </c>
      <c r="C23" s="25" t="s">
        <v>175</v>
      </c>
      <c r="D23" s="403">
        <f t="shared" si="0"/>
        <v>171502.05677788984</v>
      </c>
      <c r="E23" s="403">
        <v>96272.329792505887</v>
      </c>
      <c r="F23" s="403">
        <v>5891.9293706169456</v>
      </c>
      <c r="G23" s="403">
        <v>64999.449195055451</v>
      </c>
      <c r="H23" s="403">
        <v>2312.3274197115811</v>
      </c>
      <c r="I23" s="403">
        <v>1534.8449999999998</v>
      </c>
      <c r="J23" s="403">
        <v>491.17599999999993</v>
      </c>
      <c r="L23" s="403"/>
      <c r="M23" s="403"/>
      <c r="N23" s="403"/>
      <c r="O23" s="515"/>
      <c r="P23" s="403"/>
      <c r="Q23" s="403"/>
      <c r="R23" s="403"/>
      <c r="S23" s="515"/>
      <c r="T23" s="403"/>
      <c r="U23" s="515"/>
      <c r="V23" s="515"/>
      <c r="W23" s="213"/>
    </row>
    <row r="24" spans="2:23" s="30" customFormat="1" ht="12.95" customHeight="1">
      <c r="B24" s="25">
        <v>18</v>
      </c>
      <c r="C24" s="25" t="s">
        <v>260</v>
      </c>
      <c r="D24" s="403">
        <f t="shared" si="0"/>
        <v>170710.9245338926</v>
      </c>
      <c r="E24" s="403">
        <v>97868.287137859254</v>
      </c>
      <c r="F24" s="403">
        <v>6037.6525243809601</v>
      </c>
      <c r="G24" s="403">
        <v>62424.194470412607</v>
      </c>
      <c r="H24" s="403">
        <v>2354.5464012397988</v>
      </c>
      <c r="I24" s="403">
        <v>1529.5800000000002</v>
      </c>
      <c r="J24" s="403">
        <v>496.66399999999993</v>
      </c>
      <c r="L24" s="403"/>
      <c r="M24" s="403"/>
      <c r="N24" s="403"/>
      <c r="O24" s="515"/>
      <c r="P24" s="403"/>
      <c r="Q24" s="403"/>
      <c r="R24" s="403"/>
      <c r="S24" s="515"/>
      <c r="T24" s="403"/>
      <c r="U24" s="403"/>
      <c r="V24" s="403"/>
      <c r="W24" s="213"/>
    </row>
    <row r="25" spans="2:23" s="30" customFormat="1" ht="12.95" customHeight="1">
      <c r="B25" s="25">
        <v>19</v>
      </c>
      <c r="C25" s="25" t="s">
        <v>292</v>
      </c>
      <c r="D25" s="403">
        <f t="shared" si="0"/>
        <v>172634.15318604215</v>
      </c>
      <c r="E25" s="403">
        <v>101664.36444451088</v>
      </c>
      <c r="F25" s="403">
        <v>5553.2720142460721</v>
      </c>
      <c r="G25" s="403">
        <v>61227.74699600997</v>
      </c>
      <c r="H25" s="403">
        <v>2274.9807312751809</v>
      </c>
      <c r="I25" s="403">
        <v>1500.0050000000001</v>
      </c>
      <c r="J25" s="403">
        <v>413.78399999999999</v>
      </c>
      <c r="L25" s="403"/>
      <c r="M25" s="403"/>
      <c r="N25" s="403"/>
      <c r="O25" s="515"/>
      <c r="P25" s="403"/>
      <c r="Q25" s="403"/>
      <c r="R25" s="403"/>
      <c r="S25" s="515"/>
      <c r="T25" s="403"/>
      <c r="U25" s="403"/>
      <c r="V25" s="403"/>
      <c r="W25" s="213"/>
    </row>
    <row r="26" spans="2:23" s="30" customFormat="1" ht="12.95" customHeight="1">
      <c r="B26" s="25">
        <v>20</v>
      </c>
      <c r="C26" s="25">
        <v>2014</v>
      </c>
      <c r="D26" s="403">
        <f t="shared" si="0"/>
        <v>174394.96829346617</v>
      </c>
      <c r="E26" s="403">
        <v>103304.11439162903</v>
      </c>
      <c r="F26" s="403">
        <v>5785.980645345935</v>
      </c>
      <c r="G26" s="403">
        <v>61171.289370402315</v>
      </c>
      <c r="H26" s="403">
        <v>2319.9918860888793</v>
      </c>
      <c r="I26" s="403">
        <v>1395.16</v>
      </c>
      <c r="J26" s="403">
        <v>418.43200000000002</v>
      </c>
      <c r="L26" s="403"/>
      <c r="M26" s="403"/>
      <c r="N26" s="403"/>
      <c r="O26" s="515"/>
      <c r="P26" s="403"/>
      <c r="Q26" s="403"/>
      <c r="R26" s="403"/>
      <c r="S26" s="515"/>
      <c r="T26" s="403"/>
      <c r="U26" s="403"/>
      <c r="V26" s="403"/>
      <c r="W26" s="213"/>
    </row>
    <row r="27" spans="2:23" s="30" customFormat="1" ht="24" customHeight="1">
      <c r="B27" s="60"/>
      <c r="C27" s="60"/>
      <c r="D27" s="747" t="s">
        <v>82</v>
      </c>
      <c r="E27" s="747"/>
      <c r="F27" s="747"/>
      <c r="G27" s="747"/>
      <c r="H27" s="747"/>
      <c r="I27" s="747"/>
      <c r="J27" s="747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</row>
    <row r="28" spans="2:23" s="30" customFormat="1" ht="12" hidden="1" customHeight="1">
      <c r="B28" s="25">
        <v>21</v>
      </c>
      <c r="C28" s="25" t="s">
        <v>68</v>
      </c>
      <c r="D28" s="403">
        <v>101299.52521560196</v>
      </c>
      <c r="E28" s="403">
        <v>19062.748322914638</v>
      </c>
      <c r="F28" s="403">
        <v>20.827627539234886</v>
      </c>
      <c r="G28" s="403">
        <v>82207.734560456985</v>
      </c>
      <c r="H28" s="513" t="s">
        <v>39</v>
      </c>
      <c r="I28" s="403">
        <v>7.6278997832239419</v>
      </c>
      <c r="J28" s="513" t="s">
        <v>39</v>
      </c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</row>
    <row r="29" spans="2:23" s="30" customFormat="1" hidden="1">
      <c r="B29" s="25">
        <v>22</v>
      </c>
      <c r="C29" s="25" t="s">
        <v>69</v>
      </c>
      <c r="D29" s="403">
        <v>102890.71379735238</v>
      </c>
      <c r="E29" s="403">
        <v>19466.799352409824</v>
      </c>
      <c r="F29" s="403">
        <v>28.426830720320766</v>
      </c>
      <c r="G29" s="403">
        <v>83388.522184974383</v>
      </c>
      <c r="H29" s="513" t="s">
        <v>39</v>
      </c>
      <c r="I29" s="403">
        <v>6.4678648891414152</v>
      </c>
      <c r="J29" s="513" t="s">
        <v>39</v>
      </c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</row>
    <row r="30" spans="2:23" s="30" customFormat="1" hidden="1">
      <c r="B30" s="25">
        <v>23</v>
      </c>
      <c r="C30" s="25" t="s">
        <v>70</v>
      </c>
      <c r="D30" s="403">
        <v>102917.51172224988</v>
      </c>
      <c r="E30" s="403">
        <v>18774.6802541375</v>
      </c>
      <c r="F30" s="403">
        <v>48.953934965960201</v>
      </c>
      <c r="G30" s="403">
        <v>84087.401149032376</v>
      </c>
      <c r="H30" s="513" t="s">
        <v>39</v>
      </c>
      <c r="I30" s="403">
        <v>6.013753675310757</v>
      </c>
      <c r="J30" s="513" t="s">
        <v>39</v>
      </c>
      <c r="L30" s="213"/>
      <c r="M30" s="213"/>
      <c r="N30" s="213"/>
      <c r="O30" s="213"/>
      <c r="P30" s="213"/>
      <c r="Q30" s="516"/>
      <c r="R30" s="213"/>
      <c r="S30" s="213"/>
      <c r="T30" s="213"/>
      <c r="U30" s="213"/>
      <c r="V30" s="213"/>
      <c r="W30" s="213"/>
    </row>
    <row r="31" spans="2:23" s="30" customFormat="1" hidden="1">
      <c r="B31" s="25">
        <v>24</v>
      </c>
      <c r="C31" s="25" t="s">
        <v>71</v>
      </c>
      <c r="D31" s="403">
        <v>101487.56963986089</v>
      </c>
      <c r="E31" s="403">
        <v>18557.903257529841</v>
      </c>
      <c r="F31" s="403">
        <v>52.587731546600281</v>
      </c>
      <c r="G31" s="403">
        <v>82870.706867487213</v>
      </c>
      <c r="H31" s="513" t="s">
        <v>39</v>
      </c>
      <c r="I31" s="403">
        <v>5.9166249082852787</v>
      </c>
      <c r="J31" s="513" t="s">
        <v>39</v>
      </c>
      <c r="L31" s="213"/>
      <c r="M31" s="213"/>
      <c r="N31" s="213"/>
      <c r="O31" s="213"/>
      <c r="P31" s="213"/>
      <c r="Q31" s="516"/>
      <c r="R31" s="213"/>
      <c r="S31" s="213"/>
      <c r="T31" s="213"/>
      <c r="U31" s="213"/>
      <c r="V31" s="213"/>
      <c r="W31" s="213"/>
    </row>
    <row r="32" spans="2:23" s="30" customFormat="1" hidden="1">
      <c r="B32" s="25">
        <v>25</v>
      </c>
      <c r="C32" s="25" t="s">
        <v>72</v>
      </c>
      <c r="D32" s="403">
        <v>101521.56663696567</v>
      </c>
      <c r="E32" s="403">
        <v>20014.680857359792</v>
      </c>
      <c r="F32" s="403">
        <v>68.79294561248976</v>
      </c>
      <c r="G32" s="403">
        <v>81432.067882934134</v>
      </c>
      <c r="H32" s="513" t="s">
        <v>39</v>
      </c>
      <c r="I32" s="403">
        <v>5.5945665899646055</v>
      </c>
      <c r="J32" s="513" t="s">
        <v>39</v>
      </c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</row>
    <row r="33" spans="2:23" s="30" customFormat="1" hidden="1">
      <c r="B33" s="25">
        <v>26</v>
      </c>
      <c r="C33" s="25" t="s">
        <v>73</v>
      </c>
      <c r="D33" s="403">
        <v>100924.5152106078</v>
      </c>
      <c r="E33" s="403">
        <v>19891.011044104998</v>
      </c>
      <c r="F33" s="403">
        <v>147.64178928698607</v>
      </c>
      <c r="G33" s="403">
        <v>80880.12406852463</v>
      </c>
      <c r="H33" s="513" t="s">
        <v>39</v>
      </c>
      <c r="I33" s="403">
        <v>5.328397750936527</v>
      </c>
      <c r="J33" s="513" t="s">
        <v>39</v>
      </c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</row>
    <row r="34" spans="2:23" s="30" customFormat="1" hidden="1">
      <c r="B34" s="25">
        <v>27</v>
      </c>
      <c r="C34" s="25" t="s">
        <v>74</v>
      </c>
      <c r="D34" s="403">
        <v>102326.38574419035</v>
      </c>
      <c r="E34" s="403">
        <v>21842.911195387831</v>
      </c>
      <c r="F34" s="403">
        <v>196.1452793290089</v>
      </c>
      <c r="G34" s="403">
        <v>80281.280043003208</v>
      </c>
      <c r="H34" s="513" t="s">
        <v>39</v>
      </c>
      <c r="I34" s="403">
        <v>5.6171037025220913</v>
      </c>
      <c r="J34" s="513" t="s">
        <v>39</v>
      </c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</row>
    <row r="35" spans="2:23" s="30" customFormat="1">
      <c r="B35" s="25">
        <v>28</v>
      </c>
      <c r="C35" s="25" t="s">
        <v>75</v>
      </c>
      <c r="D35" s="403">
        <f t="shared" ref="D35:D47" si="1">SUM(E35:J35)</f>
        <v>105087.00971308934</v>
      </c>
      <c r="E35" s="403">
        <v>24527.376506230688</v>
      </c>
      <c r="F35" s="403">
        <v>345.14722341935288</v>
      </c>
      <c r="G35" s="403">
        <v>80178.950955291075</v>
      </c>
      <c r="H35" s="513" t="s">
        <v>39</v>
      </c>
      <c r="I35" s="403">
        <v>35.535028148227013</v>
      </c>
      <c r="J35" s="513" t="s">
        <v>39</v>
      </c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</row>
    <row r="36" spans="2:23" s="30" customFormat="1">
      <c r="B36" s="25">
        <v>29</v>
      </c>
      <c r="C36" s="25" t="s">
        <v>76</v>
      </c>
      <c r="D36" s="403">
        <f t="shared" si="1"/>
        <v>103803.2035294738</v>
      </c>
      <c r="E36" s="403">
        <v>25109.697914435415</v>
      </c>
      <c r="F36" s="403">
        <v>520.86058625125861</v>
      </c>
      <c r="G36" s="403">
        <v>78131.622174808857</v>
      </c>
      <c r="H36" s="513" t="s">
        <v>39</v>
      </c>
      <c r="I36" s="403">
        <v>41.022853978275009</v>
      </c>
      <c r="J36" s="513" t="s">
        <v>39</v>
      </c>
      <c r="L36" s="213"/>
      <c r="M36" s="213"/>
      <c r="N36" s="213"/>
      <c r="O36" s="213"/>
      <c r="P36" s="213"/>
      <c r="Q36" s="213"/>
      <c r="R36" s="213"/>
      <c r="S36" s="213"/>
      <c r="T36" s="213"/>
      <c r="U36" s="213"/>
      <c r="V36" s="213"/>
      <c r="W36" s="213"/>
    </row>
    <row r="37" spans="2:23" s="30" customFormat="1">
      <c r="B37" s="25">
        <v>30</v>
      </c>
      <c r="C37" s="25" t="s">
        <v>77</v>
      </c>
      <c r="D37" s="403">
        <f t="shared" si="1"/>
        <v>105357.52217836218</v>
      </c>
      <c r="E37" s="403">
        <v>27503.429207071702</v>
      </c>
      <c r="F37" s="403">
        <v>779.3189579757784</v>
      </c>
      <c r="G37" s="403">
        <v>76887.26479318818</v>
      </c>
      <c r="H37" s="403">
        <v>75.258077018618891</v>
      </c>
      <c r="I37" s="403">
        <v>112.25114310790163</v>
      </c>
      <c r="J37" s="513" t="s">
        <v>39</v>
      </c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</row>
    <row r="38" spans="2:23" s="30" customFormat="1">
      <c r="B38" s="25">
        <v>31</v>
      </c>
      <c r="C38" s="25" t="s">
        <v>78</v>
      </c>
      <c r="D38" s="403">
        <f t="shared" si="1"/>
        <v>102505.44585681387</v>
      </c>
      <c r="E38" s="403">
        <v>28110.890148072875</v>
      </c>
      <c r="F38" s="403">
        <v>1397.735629707742</v>
      </c>
      <c r="G38" s="403">
        <v>72245.13889017007</v>
      </c>
      <c r="H38" s="403">
        <v>450.17088302152598</v>
      </c>
      <c r="I38" s="403">
        <v>140.69060734264161</v>
      </c>
      <c r="J38" s="403">
        <v>160.8196984990272</v>
      </c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</row>
    <row r="39" spans="2:23" s="30" customFormat="1">
      <c r="B39" s="25">
        <v>32</v>
      </c>
      <c r="C39" s="25" t="s">
        <v>79</v>
      </c>
      <c r="D39" s="403">
        <f t="shared" si="1"/>
        <v>99629.318783048118</v>
      </c>
      <c r="E39" s="403">
        <v>26800.299289599407</v>
      </c>
      <c r="F39" s="403">
        <v>2605.9408417306599</v>
      </c>
      <c r="G39" s="403">
        <v>68830.691411118329</v>
      </c>
      <c r="H39" s="403">
        <v>887.91307356831192</v>
      </c>
      <c r="I39" s="403">
        <v>275.4089068277051</v>
      </c>
      <c r="J39" s="403">
        <v>229.06526020369728</v>
      </c>
      <c r="L39" s="213"/>
      <c r="M39" s="213"/>
      <c r="N39" s="213"/>
      <c r="O39" s="213"/>
      <c r="P39" s="213"/>
      <c r="Q39" s="213"/>
      <c r="R39" s="213"/>
      <c r="S39" s="213"/>
      <c r="T39" s="213"/>
      <c r="U39" s="213"/>
      <c r="V39" s="213"/>
      <c r="W39" s="213"/>
    </row>
    <row r="40" spans="2:23" s="30" customFormat="1">
      <c r="B40" s="25">
        <v>33</v>
      </c>
      <c r="C40" s="25" t="s">
        <v>80</v>
      </c>
      <c r="D40" s="403">
        <f t="shared" si="1"/>
        <v>99387.504787838319</v>
      </c>
      <c r="E40" s="403">
        <v>28320.773952206961</v>
      </c>
      <c r="F40" s="403">
        <v>3038.8342075643773</v>
      </c>
      <c r="G40" s="403">
        <v>66380.880700417314</v>
      </c>
      <c r="H40" s="403">
        <v>805.23018658351384</v>
      </c>
      <c r="I40" s="403">
        <v>538.50938621470539</v>
      </c>
      <c r="J40" s="403">
        <v>303.27635485145356</v>
      </c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3"/>
      <c r="W40" s="213"/>
    </row>
    <row r="41" spans="2:23" s="30" customFormat="1">
      <c r="B41" s="25">
        <v>34</v>
      </c>
      <c r="C41" s="25" t="s">
        <v>92</v>
      </c>
      <c r="D41" s="403">
        <f t="shared" si="1"/>
        <v>97502.867721880917</v>
      </c>
      <c r="E41" s="403">
        <v>28506.820490504026</v>
      </c>
      <c r="F41" s="403">
        <v>2340.6124153347123</v>
      </c>
      <c r="G41" s="403">
        <v>64248.815398450286</v>
      </c>
      <c r="H41" s="403">
        <v>1090.9520944038823</v>
      </c>
      <c r="I41" s="403">
        <v>944.32051168584098</v>
      </c>
      <c r="J41" s="403">
        <v>371.3468115021621</v>
      </c>
      <c r="L41" s="213"/>
      <c r="M41" s="213"/>
      <c r="N41" s="213"/>
      <c r="O41" s="213"/>
      <c r="P41" s="213"/>
      <c r="Q41" s="213"/>
      <c r="R41" s="213"/>
      <c r="S41" s="213"/>
      <c r="T41" s="213"/>
      <c r="U41" s="213"/>
      <c r="V41" s="213"/>
      <c r="W41" s="213"/>
    </row>
    <row r="42" spans="2:23" s="30" customFormat="1">
      <c r="B42" s="25">
        <v>35</v>
      </c>
      <c r="C42" s="25" t="s">
        <v>108</v>
      </c>
      <c r="D42" s="403">
        <f t="shared" si="1"/>
        <v>99741.342832441122</v>
      </c>
      <c r="E42" s="403">
        <v>31435.206099672218</v>
      </c>
      <c r="F42" s="403">
        <v>2031.8181363031238</v>
      </c>
      <c r="G42" s="403">
        <v>62801.87690003818</v>
      </c>
      <c r="H42" s="403">
        <v>1588.3422702367418</v>
      </c>
      <c r="I42" s="403">
        <v>1443.6469184274426</v>
      </c>
      <c r="J42" s="403">
        <v>440.45250776341089</v>
      </c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</row>
    <row r="43" spans="2:23" s="30" customFormat="1">
      <c r="B43" s="25">
        <v>36</v>
      </c>
      <c r="C43" s="25" t="s">
        <v>125</v>
      </c>
      <c r="D43" s="403">
        <f t="shared" si="1"/>
        <v>99971.277164449668</v>
      </c>
      <c r="E43" s="403">
        <v>33558.281316626839</v>
      </c>
      <c r="F43" s="403">
        <v>1984.5217311034378</v>
      </c>
      <c r="G43" s="403">
        <v>60616.461059195477</v>
      </c>
      <c r="H43" s="403">
        <v>2035.4577826648954</v>
      </c>
      <c r="I43" s="403">
        <v>1319.7333414041063</v>
      </c>
      <c r="J43" s="403">
        <v>456.8219334549276</v>
      </c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</row>
    <row r="44" spans="2:23" s="30" customFormat="1">
      <c r="B44" s="25">
        <v>37</v>
      </c>
      <c r="C44" s="25" t="s">
        <v>175</v>
      </c>
      <c r="D44" s="403">
        <f t="shared" si="1"/>
        <v>101145.17363043375</v>
      </c>
      <c r="E44" s="403">
        <v>34726.243678789462</v>
      </c>
      <c r="F44" s="403">
        <v>1898.9235696664055</v>
      </c>
      <c r="G44" s="403">
        <v>60485.437086457234</v>
      </c>
      <c r="H44" s="403">
        <v>2149.3221093281932</v>
      </c>
      <c r="I44" s="403">
        <v>1428.1995189050622</v>
      </c>
      <c r="J44" s="403">
        <v>457.04766728738906</v>
      </c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</row>
    <row r="45" spans="2:23" s="30" customFormat="1">
      <c r="B45" s="25">
        <v>38</v>
      </c>
      <c r="C45" s="25" t="s">
        <v>260</v>
      </c>
      <c r="D45" s="403">
        <f t="shared" si="1"/>
        <v>99808.285925615914</v>
      </c>
      <c r="E45" s="403">
        <v>36690.142749860868</v>
      </c>
      <c r="F45" s="403">
        <v>1902.7999950981875</v>
      </c>
      <c r="G45" s="403">
        <v>57155.732435652986</v>
      </c>
      <c r="H45" s="403">
        <v>2180.1871166770779</v>
      </c>
      <c r="I45" s="403">
        <v>1418.7475908212925</v>
      </c>
      <c r="J45" s="403">
        <v>460.67603750550234</v>
      </c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</row>
    <row r="46" spans="2:23" s="30" customFormat="1">
      <c r="B46" s="25">
        <v>39</v>
      </c>
      <c r="C46" s="517" t="s">
        <v>292</v>
      </c>
      <c r="D46" s="403">
        <f t="shared" si="1"/>
        <v>100584.57924415698</v>
      </c>
      <c r="E46" s="403">
        <v>38794.561564988719</v>
      </c>
      <c r="F46" s="403">
        <v>1901.8514766892001</v>
      </c>
      <c r="G46" s="403">
        <v>56008.525213259614</v>
      </c>
      <c r="H46" s="403">
        <v>2105.6651040899578</v>
      </c>
      <c r="I46" s="403">
        <v>1390.4211475631198</v>
      </c>
      <c r="J46" s="403">
        <v>383.5547375663802</v>
      </c>
      <c r="L46" s="213"/>
      <c r="M46" s="213"/>
      <c r="N46" s="213"/>
      <c r="O46" s="213"/>
      <c r="P46" s="213"/>
      <c r="Q46" s="213"/>
      <c r="R46" s="213"/>
      <c r="S46" s="213"/>
      <c r="T46" s="213"/>
      <c r="U46" s="213"/>
      <c r="V46" s="213"/>
      <c r="W46" s="213"/>
    </row>
    <row r="47" spans="2:23" s="30" customFormat="1">
      <c r="B47" s="25">
        <v>40</v>
      </c>
      <c r="C47" s="517">
        <v>2014</v>
      </c>
      <c r="D47" s="403">
        <f t="shared" si="1"/>
        <v>100283.97123254748</v>
      </c>
      <c r="E47" s="403">
        <v>38736.963429826108</v>
      </c>
      <c r="F47" s="403">
        <v>2017.5852814321702</v>
      </c>
      <c r="G47" s="403">
        <v>55716.498355512216</v>
      </c>
      <c r="H47" s="403">
        <v>2138.2038148747715</v>
      </c>
      <c r="I47" s="403">
        <v>1288.3288218986136</v>
      </c>
      <c r="J47" s="403">
        <v>386.39152900361296</v>
      </c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</row>
    <row r="48" spans="2:23" s="30" customFormat="1" ht="15" customHeight="1">
      <c r="B48" s="46" t="s">
        <v>572</v>
      </c>
      <c r="C48" s="61"/>
      <c r="D48" s="49"/>
    </row>
    <row r="49" spans="2:4" s="30" customFormat="1" ht="12.75">
      <c r="B49" s="365" t="s">
        <v>89</v>
      </c>
      <c r="D49" s="49"/>
    </row>
    <row r="50" spans="2:4" s="30" customFormat="1" ht="12.75">
      <c r="B50" s="365" t="s">
        <v>176</v>
      </c>
      <c r="D50" s="49"/>
    </row>
    <row r="51" spans="2:4" s="30" customFormat="1" ht="12.75">
      <c r="B51" s="365" t="s">
        <v>265</v>
      </c>
      <c r="D51" s="49"/>
    </row>
    <row r="52" spans="2:4" s="30" customFormat="1" ht="12.75">
      <c r="B52" s="22"/>
      <c r="C52" s="49"/>
      <c r="D52" s="49"/>
    </row>
    <row r="53" spans="2:4" s="30" customFormat="1" ht="12.75">
      <c r="B53" s="22"/>
      <c r="C53" s="49"/>
      <c r="D53" s="49"/>
    </row>
    <row r="54" spans="2:4">
      <c r="C54" s="49"/>
      <c r="D54" s="49"/>
    </row>
    <row r="55" spans="2:4">
      <c r="C55" s="49"/>
      <c r="D55" s="49"/>
    </row>
    <row r="56" spans="2:4">
      <c r="C56" s="49"/>
      <c r="D56" s="49"/>
    </row>
    <row r="57" spans="2:4">
      <c r="C57" s="49"/>
      <c r="D57" s="49"/>
    </row>
    <row r="58" spans="2:4">
      <c r="C58" s="49"/>
      <c r="D58" s="49"/>
    </row>
    <row r="59" spans="2:4">
      <c r="C59" s="49"/>
      <c r="D59" s="49"/>
    </row>
    <row r="60" spans="2:4">
      <c r="C60" s="49"/>
      <c r="D60" s="49"/>
    </row>
    <row r="61" spans="2:4">
      <c r="C61" s="49"/>
      <c r="D61" s="49"/>
    </row>
    <row r="62" spans="2:4">
      <c r="C62" s="49"/>
      <c r="D62" s="49"/>
    </row>
    <row r="63" spans="2:4">
      <c r="C63" s="49"/>
      <c r="D63" s="49"/>
    </row>
    <row r="64" spans="2:4">
      <c r="C64" s="49"/>
      <c r="D64" s="49"/>
    </row>
    <row r="65" spans="3:4">
      <c r="C65" s="49"/>
      <c r="D65" s="49"/>
    </row>
    <row r="66" spans="3:4">
      <c r="C66" s="49"/>
      <c r="D66" s="49"/>
    </row>
    <row r="67" spans="3:4">
      <c r="C67" s="49"/>
      <c r="D67" s="49"/>
    </row>
    <row r="68" spans="3:4">
      <c r="C68" s="49"/>
      <c r="D68" s="49"/>
    </row>
    <row r="69" spans="3:4">
      <c r="C69" s="49"/>
      <c r="D69" s="49"/>
    </row>
    <row r="70" spans="3:4">
      <c r="C70" s="49"/>
      <c r="D70" s="49"/>
    </row>
    <row r="71" spans="3:4">
      <c r="C71" s="49"/>
      <c r="D71" s="49"/>
    </row>
    <row r="72" spans="3:4">
      <c r="C72" s="49"/>
      <c r="D72" s="49"/>
    </row>
    <row r="73" spans="3:4">
      <c r="C73" s="49"/>
      <c r="D73" s="49"/>
    </row>
    <row r="74" spans="3:4">
      <c r="C74" s="49"/>
      <c r="D74" s="49"/>
    </row>
    <row r="75" spans="3:4">
      <c r="C75" s="49"/>
      <c r="D75" s="49"/>
    </row>
    <row r="76" spans="3:4">
      <c r="C76" s="49"/>
      <c r="D76" s="49"/>
    </row>
    <row r="77" spans="3:4">
      <c r="C77" s="49"/>
      <c r="D77" s="49"/>
    </row>
    <row r="78" spans="3:4">
      <c r="C78" s="49"/>
      <c r="D78" s="49"/>
    </row>
    <row r="79" spans="3:4">
      <c r="C79" s="49"/>
      <c r="D79" s="49"/>
    </row>
  </sheetData>
  <mergeCells count="7">
    <mergeCell ref="D27:J27"/>
    <mergeCell ref="B4:B5"/>
    <mergeCell ref="C4:C5"/>
    <mergeCell ref="D4:D5"/>
    <mergeCell ref="E4:F4"/>
    <mergeCell ref="G4:J4"/>
    <mergeCell ref="D6:J6"/>
  </mergeCells>
  <pageMargins left="0.78740157480314965" right="0.39370078740157483" top="0.78740157480314965" bottom="0.39370078740157483" header="0.11811023622047245" footer="0.11811023622047245"/>
  <pageSetup paperSize="9" scale="8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5"/>
  <sheetViews>
    <sheetView zoomScaleNormal="100" workbookViewId="0"/>
  </sheetViews>
  <sheetFormatPr baseColWidth="10" defaultRowHeight="15"/>
  <cols>
    <col min="1" max="1" width="4.28515625" style="22" customWidth="1"/>
    <col min="2" max="2" width="5.7109375" style="22" customWidth="1"/>
    <col min="3" max="3" width="64.7109375" style="52" customWidth="1"/>
    <col min="4" max="4" width="9.85546875" style="52" customWidth="1"/>
    <col min="5" max="9" width="9.85546875" style="30" customWidth="1"/>
    <col min="10" max="10" width="16" style="213" customWidth="1"/>
    <col min="11" max="16384" width="11.42578125" style="213"/>
  </cols>
  <sheetData>
    <row r="1" spans="1:10" s="18" customFormat="1" ht="21.75" customHeight="1">
      <c r="A1" s="525" t="s">
        <v>971</v>
      </c>
      <c r="C1" s="53"/>
      <c r="D1" s="53"/>
    </row>
    <row r="2" spans="1:10" s="20" customFormat="1" ht="16.5" customHeight="1">
      <c r="A2" s="19" t="s">
        <v>109</v>
      </c>
      <c r="C2" s="21"/>
      <c r="D2" s="54"/>
      <c r="F2" s="71"/>
    </row>
    <row r="3" spans="1:10" s="20" customFormat="1" ht="12.75" customHeight="1">
      <c r="A3" s="62"/>
      <c r="B3" s="63"/>
      <c r="C3" s="64"/>
      <c r="D3" s="54"/>
      <c r="F3" s="71"/>
      <c r="I3" s="63"/>
    </row>
    <row r="4" spans="1:10" s="24" customFormat="1" ht="50.25" customHeight="1">
      <c r="A4" s="528" t="s">
        <v>30</v>
      </c>
      <c r="B4" s="427" t="s">
        <v>930</v>
      </c>
      <c r="C4" s="479" t="s">
        <v>41</v>
      </c>
      <c r="D4" s="428" t="s">
        <v>48</v>
      </c>
      <c r="E4" s="428" t="s">
        <v>46</v>
      </c>
      <c r="F4" s="428" t="s">
        <v>302</v>
      </c>
      <c r="G4" s="428" t="s">
        <v>93</v>
      </c>
      <c r="H4" s="428" t="s">
        <v>45</v>
      </c>
      <c r="I4" s="429" t="s">
        <v>47</v>
      </c>
    </row>
    <row r="5" spans="1:10" s="30" customFormat="1" ht="20.100000000000001" customHeight="1">
      <c r="A5" s="77"/>
      <c r="B5" s="74"/>
      <c r="C5" s="78"/>
      <c r="D5" s="752">
        <v>2005</v>
      </c>
      <c r="E5" s="752"/>
      <c r="F5" s="752"/>
      <c r="G5" s="752"/>
      <c r="H5" s="752"/>
      <c r="I5" s="752"/>
    </row>
    <row r="6" spans="1:10" s="30" customFormat="1" ht="12.95" customHeight="1">
      <c r="A6" s="25">
        <v>1</v>
      </c>
      <c r="B6" s="26" t="s">
        <v>49</v>
      </c>
      <c r="C6" s="31" t="s">
        <v>118</v>
      </c>
      <c r="D6" s="529">
        <v>71.286094152145267</v>
      </c>
      <c r="E6" s="529">
        <v>49.541728307530377</v>
      </c>
      <c r="F6" s="529">
        <v>12.901627789344177</v>
      </c>
      <c r="G6" s="529">
        <v>5.4482362877935797</v>
      </c>
      <c r="H6" s="529">
        <v>1.2659424007095617</v>
      </c>
      <c r="I6" s="529">
        <v>2.1285593667675804</v>
      </c>
      <c r="J6" s="67"/>
    </row>
    <row r="7" spans="1:10" s="30" customFormat="1" ht="12.95" customHeight="1">
      <c r="A7" s="25">
        <v>2</v>
      </c>
      <c r="B7" s="26" t="s">
        <v>50</v>
      </c>
      <c r="C7" s="31" t="s">
        <v>115</v>
      </c>
      <c r="D7" s="530">
        <v>18.144101407333821</v>
      </c>
      <c r="E7" s="529">
        <v>16.120779369810101</v>
      </c>
      <c r="F7" s="529">
        <v>8.2588715386933201E-3</v>
      </c>
      <c r="G7" s="529">
        <v>1.4160897408197495</v>
      </c>
      <c r="H7" s="529">
        <v>4.8838441975590521E-2</v>
      </c>
      <c r="I7" s="529">
        <v>0.55013498318968512</v>
      </c>
      <c r="J7" s="67"/>
    </row>
    <row r="8" spans="1:10" s="30" customFormat="1" ht="12.95" customHeight="1">
      <c r="A8" s="25">
        <v>3</v>
      </c>
      <c r="B8" s="26" t="s">
        <v>51</v>
      </c>
      <c r="C8" s="31" t="s">
        <v>124</v>
      </c>
      <c r="D8" s="530">
        <v>939.81265799707808</v>
      </c>
      <c r="E8" s="529">
        <v>887.96986689485061</v>
      </c>
      <c r="F8" s="529">
        <v>0.10356912960019608</v>
      </c>
      <c r="G8" s="529">
        <v>41.404033229457099</v>
      </c>
      <c r="H8" s="529">
        <v>4.024142409252164</v>
      </c>
      <c r="I8" s="529">
        <v>6.3110463339180152</v>
      </c>
      <c r="J8" s="67"/>
    </row>
    <row r="9" spans="1:10" s="30" customFormat="1" ht="12.95" customHeight="1">
      <c r="A9" s="25">
        <v>4</v>
      </c>
      <c r="B9" s="26" t="s">
        <v>52</v>
      </c>
      <c r="C9" s="31" t="s">
        <v>119</v>
      </c>
      <c r="D9" s="530">
        <v>46.756368586997944</v>
      </c>
      <c r="E9" s="529">
        <v>35.182650755625147</v>
      </c>
      <c r="F9" s="529">
        <v>1.1626086017653704E-2</v>
      </c>
      <c r="G9" s="529">
        <v>10.092442681554015</v>
      </c>
      <c r="H9" s="529">
        <v>4.4647790155777592E-2</v>
      </c>
      <c r="I9" s="529">
        <v>1.4250012736453403</v>
      </c>
      <c r="J9" s="67"/>
    </row>
    <row r="10" spans="1:10" s="30" customFormat="1" ht="12.95" customHeight="1">
      <c r="A10" s="25">
        <v>5</v>
      </c>
      <c r="B10" s="26" t="s">
        <v>53</v>
      </c>
      <c r="C10" s="31" t="s">
        <v>120</v>
      </c>
      <c r="D10" s="530">
        <v>249.49862272919216</v>
      </c>
      <c r="E10" s="529">
        <v>231.07225261122997</v>
      </c>
      <c r="F10" s="529">
        <v>4.4886994018568598E-2</v>
      </c>
      <c r="G10" s="529">
        <v>13.408799458143685</v>
      </c>
      <c r="H10" s="529">
        <v>1.1247697056912553</v>
      </c>
      <c r="I10" s="529">
        <v>3.8479139601087118</v>
      </c>
      <c r="J10" s="67"/>
    </row>
    <row r="11" spans="1:10" s="30" customFormat="1" ht="12.95" customHeight="1">
      <c r="A11" s="25">
        <v>6</v>
      </c>
      <c r="B11" s="26" t="s">
        <v>54</v>
      </c>
      <c r="C11" s="31" t="s">
        <v>44</v>
      </c>
      <c r="D11" s="530">
        <v>280.97503599419491</v>
      </c>
      <c r="E11" s="529">
        <v>230.82056252101933</v>
      </c>
      <c r="F11" s="529">
        <v>4.0284471584432241E-2</v>
      </c>
      <c r="G11" s="529">
        <v>43.154982307148941</v>
      </c>
      <c r="H11" s="529">
        <v>1.2040690295021874</v>
      </c>
      <c r="I11" s="529">
        <v>5.7551376649400501</v>
      </c>
      <c r="J11" s="67"/>
    </row>
    <row r="12" spans="1:10" s="30" customFormat="1" ht="12.95" customHeight="1">
      <c r="A12" s="25">
        <v>7</v>
      </c>
      <c r="B12" s="26" t="s">
        <v>55</v>
      </c>
      <c r="C12" s="31" t="s">
        <v>116</v>
      </c>
      <c r="D12" s="530">
        <v>1286.783067443125</v>
      </c>
      <c r="E12" s="529">
        <v>1143.7983085328417</v>
      </c>
      <c r="F12" s="529">
        <v>8.9434860019393922E-2</v>
      </c>
      <c r="G12" s="529">
        <v>117.81014751001396</v>
      </c>
      <c r="H12" s="529">
        <v>13.228736867157071</v>
      </c>
      <c r="I12" s="529">
        <v>11.856439673093082</v>
      </c>
      <c r="J12" s="67"/>
    </row>
    <row r="13" spans="1:10" s="30" customFormat="1" ht="12.95" customHeight="1">
      <c r="A13" s="25">
        <v>8</v>
      </c>
      <c r="B13" s="26" t="s">
        <v>56</v>
      </c>
      <c r="C13" s="31" t="s">
        <v>95</v>
      </c>
      <c r="D13" s="530">
        <v>366.08192356768819</v>
      </c>
      <c r="E13" s="529">
        <v>195.37889105294497</v>
      </c>
      <c r="F13" s="529">
        <v>4.0365519573889043E-2</v>
      </c>
      <c r="G13" s="529">
        <v>164.21641497196117</v>
      </c>
      <c r="H13" s="529">
        <v>1.4075487629458865</v>
      </c>
      <c r="I13" s="529">
        <v>5.0387032602622348</v>
      </c>
      <c r="J13" s="67"/>
    </row>
    <row r="14" spans="1:10" s="30" customFormat="1" ht="12.95" customHeight="1">
      <c r="A14" s="25">
        <v>9</v>
      </c>
      <c r="B14" s="26" t="s">
        <v>57</v>
      </c>
      <c r="C14" s="31" t="s">
        <v>117</v>
      </c>
      <c r="D14" s="530">
        <v>102.78358596153991</v>
      </c>
      <c r="E14" s="529">
        <v>97.592652994822927</v>
      </c>
      <c r="F14" s="529">
        <v>0</v>
      </c>
      <c r="G14" s="529">
        <v>4.4814720471961849</v>
      </c>
      <c r="H14" s="529">
        <v>0.36508041837470034</v>
      </c>
      <c r="I14" s="529">
        <v>0.34438050114609264</v>
      </c>
      <c r="J14" s="67"/>
    </row>
    <row r="15" spans="1:10" s="30" customFormat="1" ht="12.95" customHeight="1">
      <c r="A15" s="25">
        <v>10</v>
      </c>
      <c r="B15" s="26" t="s">
        <v>58</v>
      </c>
      <c r="C15" s="31" t="s">
        <v>96</v>
      </c>
      <c r="D15" s="530">
        <v>314.07179091630724</v>
      </c>
      <c r="E15" s="529">
        <v>293.03365520399467</v>
      </c>
      <c r="F15" s="529">
        <v>2.6035852205937276E-2</v>
      </c>
      <c r="G15" s="529">
        <v>14.10875984147857</v>
      </c>
      <c r="H15" s="529">
        <v>1.6742819532963114</v>
      </c>
      <c r="I15" s="529">
        <v>5.2290580653317456</v>
      </c>
      <c r="J15" s="67"/>
    </row>
    <row r="16" spans="1:10" s="30" customFormat="1" ht="12.95" customHeight="1">
      <c r="A16" s="25">
        <v>11</v>
      </c>
      <c r="B16" s="26" t="s">
        <v>59</v>
      </c>
      <c r="C16" s="31" t="s">
        <v>97</v>
      </c>
      <c r="D16" s="530">
        <v>88.454529886257902</v>
      </c>
      <c r="E16" s="529">
        <v>87.516141166033961</v>
      </c>
      <c r="F16" s="529">
        <v>5.1628482343083421E-3</v>
      </c>
      <c r="G16" s="529">
        <v>0.74668509117357973</v>
      </c>
      <c r="H16" s="529">
        <v>0.18203920346562272</v>
      </c>
      <c r="I16" s="529">
        <v>4.5015773504323998E-3</v>
      </c>
      <c r="J16" s="67"/>
    </row>
    <row r="17" spans="1:10" s="30" customFormat="1" ht="12.95" customHeight="1">
      <c r="A17" s="25">
        <v>12</v>
      </c>
      <c r="B17" s="26" t="s">
        <v>60</v>
      </c>
      <c r="C17" s="31" t="s">
        <v>121</v>
      </c>
      <c r="D17" s="530">
        <v>185.32103280374918</v>
      </c>
      <c r="E17" s="529">
        <v>177.30700395763736</v>
      </c>
      <c r="F17" s="529">
        <v>1.5498240871946695E-2</v>
      </c>
      <c r="G17" s="529">
        <v>5.0033345429682523</v>
      </c>
      <c r="H17" s="529">
        <v>0.96002475535373966</v>
      </c>
      <c r="I17" s="529">
        <v>2.0351713069178743</v>
      </c>
      <c r="J17" s="67"/>
    </row>
    <row r="18" spans="1:10" s="30" customFormat="1" ht="12.95" customHeight="1">
      <c r="A18" s="25">
        <v>13</v>
      </c>
      <c r="B18" s="26" t="s">
        <v>61</v>
      </c>
      <c r="C18" s="31" t="s">
        <v>98</v>
      </c>
      <c r="D18" s="530">
        <v>1604.3443611464995</v>
      </c>
      <c r="E18" s="529">
        <v>1489.7222261244776</v>
      </c>
      <c r="F18" s="529">
        <v>0.14136193133938765</v>
      </c>
      <c r="G18" s="529">
        <v>81.534818901906661</v>
      </c>
      <c r="H18" s="529">
        <v>7.8414833386547667</v>
      </c>
      <c r="I18" s="529">
        <v>25.104470850120983</v>
      </c>
      <c r="J18" s="67"/>
    </row>
    <row r="19" spans="1:10" s="30" customFormat="1" ht="12.95" customHeight="1">
      <c r="A19" s="25">
        <v>14</v>
      </c>
      <c r="B19" s="26" t="s">
        <v>63</v>
      </c>
      <c r="C19" s="31" t="s">
        <v>102</v>
      </c>
      <c r="D19" s="530">
        <v>94.388486768343739</v>
      </c>
      <c r="E19" s="529">
        <v>87.454434517709046</v>
      </c>
      <c r="F19" s="529">
        <v>5.1406046022837515E-3</v>
      </c>
      <c r="G19" s="529">
        <v>4.9303705761907315</v>
      </c>
      <c r="H19" s="529">
        <v>0.47599712013258916</v>
      </c>
      <c r="I19" s="529">
        <v>1.5225439497090871</v>
      </c>
      <c r="J19" s="67"/>
    </row>
    <row r="20" spans="1:10" s="30" customFormat="1" ht="12.95" customHeight="1">
      <c r="A20" s="25">
        <v>15</v>
      </c>
      <c r="B20" s="26" t="s">
        <v>62</v>
      </c>
      <c r="C20" s="31" t="s">
        <v>122</v>
      </c>
      <c r="D20" s="530">
        <v>239.02360354095561</v>
      </c>
      <c r="E20" s="529">
        <v>171.09253551097606</v>
      </c>
      <c r="F20" s="529">
        <v>0.23978637166503836</v>
      </c>
      <c r="G20" s="529">
        <v>23.169526808146287</v>
      </c>
      <c r="H20" s="529">
        <v>1.7156003339177266</v>
      </c>
      <c r="I20" s="529">
        <v>42.806154516250473</v>
      </c>
      <c r="J20" s="67"/>
    </row>
    <row r="21" spans="1:10" s="30" customFormat="1" ht="12.95" customHeight="1">
      <c r="A21" s="25">
        <v>16</v>
      </c>
      <c r="B21" s="26" t="s">
        <v>99</v>
      </c>
      <c r="C21" s="31" t="s">
        <v>103</v>
      </c>
      <c r="D21" s="530">
        <v>19.256834958878045</v>
      </c>
      <c r="E21" s="529">
        <v>17.608374423053288</v>
      </c>
      <c r="F21" s="529">
        <v>2.2227490385265591E-3</v>
      </c>
      <c r="G21" s="529">
        <v>0.9050031202408968</v>
      </c>
      <c r="H21" s="529">
        <v>0.49448962027628268</v>
      </c>
      <c r="I21" s="529">
        <v>0.24674504626905289</v>
      </c>
      <c r="J21" s="67"/>
    </row>
    <row r="22" spans="1:10" s="30" customFormat="1" ht="12.95" customHeight="1">
      <c r="A22" s="25">
        <v>17</v>
      </c>
      <c r="B22" s="26" t="s">
        <v>100</v>
      </c>
      <c r="C22" s="31" t="s">
        <v>104</v>
      </c>
      <c r="D22" s="530">
        <v>177.43132951478435</v>
      </c>
      <c r="E22" s="529">
        <v>170.28444314674982</v>
      </c>
      <c r="F22" s="529">
        <v>3.9684940625111442E-3</v>
      </c>
      <c r="G22" s="529">
        <v>2.8917001841593191</v>
      </c>
      <c r="H22" s="529">
        <v>0.80724674974687172</v>
      </c>
      <c r="I22" s="529">
        <v>3.4439709400658183</v>
      </c>
      <c r="J22" s="67"/>
    </row>
    <row r="23" spans="1:10" s="30" customFormat="1" ht="12.95" customHeight="1">
      <c r="A23" s="25">
        <v>18</v>
      </c>
      <c r="B23" s="26" t="s">
        <v>101</v>
      </c>
      <c r="C23" s="31" t="s">
        <v>105</v>
      </c>
      <c r="D23" s="530">
        <v>341.13801292477314</v>
      </c>
      <c r="E23" s="529">
        <v>316.10813925786977</v>
      </c>
      <c r="F23" s="529">
        <v>0.10044988031467021</v>
      </c>
      <c r="G23" s="529">
        <v>17.839321282491046</v>
      </c>
      <c r="H23" s="529">
        <v>1.6512027919323118</v>
      </c>
      <c r="I23" s="529">
        <v>5.4388997121653988</v>
      </c>
      <c r="J23" s="67"/>
    </row>
    <row r="24" spans="1:10" s="30" customFormat="1" ht="8.1" customHeight="1">
      <c r="A24" s="77"/>
      <c r="B24" s="750"/>
      <c r="C24" s="751"/>
      <c r="D24" s="529"/>
      <c r="E24" s="529"/>
      <c r="F24" s="529"/>
      <c r="G24" s="529"/>
      <c r="H24" s="529"/>
      <c r="I24" s="529"/>
      <c r="J24" s="67"/>
    </row>
    <row r="25" spans="1:10" s="30" customFormat="1" ht="12.95" customHeight="1">
      <c r="A25" s="25">
        <v>19</v>
      </c>
      <c r="B25" s="34"/>
      <c r="C25" s="35" t="s">
        <v>42</v>
      </c>
      <c r="D25" s="531">
        <f>SUM(P6:P23)</f>
        <v>0</v>
      </c>
      <c r="E25" s="532">
        <f t="shared" ref="E25:I25" si="0">SUM(E6:E23)</f>
        <v>5697.6046463491775</v>
      </c>
      <c r="F25" s="532">
        <f t="shared" si="0"/>
        <v>13.779680694031613</v>
      </c>
      <c r="G25" s="532">
        <f t="shared" si="0"/>
        <v>552.56213858284355</v>
      </c>
      <c r="H25" s="532">
        <f t="shared" si="0"/>
        <v>38.516141692540423</v>
      </c>
      <c r="I25" s="532">
        <f t="shared" si="0"/>
        <v>123.08883298125166</v>
      </c>
      <c r="J25" s="67"/>
    </row>
    <row r="26" spans="1:10" s="30" customFormat="1" ht="12.95" customHeight="1">
      <c r="A26" s="25">
        <v>20</v>
      </c>
      <c r="B26" s="73"/>
      <c r="C26" s="39" t="s">
        <v>279</v>
      </c>
      <c r="D26" s="533">
        <v>72245.13889017007</v>
      </c>
      <c r="E26" s="534">
        <v>70295.052781802879</v>
      </c>
      <c r="F26" s="534">
        <v>0</v>
      </c>
      <c r="G26" s="534">
        <v>158.87767206456601</v>
      </c>
      <c r="H26" s="534">
        <v>1600.4338202345696</v>
      </c>
      <c r="I26" s="534">
        <v>190.77461606805826</v>
      </c>
      <c r="J26" s="67"/>
    </row>
    <row r="27" spans="1:10" s="30" customFormat="1" ht="12.95" customHeight="1">
      <c r="A27" s="25">
        <v>21</v>
      </c>
      <c r="B27" s="73"/>
      <c r="C27" s="35" t="s">
        <v>280</v>
      </c>
      <c r="D27" s="531">
        <f>SUM(P25:P26)</f>
        <v>0</v>
      </c>
      <c r="E27" s="532">
        <f t="shared" ref="E27:I27" si="1">SUM(E25:E26)</f>
        <v>75992.657428152059</v>
      </c>
      <c r="F27" s="532">
        <f t="shared" si="1"/>
        <v>13.779680694031613</v>
      </c>
      <c r="G27" s="532">
        <f t="shared" si="1"/>
        <v>711.43981064740956</v>
      </c>
      <c r="H27" s="532">
        <f t="shared" si="1"/>
        <v>1638.9499619271101</v>
      </c>
      <c r="I27" s="532">
        <f t="shared" si="1"/>
        <v>313.86344904930991</v>
      </c>
      <c r="J27" s="67"/>
    </row>
    <row r="28" spans="1:10" s="30" customFormat="1" ht="12.95" customHeight="1">
      <c r="A28" s="25">
        <v>22</v>
      </c>
      <c r="B28" s="69"/>
      <c r="C28" s="39" t="s">
        <v>90</v>
      </c>
      <c r="D28" s="311">
        <f>SUM(E28:I28)</f>
        <v>-7219.5465482568106</v>
      </c>
      <c r="E28" s="311">
        <v>-7219.5465482568106</v>
      </c>
      <c r="F28" s="535">
        <v>0</v>
      </c>
      <c r="G28" s="535">
        <v>0</v>
      </c>
      <c r="H28" s="311">
        <v>0</v>
      </c>
      <c r="I28" s="535">
        <v>0</v>
      </c>
      <c r="J28" s="67"/>
    </row>
    <row r="29" spans="1:10" s="30" customFormat="1" ht="12.95" customHeight="1">
      <c r="A29" s="25">
        <v>23</v>
      </c>
      <c r="B29" s="69"/>
      <c r="C29" s="35" t="s">
        <v>285</v>
      </c>
      <c r="D29" s="532">
        <f>SUM(E29:I29)</f>
        <v>71451.143782213112</v>
      </c>
      <c r="E29" s="532">
        <f>E27+E28</f>
        <v>68773.110879895248</v>
      </c>
      <c r="F29" s="532">
        <f>F27+F28</f>
        <v>13.779680694031613</v>
      </c>
      <c r="G29" s="532">
        <f>G27+G28</f>
        <v>711.43981064740956</v>
      </c>
      <c r="H29" s="532">
        <f>H27+H28</f>
        <v>1638.9499619271101</v>
      </c>
      <c r="I29" s="532">
        <f>I27+I28</f>
        <v>313.86344904930991</v>
      </c>
      <c r="J29" s="67"/>
    </row>
    <row r="30" spans="1:10" s="30" customFormat="1" ht="19.5" customHeight="1">
      <c r="A30" s="77"/>
      <c r="B30" s="69"/>
      <c r="C30" s="79"/>
      <c r="D30" s="752">
        <v>2010</v>
      </c>
      <c r="E30" s="752"/>
      <c r="F30" s="752"/>
      <c r="G30" s="752"/>
      <c r="H30" s="752"/>
      <c r="I30" s="752"/>
    </row>
    <row r="31" spans="1:10" s="30" customFormat="1" ht="12.95" customHeight="1">
      <c r="A31" s="25">
        <v>24</v>
      </c>
      <c r="B31" s="26" t="s">
        <v>49</v>
      </c>
      <c r="C31" s="31" t="s">
        <v>118</v>
      </c>
      <c r="D31" s="529">
        <v>55.66857396391238</v>
      </c>
      <c r="E31" s="529">
        <v>26.731314957823184</v>
      </c>
      <c r="F31" s="529">
        <v>22.823506873865451</v>
      </c>
      <c r="G31" s="529">
        <v>2.9760082587985401</v>
      </c>
      <c r="H31" s="529">
        <v>0.98031540426394148</v>
      </c>
      <c r="I31" s="529">
        <v>2.157428469161264</v>
      </c>
    </row>
    <row r="32" spans="1:10" s="30" customFormat="1" ht="12.95" customHeight="1">
      <c r="A32" s="25">
        <v>25</v>
      </c>
      <c r="B32" s="26" t="s">
        <v>50</v>
      </c>
      <c r="C32" s="31" t="s">
        <v>115</v>
      </c>
      <c r="D32" s="530">
        <v>8.1441141077225829</v>
      </c>
      <c r="E32" s="529">
        <v>7.0030774122475474</v>
      </c>
      <c r="F32" s="529">
        <v>1.0583949176163145E-2</v>
      </c>
      <c r="G32" s="529">
        <v>0.72090443477491517</v>
      </c>
      <c r="H32" s="529">
        <v>2.9494767602030514E-2</v>
      </c>
      <c r="I32" s="529">
        <v>0.38005354392192814</v>
      </c>
    </row>
    <row r="33" spans="1:9" s="30" customFormat="1" ht="12.95" customHeight="1">
      <c r="A33" s="25">
        <v>26</v>
      </c>
      <c r="B33" s="26" t="s">
        <v>51</v>
      </c>
      <c r="C33" s="31" t="s">
        <v>124</v>
      </c>
      <c r="D33" s="530">
        <v>628.51166052364374</v>
      </c>
      <c r="E33" s="529">
        <v>599.83925904223349</v>
      </c>
      <c r="F33" s="529">
        <v>0.17841959861103987</v>
      </c>
      <c r="G33" s="529">
        <v>22.711359001774952</v>
      </c>
      <c r="H33" s="529">
        <v>1.9282789218153416</v>
      </c>
      <c r="I33" s="529">
        <v>3.8543439592089137</v>
      </c>
    </row>
    <row r="34" spans="1:9" s="30" customFormat="1" ht="12.95" customHeight="1">
      <c r="A34" s="25">
        <v>27</v>
      </c>
      <c r="B34" s="26" t="s">
        <v>52</v>
      </c>
      <c r="C34" s="31" t="s">
        <v>119</v>
      </c>
      <c r="D34" s="530">
        <v>55.470177582717859</v>
      </c>
      <c r="E34" s="529">
        <v>41.345405637332085</v>
      </c>
      <c r="F34" s="529">
        <v>1.8399797499813537E-2</v>
      </c>
      <c r="G34" s="529">
        <v>13.125761977373283</v>
      </c>
      <c r="H34" s="529">
        <v>0.11098077638629351</v>
      </c>
      <c r="I34" s="529">
        <v>0.86962939412639195</v>
      </c>
    </row>
    <row r="35" spans="1:9" s="30" customFormat="1" ht="12.95" customHeight="1">
      <c r="A35" s="25">
        <v>28</v>
      </c>
      <c r="B35" s="26" t="s">
        <v>53</v>
      </c>
      <c r="C35" s="31" t="s">
        <v>120</v>
      </c>
      <c r="D35" s="530">
        <v>195.17783994650995</v>
      </c>
      <c r="E35" s="529">
        <v>172.29111052779982</v>
      </c>
      <c r="F35" s="529">
        <v>7.7534631285420208E-2</v>
      </c>
      <c r="G35" s="529">
        <v>15.296901403119728</v>
      </c>
      <c r="H35" s="529">
        <v>0.90612040025886287</v>
      </c>
      <c r="I35" s="529">
        <v>6.6061729840461094</v>
      </c>
    </row>
    <row r="36" spans="1:9" s="30" customFormat="1" ht="12.95" customHeight="1">
      <c r="A36" s="25">
        <v>29</v>
      </c>
      <c r="B36" s="26" t="s">
        <v>54</v>
      </c>
      <c r="C36" s="31" t="s">
        <v>44</v>
      </c>
      <c r="D36" s="530">
        <v>166.98044382161626</v>
      </c>
      <c r="E36" s="529">
        <v>138.36356285489154</v>
      </c>
      <c r="F36" s="529">
        <v>7.7841850000864951E-2</v>
      </c>
      <c r="G36" s="529">
        <v>23.515122155319936</v>
      </c>
      <c r="H36" s="529">
        <v>1.0392631399152044</v>
      </c>
      <c r="I36" s="529">
        <v>3.9846538214887302</v>
      </c>
    </row>
    <row r="37" spans="1:9" s="30" customFormat="1" ht="12.95" customHeight="1">
      <c r="A37" s="25">
        <v>30</v>
      </c>
      <c r="B37" s="26" t="s">
        <v>55</v>
      </c>
      <c r="C37" s="31" t="s">
        <v>116</v>
      </c>
      <c r="D37" s="530">
        <v>1038.060049388552</v>
      </c>
      <c r="E37" s="529">
        <v>914.78544876852766</v>
      </c>
      <c r="F37" s="529">
        <v>0.15403347448318189</v>
      </c>
      <c r="G37" s="529">
        <v>106.02164415139345</v>
      </c>
      <c r="H37" s="529">
        <v>7.0481559896396915</v>
      </c>
      <c r="I37" s="529">
        <v>10.050767004507804</v>
      </c>
    </row>
    <row r="38" spans="1:9" s="30" customFormat="1" ht="12.95" customHeight="1">
      <c r="A38" s="25">
        <v>31</v>
      </c>
      <c r="B38" s="26" t="s">
        <v>56</v>
      </c>
      <c r="C38" s="31" t="s">
        <v>95</v>
      </c>
      <c r="D38" s="530">
        <v>236.47599731657547</v>
      </c>
      <c r="E38" s="529">
        <v>181.22783968734447</v>
      </c>
      <c r="F38" s="529">
        <v>7.1407259151047578E-2</v>
      </c>
      <c r="G38" s="529">
        <v>50.317690595806575</v>
      </c>
      <c r="H38" s="529">
        <v>1.3310782516130617</v>
      </c>
      <c r="I38" s="529">
        <v>3.5279815226603133</v>
      </c>
    </row>
    <row r="39" spans="1:9" s="30" customFormat="1" ht="12.95" customHeight="1">
      <c r="A39" s="25">
        <v>32</v>
      </c>
      <c r="B39" s="26" t="s">
        <v>57</v>
      </c>
      <c r="C39" s="31" t="s">
        <v>117</v>
      </c>
      <c r="D39" s="530">
        <v>73.311107605367042</v>
      </c>
      <c r="E39" s="529">
        <v>69.581158680425062</v>
      </c>
      <c r="F39" s="529">
        <v>1.9580604501391419E-2</v>
      </c>
      <c r="G39" s="529">
        <v>3.2959582008709165</v>
      </c>
      <c r="H39" s="529">
        <v>0.29721396006568196</v>
      </c>
      <c r="I39" s="529">
        <v>0.11719615950400246</v>
      </c>
    </row>
    <row r="40" spans="1:9" s="30" customFormat="1" ht="12.95" customHeight="1">
      <c r="A40" s="25">
        <v>33</v>
      </c>
      <c r="B40" s="26" t="s">
        <v>58</v>
      </c>
      <c r="C40" s="31" t="s">
        <v>96</v>
      </c>
      <c r="D40" s="530">
        <v>156.37964057534933</v>
      </c>
      <c r="E40" s="529">
        <v>145.92281581609535</v>
      </c>
      <c r="F40" s="529">
        <v>4.0322558526027542E-2</v>
      </c>
      <c r="G40" s="529">
        <v>7.7864398401527053</v>
      </c>
      <c r="H40" s="529">
        <v>0.82084033591083438</v>
      </c>
      <c r="I40" s="529">
        <v>1.8092220246644297</v>
      </c>
    </row>
    <row r="41" spans="1:9" s="30" customFormat="1" ht="12.95" customHeight="1">
      <c r="A41" s="25">
        <v>34</v>
      </c>
      <c r="B41" s="26" t="s">
        <v>59</v>
      </c>
      <c r="C41" s="31" t="s">
        <v>97</v>
      </c>
      <c r="D41" s="530">
        <v>54.399372676300203</v>
      </c>
      <c r="E41" s="529">
        <v>53.482562889748849</v>
      </c>
      <c r="F41" s="529">
        <v>7.6491755388505374E-3</v>
      </c>
      <c r="G41" s="529">
        <v>0.6654742946691421</v>
      </c>
      <c r="H41" s="529">
        <v>0.17257166843943061</v>
      </c>
      <c r="I41" s="529">
        <v>7.1114647903925909E-2</v>
      </c>
    </row>
    <row r="42" spans="1:9" s="30" customFormat="1" ht="12.95" customHeight="1">
      <c r="A42" s="25">
        <v>35</v>
      </c>
      <c r="B42" s="26" t="s">
        <v>60</v>
      </c>
      <c r="C42" s="31" t="s">
        <v>121</v>
      </c>
      <c r="D42" s="530">
        <v>125.77621359425096</v>
      </c>
      <c r="E42" s="529">
        <v>117.12036344281331</v>
      </c>
      <c r="F42" s="529">
        <v>3.3262365166797349E-2</v>
      </c>
      <c r="G42" s="529">
        <v>6.5189615802715757</v>
      </c>
      <c r="H42" s="529">
        <v>0.64097860642879145</v>
      </c>
      <c r="I42" s="529">
        <v>1.4626475995704844</v>
      </c>
    </row>
    <row r="43" spans="1:9" s="30" customFormat="1" ht="12.95" customHeight="1">
      <c r="A43" s="25">
        <v>36</v>
      </c>
      <c r="B43" s="26" t="s">
        <v>61</v>
      </c>
      <c r="C43" s="31" t="s">
        <v>98</v>
      </c>
      <c r="D43" s="530">
        <v>1062.4318814803096</v>
      </c>
      <c r="E43" s="529">
        <v>990.14990875993146</v>
      </c>
      <c r="F43" s="529">
        <v>0.25292677250491574</v>
      </c>
      <c r="G43" s="529">
        <v>53.850309674683018</v>
      </c>
      <c r="H43" s="529">
        <v>5.7360403609842088</v>
      </c>
      <c r="I43" s="529">
        <v>12.442695912205986</v>
      </c>
    </row>
    <row r="44" spans="1:9" s="30" customFormat="1" ht="12.95" customHeight="1">
      <c r="A44" s="25">
        <v>37</v>
      </c>
      <c r="B44" s="26" t="s">
        <v>63</v>
      </c>
      <c r="C44" s="31" t="s">
        <v>102</v>
      </c>
      <c r="D44" s="530">
        <v>45.875794082870954</v>
      </c>
      <c r="E44" s="529">
        <v>43.366499345309414</v>
      </c>
      <c r="F44" s="529">
        <v>1.0562214419791528E-2</v>
      </c>
      <c r="G44" s="529">
        <v>1.8679196759679657</v>
      </c>
      <c r="H44" s="529">
        <v>0.22284047330712869</v>
      </c>
      <c r="I44" s="529">
        <v>0.40797237386664525</v>
      </c>
    </row>
    <row r="45" spans="1:9" s="30" customFormat="1" ht="12.95" customHeight="1">
      <c r="A45" s="25">
        <v>38</v>
      </c>
      <c r="B45" s="26" t="s">
        <v>62</v>
      </c>
      <c r="C45" s="31" t="s">
        <v>122</v>
      </c>
      <c r="D45" s="530">
        <v>164.41830243951708</v>
      </c>
      <c r="E45" s="529">
        <v>107.08057107513758</v>
      </c>
      <c r="F45" s="529">
        <v>0.4164835469548715</v>
      </c>
      <c r="G45" s="529">
        <v>20.021602619239193</v>
      </c>
      <c r="H45" s="529">
        <v>1.5381694587178603</v>
      </c>
      <c r="I45" s="529">
        <v>35.361475739467579</v>
      </c>
    </row>
    <row r="46" spans="1:9" s="30" customFormat="1" ht="12.95" customHeight="1">
      <c r="A46" s="25">
        <v>39</v>
      </c>
      <c r="B46" s="26" t="s">
        <v>99</v>
      </c>
      <c r="C46" s="31" t="s">
        <v>103</v>
      </c>
      <c r="D46" s="530">
        <v>15.951188806696043</v>
      </c>
      <c r="E46" s="529">
        <v>14.41605900832681</v>
      </c>
      <c r="F46" s="529">
        <v>4.219552378504062E-3</v>
      </c>
      <c r="G46" s="529">
        <v>0.73533564318676237</v>
      </c>
      <c r="H46" s="529">
        <v>0.65729458998615409</v>
      </c>
      <c r="I46" s="529">
        <v>0.1382800128178133</v>
      </c>
    </row>
    <row r="47" spans="1:9" s="30" customFormat="1" ht="12.95" customHeight="1">
      <c r="A47" s="25">
        <v>40</v>
      </c>
      <c r="B47" s="26" t="s">
        <v>100</v>
      </c>
      <c r="C47" s="31" t="s">
        <v>104</v>
      </c>
      <c r="D47" s="530">
        <v>191.48248069829634</v>
      </c>
      <c r="E47" s="529">
        <v>185.28253473457136</v>
      </c>
      <c r="F47" s="529">
        <v>2.7250166132917454E-2</v>
      </c>
      <c r="G47" s="529">
        <v>4.0887968095822824</v>
      </c>
      <c r="H47" s="529">
        <v>0.71706902312249354</v>
      </c>
      <c r="I47" s="529">
        <v>1.3668299648873012</v>
      </c>
    </row>
    <row r="48" spans="1:9" s="30" customFormat="1" ht="12.95" customHeight="1">
      <c r="A48" s="25">
        <v>41</v>
      </c>
      <c r="B48" s="26" t="s">
        <v>101</v>
      </c>
      <c r="C48" s="31" t="s">
        <v>105</v>
      </c>
      <c r="D48" s="530">
        <v>259.91708082400595</v>
      </c>
      <c r="E48" s="529">
        <v>241.45647419015376</v>
      </c>
      <c r="F48" s="529">
        <v>0.16190147843692937</v>
      </c>
      <c r="G48" s="529">
        <v>13.237109400384478</v>
      </c>
      <c r="H48" s="529">
        <v>1.9962485672015369</v>
      </c>
      <c r="I48" s="529">
        <v>3.0653471878292882</v>
      </c>
    </row>
    <row r="49" spans="1:9" s="30" customFormat="1" ht="8.1" customHeight="1">
      <c r="A49" s="25"/>
      <c r="B49" s="750"/>
      <c r="C49" s="751"/>
      <c r="D49" s="529"/>
      <c r="E49" s="529"/>
      <c r="F49" s="529"/>
      <c r="G49" s="529"/>
      <c r="H49" s="529"/>
      <c r="I49" s="529"/>
    </row>
    <row r="50" spans="1:9" s="30" customFormat="1" ht="12.95" customHeight="1">
      <c r="A50" s="25">
        <v>42</v>
      </c>
      <c r="B50" s="34"/>
      <c r="C50" s="35" t="s">
        <v>42</v>
      </c>
      <c r="D50" s="531">
        <f t="shared" ref="D50:I50" si="2">SUM(D31:D48)</f>
        <v>4534.4319194342124</v>
      </c>
      <c r="E50" s="532">
        <f t="shared" si="2"/>
        <v>4049.4459668307131</v>
      </c>
      <c r="F50" s="532">
        <f t="shared" si="2"/>
        <v>24.385885868633984</v>
      </c>
      <c r="G50" s="532">
        <f t="shared" si="2"/>
        <v>346.75329971736943</v>
      </c>
      <c r="H50" s="532">
        <f t="shared" si="2"/>
        <v>26.17295469565855</v>
      </c>
      <c r="I50" s="532">
        <f t="shared" si="2"/>
        <v>87.673812321838909</v>
      </c>
    </row>
    <row r="51" spans="1:9" s="30" customFormat="1" ht="12.95" customHeight="1">
      <c r="A51" s="25">
        <v>43</v>
      </c>
      <c r="B51" s="73"/>
      <c r="C51" s="39" t="s">
        <v>279</v>
      </c>
      <c r="D51" s="533">
        <v>60616.461059195477</v>
      </c>
      <c r="E51" s="534">
        <v>58963.07692841169</v>
      </c>
      <c r="F51" s="534">
        <v>0</v>
      </c>
      <c r="G51" s="534">
        <v>168.29017742584242</v>
      </c>
      <c r="H51" s="534">
        <v>1466.8826521982419</v>
      </c>
      <c r="I51" s="534">
        <v>18.211301159699573</v>
      </c>
    </row>
    <row r="52" spans="1:9" s="30" customFormat="1" ht="12.95" customHeight="1">
      <c r="A52" s="25">
        <v>44</v>
      </c>
      <c r="B52" s="73"/>
      <c r="C52" s="35" t="s">
        <v>280</v>
      </c>
      <c r="D52" s="531">
        <f t="shared" ref="D52:I52" si="3">SUM(D50:D51)</f>
        <v>65150.892978629687</v>
      </c>
      <c r="E52" s="532">
        <f t="shared" si="3"/>
        <v>63012.5228952424</v>
      </c>
      <c r="F52" s="532">
        <f t="shared" si="3"/>
        <v>24.385885868633984</v>
      </c>
      <c r="G52" s="532">
        <f t="shared" si="3"/>
        <v>515.04347714321182</v>
      </c>
      <c r="H52" s="532">
        <f t="shared" si="3"/>
        <v>1493.0556068939004</v>
      </c>
      <c r="I52" s="532">
        <f t="shared" si="3"/>
        <v>105.88511348153848</v>
      </c>
    </row>
    <row r="53" spans="1:9" s="30" customFormat="1" ht="12.95" customHeight="1">
      <c r="A53" s="25">
        <v>45</v>
      </c>
      <c r="B53" s="69"/>
      <c r="C53" s="39" t="s">
        <v>90</v>
      </c>
      <c r="D53" s="311">
        <f>SUM(E53:I53)</f>
        <v>-8168.941239702619</v>
      </c>
      <c r="E53" s="311">
        <v>-8168.941239702619</v>
      </c>
      <c r="F53" s="535">
        <v>0</v>
      </c>
      <c r="G53" s="535">
        <v>0</v>
      </c>
      <c r="H53" s="311">
        <v>0</v>
      </c>
      <c r="I53" s="535">
        <v>0</v>
      </c>
    </row>
    <row r="54" spans="1:9" s="30" customFormat="1" ht="12.95" customHeight="1">
      <c r="A54" s="25">
        <v>46</v>
      </c>
      <c r="B54" s="69"/>
      <c r="C54" s="35" t="s">
        <v>285</v>
      </c>
      <c r="D54" s="532">
        <f>SUM(E54:I54)</f>
        <v>56981.95173892707</v>
      </c>
      <c r="E54" s="532">
        <f>E52+E53</f>
        <v>54843.581655539783</v>
      </c>
      <c r="F54" s="532">
        <f>F52+F53</f>
        <v>24.385885868633984</v>
      </c>
      <c r="G54" s="532">
        <f>G52+G53</f>
        <v>515.04347714321182</v>
      </c>
      <c r="H54" s="532">
        <f>H52+H53</f>
        <v>1493.0556068939004</v>
      </c>
      <c r="I54" s="532">
        <f>I52+I53</f>
        <v>105.88511348153848</v>
      </c>
    </row>
    <row r="55" spans="1:9" s="30" customFormat="1" ht="20.100000000000001" customHeight="1">
      <c r="A55" s="25"/>
      <c r="B55" s="69"/>
      <c r="C55" s="79"/>
      <c r="D55" s="752">
        <v>2011</v>
      </c>
      <c r="E55" s="752"/>
      <c r="F55" s="752"/>
      <c r="G55" s="752"/>
      <c r="H55" s="752"/>
      <c r="I55" s="752"/>
    </row>
    <row r="56" spans="1:9" s="30" customFormat="1" ht="12.95" customHeight="1">
      <c r="A56" s="25">
        <v>47</v>
      </c>
      <c r="B56" s="26" t="s">
        <v>49</v>
      </c>
      <c r="C56" s="31" t="s">
        <v>118</v>
      </c>
      <c r="D56" s="529">
        <v>56.486231975603076</v>
      </c>
      <c r="E56" s="529">
        <v>25.970916586767515</v>
      </c>
      <c r="F56" s="529">
        <v>24.495404827364471</v>
      </c>
      <c r="G56" s="529">
        <v>2.812517258585296</v>
      </c>
      <c r="H56" s="529">
        <v>0.97577711354234742</v>
      </c>
      <c r="I56" s="529">
        <v>2.2316161893434519</v>
      </c>
    </row>
    <row r="57" spans="1:9" s="30" customFormat="1" ht="12.95" customHeight="1">
      <c r="A57" s="25">
        <v>48</v>
      </c>
      <c r="B57" s="26" t="s">
        <v>50</v>
      </c>
      <c r="C57" s="31" t="s">
        <v>115</v>
      </c>
      <c r="D57" s="530">
        <v>7.2343363456680656</v>
      </c>
      <c r="E57" s="529">
        <v>6.2169092702119002</v>
      </c>
      <c r="F57" s="529">
        <v>1.0776771481910162E-2</v>
      </c>
      <c r="G57" s="529">
        <v>0.62572805752998462</v>
      </c>
      <c r="H57" s="529">
        <v>2.8526924024265661E-2</v>
      </c>
      <c r="I57" s="529">
        <v>0.35239532242000476</v>
      </c>
    </row>
    <row r="58" spans="1:9" s="30" customFormat="1" ht="12.95" customHeight="1">
      <c r="A58" s="25">
        <v>49</v>
      </c>
      <c r="B58" s="26" t="s">
        <v>51</v>
      </c>
      <c r="C58" s="31" t="s">
        <v>124</v>
      </c>
      <c r="D58" s="530">
        <v>657.40808400244407</v>
      </c>
      <c r="E58" s="529">
        <v>629.87265965635993</v>
      </c>
      <c r="F58" s="529">
        <v>0.12930972158933327</v>
      </c>
      <c r="G58" s="529">
        <v>21.917279076391406</v>
      </c>
      <c r="H58" s="529">
        <v>1.9000321683233929</v>
      </c>
      <c r="I58" s="529">
        <v>3.588803379780003</v>
      </c>
    </row>
    <row r="59" spans="1:9" s="30" customFormat="1" ht="12.95" customHeight="1">
      <c r="A59" s="25">
        <v>50</v>
      </c>
      <c r="B59" s="26" t="s">
        <v>52</v>
      </c>
      <c r="C59" s="31" t="s">
        <v>119</v>
      </c>
      <c r="D59" s="530">
        <v>45.407766424320243</v>
      </c>
      <c r="E59" s="529">
        <v>31.45623435189324</v>
      </c>
      <c r="F59" s="529">
        <v>1.9252789604282037E-2</v>
      </c>
      <c r="G59" s="529">
        <v>13.071850201837336</v>
      </c>
      <c r="H59" s="529">
        <v>9.0660909227803191E-2</v>
      </c>
      <c r="I59" s="529">
        <v>0.76976817175758594</v>
      </c>
    </row>
    <row r="60" spans="1:9" s="30" customFormat="1" ht="12.95" customHeight="1">
      <c r="A60" s="25">
        <v>51</v>
      </c>
      <c r="B60" s="26" t="s">
        <v>53</v>
      </c>
      <c r="C60" s="31" t="s">
        <v>120</v>
      </c>
      <c r="D60" s="530">
        <v>185.82284603061618</v>
      </c>
      <c r="E60" s="529">
        <v>164.21111387942699</v>
      </c>
      <c r="F60" s="529">
        <v>8.1656114197052265E-2</v>
      </c>
      <c r="G60" s="529">
        <v>14.52330512775692</v>
      </c>
      <c r="H60" s="529">
        <v>0.90002826950723003</v>
      </c>
      <c r="I60" s="529">
        <v>6.1067426397280107</v>
      </c>
    </row>
    <row r="61" spans="1:9" s="30" customFormat="1" ht="12.95" customHeight="1">
      <c r="A61" s="25">
        <v>52</v>
      </c>
      <c r="B61" s="26" t="s">
        <v>54</v>
      </c>
      <c r="C61" s="31" t="s">
        <v>44</v>
      </c>
      <c r="D61" s="530">
        <v>172.67047584694018</v>
      </c>
      <c r="E61" s="529">
        <v>144.6477429472798</v>
      </c>
      <c r="F61" s="529">
        <v>8.4604762818011742E-2</v>
      </c>
      <c r="G61" s="529">
        <v>22.943362109432773</v>
      </c>
      <c r="H61" s="529">
        <v>1.1246642101621449</v>
      </c>
      <c r="I61" s="529">
        <v>3.8701018172474768</v>
      </c>
    </row>
    <row r="62" spans="1:9" s="30" customFormat="1" ht="12.95" customHeight="1">
      <c r="A62" s="25">
        <v>53</v>
      </c>
      <c r="B62" s="26" t="s">
        <v>55</v>
      </c>
      <c r="C62" s="31" t="s">
        <v>116</v>
      </c>
      <c r="D62" s="530">
        <v>1040.796293707449</v>
      </c>
      <c r="E62" s="529">
        <v>921.44770123068588</v>
      </c>
      <c r="F62" s="529">
        <v>0.17311051781978043</v>
      </c>
      <c r="G62" s="529">
        <v>102.84052985997121</v>
      </c>
      <c r="H62" s="529">
        <v>7.1430850112920306</v>
      </c>
      <c r="I62" s="529">
        <v>9.1918670876801283</v>
      </c>
    </row>
    <row r="63" spans="1:9" s="30" customFormat="1" ht="12.95" customHeight="1">
      <c r="A63" s="25">
        <v>54</v>
      </c>
      <c r="B63" s="26" t="s">
        <v>56</v>
      </c>
      <c r="C63" s="31" t="s">
        <v>95</v>
      </c>
      <c r="D63" s="530">
        <v>201.44025116605047</v>
      </c>
      <c r="E63" s="529">
        <v>149.88234292946049</v>
      </c>
      <c r="F63" s="529">
        <v>7.767340151645856E-2</v>
      </c>
      <c r="G63" s="529">
        <v>47.061126206617956</v>
      </c>
      <c r="H63" s="529">
        <v>1.2162434595470346</v>
      </c>
      <c r="I63" s="529">
        <v>3.2028651689085517</v>
      </c>
    </row>
    <row r="64" spans="1:9" s="30" customFormat="1" ht="12.95" customHeight="1">
      <c r="A64" s="25">
        <v>55</v>
      </c>
      <c r="B64" s="26" t="s">
        <v>57</v>
      </c>
      <c r="C64" s="31" t="s">
        <v>117</v>
      </c>
      <c r="D64" s="530">
        <v>74.853850114621451</v>
      </c>
      <c r="E64" s="529">
        <v>71.059520051565485</v>
      </c>
      <c r="F64" s="529">
        <v>2.1309287178242639E-2</v>
      </c>
      <c r="G64" s="529">
        <v>3.3535113083247605</v>
      </c>
      <c r="H64" s="529">
        <v>0.30519900908152714</v>
      </c>
      <c r="I64" s="529">
        <v>0.11431045847144213</v>
      </c>
    </row>
    <row r="65" spans="1:9" s="30" customFormat="1" ht="12.95" customHeight="1">
      <c r="A65" s="25">
        <v>56</v>
      </c>
      <c r="B65" s="26" t="s">
        <v>58</v>
      </c>
      <c r="C65" s="31" t="s">
        <v>96</v>
      </c>
      <c r="D65" s="530">
        <v>179.43111598530481</v>
      </c>
      <c r="E65" s="529">
        <v>167.9801490635181</v>
      </c>
      <c r="F65" s="529">
        <v>4.5514799527635201E-2</v>
      </c>
      <c r="G65" s="529">
        <v>8.6733995899114902</v>
      </c>
      <c r="H65" s="529">
        <v>0.90745308534916203</v>
      </c>
      <c r="I65" s="529">
        <v>1.8245994469984015</v>
      </c>
    </row>
    <row r="66" spans="1:9" s="30" customFormat="1" ht="12.95" customHeight="1">
      <c r="A66" s="25">
        <v>57</v>
      </c>
      <c r="B66" s="26" t="s">
        <v>59</v>
      </c>
      <c r="C66" s="31" t="s">
        <v>97</v>
      </c>
      <c r="D66" s="530">
        <v>56.478058785921789</v>
      </c>
      <c r="E66" s="529">
        <v>55.509721013498627</v>
      </c>
      <c r="F66" s="529">
        <v>8.1584350451519416E-3</v>
      </c>
      <c r="G66" s="529">
        <v>0.70394406472123272</v>
      </c>
      <c r="H66" s="529">
        <v>0.1883558545163842</v>
      </c>
      <c r="I66" s="529">
        <v>6.7879418140393152E-2</v>
      </c>
    </row>
    <row r="67" spans="1:9" s="30" customFormat="1" ht="12.95" customHeight="1">
      <c r="A67" s="25">
        <v>58</v>
      </c>
      <c r="B67" s="26" t="s">
        <v>60</v>
      </c>
      <c r="C67" s="31" t="s">
        <v>121</v>
      </c>
      <c r="D67" s="530">
        <v>128.96187453593868</v>
      </c>
      <c r="E67" s="529">
        <v>120.19882028085097</v>
      </c>
      <c r="F67" s="529">
        <v>3.654838865052279E-2</v>
      </c>
      <c r="G67" s="529">
        <v>6.7030339606364624</v>
      </c>
      <c r="H67" s="529">
        <v>0.66036696033713516</v>
      </c>
      <c r="I67" s="529">
        <v>1.3631049454635917</v>
      </c>
    </row>
    <row r="68" spans="1:9" s="30" customFormat="1" ht="12.95" customHeight="1">
      <c r="A68" s="25">
        <v>59</v>
      </c>
      <c r="B68" s="26" t="s">
        <v>61</v>
      </c>
      <c r="C68" s="31" t="s">
        <v>98</v>
      </c>
      <c r="D68" s="530">
        <v>1029.8570120810207</v>
      </c>
      <c r="E68" s="529">
        <v>961.68249460679817</v>
      </c>
      <c r="F68" s="529">
        <v>0.27102952435538463</v>
      </c>
      <c r="G68" s="529">
        <v>50.77776999179445</v>
      </c>
      <c r="H68" s="529">
        <v>5.7374183500271352</v>
      </c>
      <c r="I68" s="529">
        <v>11.388299608045489</v>
      </c>
    </row>
    <row r="69" spans="1:9" s="30" customFormat="1" ht="12.95" customHeight="1">
      <c r="A69" s="25">
        <v>60</v>
      </c>
      <c r="B69" s="26" t="s">
        <v>63</v>
      </c>
      <c r="C69" s="31" t="s">
        <v>102</v>
      </c>
      <c r="D69" s="530">
        <v>47.580209947189232</v>
      </c>
      <c r="E69" s="529">
        <v>44.86196542811529</v>
      </c>
      <c r="F69" s="529">
        <v>1.2916080485462828E-2</v>
      </c>
      <c r="G69" s="529">
        <v>2.0365839486857831</v>
      </c>
      <c r="H69" s="529">
        <v>0.24692531031449133</v>
      </c>
      <c r="I69" s="529">
        <v>0.42181917958821125</v>
      </c>
    </row>
    <row r="70" spans="1:9" s="30" customFormat="1" ht="12.95" customHeight="1">
      <c r="A70" s="25">
        <v>61</v>
      </c>
      <c r="B70" s="26" t="s">
        <v>62</v>
      </c>
      <c r="C70" s="31" t="s">
        <v>122</v>
      </c>
      <c r="D70" s="530">
        <v>157.84493047852195</v>
      </c>
      <c r="E70" s="529">
        <v>102.86194076268315</v>
      </c>
      <c r="F70" s="529">
        <v>0.43466452965675223</v>
      </c>
      <c r="G70" s="529">
        <v>19.648512806501447</v>
      </c>
      <c r="H70" s="529">
        <v>1.5760148573953892</v>
      </c>
      <c r="I70" s="529">
        <v>33.323797522285197</v>
      </c>
    </row>
    <row r="71" spans="1:9" s="30" customFormat="1" ht="12.95" customHeight="1">
      <c r="A71" s="25">
        <v>62</v>
      </c>
      <c r="B71" s="26" t="s">
        <v>99</v>
      </c>
      <c r="C71" s="31" t="s">
        <v>103</v>
      </c>
      <c r="D71" s="530">
        <v>16.442678640485358</v>
      </c>
      <c r="E71" s="529">
        <v>14.851408086716235</v>
      </c>
      <c r="F71" s="529">
        <v>4.7175411224758979E-3</v>
      </c>
      <c r="G71" s="529">
        <v>0.71827717806850333</v>
      </c>
      <c r="H71" s="529">
        <v>0.73879750210287309</v>
      </c>
      <c r="I71" s="529">
        <v>0.12947833247526888</v>
      </c>
    </row>
    <row r="72" spans="1:9" s="30" customFormat="1" ht="12.95" customHeight="1">
      <c r="A72" s="25">
        <v>63</v>
      </c>
      <c r="B72" s="26" t="s">
        <v>100</v>
      </c>
      <c r="C72" s="31" t="s">
        <v>104</v>
      </c>
      <c r="D72" s="530">
        <v>206.62898258483162</v>
      </c>
      <c r="E72" s="529">
        <v>200.10310270141375</v>
      </c>
      <c r="F72" s="529">
        <v>3.0140897769841631E-2</v>
      </c>
      <c r="G72" s="529">
        <v>4.3931324039084343</v>
      </c>
      <c r="H72" s="529">
        <v>0.7362291076947467</v>
      </c>
      <c r="I72" s="529">
        <v>1.3663774740448313</v>
      </c>
    </row>
    <row r="73" spans="1:9" s="30" customFormat="1" ht="12.95" customHeight="1">
      <c r="A73" s="25">
        <v>64</v>
      </c>
      <c r="B73" s="26" t="s">
        <v>101</v>
      </c>
      <c r="C73" s="31" t="s">
        <v>105</v>
      </c>
      <c r="D73" s="530">
        <v>248.667109945292</v>
      </c>
      <c r="E73" s="529">
        <v>231.29860819371942</v>
      </c>
      <c r="F73" s="529">
        <v>0.17384284998304178</v>
      </c>
      <c r="G73" s="529">
        <v>12.462254946527409</v>
      </c>
      <c r="H73" s="529">
        <v>1.9251031780600565</v>
      </c>
      <c r="I73" s="529">
        <v>2.8073007770020686</v>
      </c>
    </row>
    <row r="74" spans="1:9" s="30" customFormat="1" ht="8.1" customHeight="1">
      <c r="A74" s="25"/>
      <c r="B74" s="750"/>
      <c r="C74" s="751"/>
      <c r="D74" s="529"/>
      <c r="E74" s="529"/>
      <c r="F74" s="529"/>
      <c r="G74" s="529"/>
      <c r="H74" s="529"/>
      <c r="I74" s="529"/>
    </row>
    <row r="75" spans="1:9" s="30" customFormat="1" ht="12.95" customHeight="1">
      <c r="A75" s="25">
        <v>65</v>
      </c>
      <c r="B75" s="34"/>
      <c r="C75" s="35" t="s">
        <v>42</v>
      </c>
      <c r="D75" s="531">
        <f t="shared" ref="D75:I75" si="4">SUM(D56:D73)</f>
        <v>4514.0121085982182</v>
      </c>
      <c r="E75" s="532">
        <f t="shared" si="4"/>
        <v>4044.1133510409645</v>
      </c>
      <c r="F75" s="532">
        <f t="shared" si="4"/>
        <v>26.110631240165812</v>
      </c>
      <c r="G75" s="532">
        <f t="shared" si="4"/>
        <v>335.26611809720293</v>
      </c>
      <c r="H75" s="532">
        <f t="shared" si="4"/>
        <v>26.40088128050515</v>
      </c>
      <c r="I75" s="532">
        <f t="shared" si="4"/>
        <v>82.121126939380105</v>
      </c>
    </row>
    <row r="76" spans="1:9" s="30" customFormat="1" ht="12.95" customHeight="1">
      <c r="A76" s="25">
        <v>66</v>
      </c>
      <c r="B76" s="73"/>
      <c r="C76" s="39" t="s">
        <v>279</v>
      </c>
      <c r="D76" s="533">
        <v>60485.437086457234</v>
      </c>
      <c r="E76" s="534">
        <v>58802.049359026525</v>
      </c>
      <c r="F76" s="534">
        <v>0</v>
      </c>
      <c r="G76" s="534">
        <v>165.19248591539872</v>
      </c>
      <c r="H76" s="534">
        <v>1500.9841678086968</v>
      </c>
      <c r="I76" s="534">
        <v>17.211073706615593</v>
      </c>
    </row>
    <row r="77" spans="1:9" s="30" customFormat="1" ht="12.95" customHeight="1">
      <c r="A77" s="25">
        <v>67</v>
      </c>
      <c r="B77" s="73"/>
      <c r="C77" s="35" t="s">
        <v>280</v>
      </c>
      <c r="D77" s="531">
        <f t="shared" ref="D77:I77" si="5">SUM(D75:D76)</f>
        <v>64999.449195055451</v>
      </c>
      <c r="E77" s="532">
        <f t="shared" si="5"/>
        <v>62846.162710067489</v>
      </c>
      <c r="F77" s="532">
        <f t="shared" si="5"/>
        <v>26.110631240165812</v>
      </c>
      <c r="G77" s="532">
        <f t="shared" si="5"/>
        <v>500.45860401260165</v>
      </c>
      <c r="H77" s="532">
        <f t="shared" si="5"/>
        <v>1527.3850490892021</v>
      </c>
      <c r="I77" s="532">
        <f t="shared" si="5"/>
        <v>99.332200645995698</v>
      </c>
    </row>
    <row r="78" spans="1:9" s="30" customFormat="1" ht="12.95" customHeight="1">
      <c r="A78" s="25">
        <v>68</v>
      </c>
      <c r="B78" s="69"/>
      <c r="C78" s="39" t="s">
        <v>90</v>
      </c>
      <c r="D78" s="311">
        <f>SUM(E78:I78)</f>
        <v>-8277.6335279721425</v>
      </c>
      <c r="E78" s="311">
        <v>-8277.6335279721425</v>
      </c>
      <c r="F78" s="535">
        <v>0</v>
      </c>
      <c r="G78" s="535">
        <v>0</v>
      </c>
      <c r="H78" s="311">
        <v>0</v>
      </c>
      <c r="I78" s="535">
        <v>0</v>
      </c>
    </row>
    <row r="79" spans="1:9" s="30" customFormat="1" ht="12.95" customHeight="1">
      <c r="A79" s="25">
        <v>69</v>
      </c>
      <c r="B79" s="69"/>
      <c r="C79" s="35" t="s">
        <v>285</v>
      </c>
      <c r="D79" s="532">
        <f>SUM(E79:I79)</f>
        <v>56721.815667083305</v>
      </c>
      <c r="E79" s="532">
        <f>E77+E78</f>
        <v>54568.529182095343</v>
      </c>
      <c r="F79" s="532">
        <f>F77+F78</f>
        <v>26.110631240165812</v>
      </c>
      <c r="G79" s="532">
        <f>G77+G78</f>
        <v>500.45860401260165</v>
      </c>
      <c r="H79" s="532">
        <f>H77+H78</f>
        <v>1527.3850490892021</v>
      </c>
      <c r="I79" s="532">
        <f>I77+I78</f>
        <v>99.332200645995698</v>
      </c>
    </row>
    <row r="80" spans="1:9" s="30" customFormat="1" ht="20.100000000000001" customHeight="1">
      <c r="A80" s="25"/>
      <c r="B80" s="69"/>
      <c r="C80" s="79"/>
      <c r="D80" s="752">
        <v>2012</v>
      </c>
      <c r="E80" s="752"/>
      <c r="F80" s="752"/>
      <c r="G80" s="752"/>
      <c r="H80" s="752"/>
      <c r="I80" s="752"/>
    </row>
    <row r="81" spans="1:9" s="30" customFormat="1" ht="12.95" customHeight="1">
      <c r="A81" s="25">
        <v>70</v>
      </c>
      <c r="B81" s="26" t="s">
        <v>49</v>
      </c>
      <c r="C81" s="31" t="s">
        <v>118</v>
      </c>
      <c r="D81" s="529">
        <v>54.512844522243405</v>
      </c>
      <c r="E81" s="529">
        <v>23.105922166286714</v>
      </c>
      <c r="F81" s="529">
        <v>25.511151006388857</v>
      </c>
      <c r="G81" s="529">
        <v>2.6554208859574473</v>
      </c>
      <c r="H81" s="529">
        <v>0.96288680740652055</v>
      </c>
      <c r="I81" s="529">
        <v>2.2774636562038646</v>
      </c>
    </row>
    <row r="82" spans="1:9" s="30" customFormat="1" ht="12.95" customHeight="1">
      <c r="A82" s="25">
        <v>71</v>
      </c>
      <c r="B82" s="26" t="s">
        <v>50</v>
      </c>
      <c r="C82" s="31" t="s">
        <v>115</v>
      </c>
      <c r="D82" s="530">
        <v>6.5984559741742963</v>
      </c>
      <c r="E82" s="529">
        <v>5.6928414455648317</v>
      </c>
      <c r="F82" s="529">
        <v>1.131643166248885E-2</v>
      </c>
      <c r="G82" s="529">
        <v>0.54205432422946664</v>
      </c>
      <c r="H82" s="529">
        <v>2.6844117054969665E-2</v>
      </c>
      <c r="I82" s="529">
        <v>0.32539965566253942</v>
      </c>
    </row>
    <row r="83" spans="1:9" s="30" customFormat="1" ht="12.95" customHeight="1">
      <c r="A83" s="25">
        <v>72</v>
      </c>
      <c r="B83" s="26" t="s">
        <v>51</v>
      </c>
      <c r="C83" s="31" t="s">
        <v>124</v>
      </c>
      <c r="D83" s="530">
        <v>767.24367942946594</v>
      </c>
      <c r="E83" s="529">
        <v>740.39437504654165</v>
      </c>
      <c r="F83" s="529">
        <v>0.13474124402007526</v>
      </c>
      <c r="G83" s="529">
        <v>21.16967115378759</v>
      </c>
      <c r="H83" s="529">
        <v>2.1390334096620678</v>
      </c>
      <c r="I83" s="529">
        <v>3.4058585754544897</v>
      </c>
    </row>
    <row r="84" spans="1:9" s="30" customFormat="1" ht="12.95" customHeight="1">
      <c r="A84" s="25">
        <v>73</v>
      </c>
      <c r="B84" s="26" t="s">
        <v>52</v>
      </c>
      <c r="C84" s="31" t="s">
        <v>119</v>
      </c>
      <c r="D84" s="530">
        <v>46.286840341351649</v>
      </c>
      <c r="E84" s="529">
        <v>31.647759149199757</v>
      </c>
      <c r="F84" s="529">
        <v>2.1140057446096192E-2</v>
      </c>
      <c r="G84" s="529">
        <v>13.74494893581862</v>
      </c>
      <c r="H84" s="529">
        <v>0.11282310066581455</v>
      </c>
      <c r="I84" s="529">
        <v>0.76016909822136225</v>
      </c>
    </row>
    <row r="85" spans="1:9" s="30" customFormat="1" ht="12.95" customHeight="1">
      <c r="A85" s="25">
        <v>74</v>
      </c>
      <c r="B85" s="26" t="s">
        <v>53</v>
      </c>
      <c r="C85" s="31" t="s">
        <v>120</v>
      </c>
      <c r="D85" s="530">
        <v>222.18293367108797</v>
      </c>
      <c r="E85" s="529">
        <v>201.91097130199307</v>
      </c>
      <c r="F85" s="529">
        <v>8.3723106370844833E-2</v>
      </c>
      <c r="G85" s="529">
        <v>13.686680756697452</v>
      </c>
      <c r="H85" s="529">
        <v>0.89453875784494064</v>
      </c>
      <c r="I85" s="529">
        <v>5.6070197481816466</v>
      </c>
    </row>
    <row r="86" spans="1:9" s="30" customFormat="1" ht="12.95" customHeight="1">
      <c r="A86" s="25">
        <v>75</v>
      </c>
      <c r="B86" s="26" t="s">
        <v>54</v>
      </c>
      <c r="C86" s="31" t="s">
        <v>44</v>
      </c>
      <c r="D86" s="530">
        <v>210.0951639272956</v>
      </c>
      <c r="E86" s="529">
        <v>182.79475646718862</v>
      </c>
      <c r="F86" s="529">
        <v>8.9038647421029293E-2</v>
      </c>
      <c r="G86" s="529">
        <v>22.321022708449107</v>
      </c>
      <c r="H86" s="529">
        <v>1.185809692515182</v>
      </c>
      <c r="I86" s="529">
        <v>3.7045364117216408</v>
      </c>
    </row>
    <row r="87" spans="1:9" s="30" customFormat="1" ht="12.95" customHeight="1">
      <c r="A87" s="25">
        <v>76</v>
      </c>
      <c r="B87" s="26" t="s">
        <v>55</v>
      </c>
      <c r="C87" s="31" t="s">
        <v>116</v>
      </c>
      <c r="D87" s="530">
        <v>1167.2904306154917</v>
      </c>
      <c r="E87" s="529">
        <v>1050.7901709003695</v>
      </c>
      <c r="F87" s="529">
        <v>0.15093969668078119</v>
      </c>
      <c r="G87" s="529">
        <v>100.19047258573185</v>
      </c>
      <c r="H87" s="529">
        <v>7.5745579890742967</v>
      </c>
      <c r="I87" s="529">
        <v>8.5842894436353436</v>
      </c>
    </row>
    <row r="88" spans="1:9" s="30" customFormat="1" ht="12.95" customHeight="1">
      <c r="A88" s="25">
        <v>77</v>
      </c>
      <c r="B88" s="26" t="s">
        <v>56</v>
      </c>
      <c r="C88" s="31" t="s">
        <v>95</v>
      </c>
      <c r="D88" s="530">
        <v>218.07151132273484</v>
      </c>
      <c r="E88" s="529">
        <v>167.85987162886278</v>
      </c>
      <c r="F88" s="529">
        <v>7.9440072227519407E-2</v>
      </c>
      <c r="G88" s="529">
        <v>45.86026875757166</v>
      </c>
      <c r="H88" s="529">
        <v>1.1961241868919315</v>
      </c>
      <c r="I88" s="529">
        <v>3.0758066771809456</v>
      </c>
    </row>
    <row r="89" spans="1:9" s="30" customFormat="1" ht="12.95" customHeight="1">
      <c r="A89" s="25">
        <v>78</v>
      </c>
      <c r="B89" s="26" t="s">
        <v>57</v>
      </c>
      <c r="C89" s="31" t="s">
        <v>117</v>
      </c>
      <c r="D89" s="530">
        <v>91.599753095201095</v>
      </c>
      <c r="E89" s="529">
        <v>87.775292278562816</v>
      </c>
      <c r="F89" s="529">
        <v>2.1428987616202287E-2</v>
      </c>
      <c r="G89" s="529">
        <v>3.3749334710953702</v>
      </c>
      <c r="H89" s="529">
        <v>0.32212940465963602</v>
      </c>
      <c r="I89" s="529">
        <v>0.10596895326706729</v>
      </c>
    </row>
    <row r="90" spans="1:9" s="30" customFormat="1" ht="12.95" customHeight="1">
      <c r="A90" s="25">
        <v>79</v>
      </c>
      <c r="B90" s="26" t="s">
        <v>58</v>
      </c>
      <c r="C90" s="31" t="s">
        <v>96</v>
      </c>
      <c r="D90" s="530">
        <v>194.17209758240747</v>
      </c>
      <c r="E90" s="529">
        <v>183.29099474183369</v>
      </c>
      <c r="F90" s="529">
        <v>4.6788199625615277E-2</v>
      </c>
      <c r="G90" s="529">
        <v>8.2274193483863947</v>
      </c>
      <c r="H90" s="529">
        <v>0.93499945601474987</v>
      </c>
      <c r="I90" s="529">
        <v>1.6718958365470282</v>
      </c>
    </row>
    <row r="91" spans="1:9" s="30" customFormat="1" ht="12.95" customHeight="1">
      <c r="A91" s="25">
        <v>80</v>
      </c>
      <c r="B91" s="26" t="s">
        <v>59</v>
      </c>
      <c r="C91" s="31" t="s">
        <v>97</v>
      </c>
      <c r="D91" s="530">
        <v>74.690499833844243</v>
      </c>
      <c r="E91" s="529">
        <v>73.718578946298791</v>
      </c>
      <c r="F91" s="529">
        <v>8.3308199047258356E-3</v>
      </c>
      <c r="G91" s="529">
        <v>0.70338001596442712</v>
      </c>
      <c r="H91" s="529">
        <v>0.19880208427665946</v>
      </c>
      <c r="I91" s="529">
        <v>6.140796739962516E-2</v>
      </c>
    </row>
    <row r="92" spans="1:9" s="30" customFormat="1" ht="12.95" customHeight="1">
      <c r="A92" s="25">
        <v>81</v>
      </c>
      <c r="B92" s="26" t="s">
        <v>60</v>
      </c>
      <c r="C92" s="31" t="s">
        <v>121</v>
      </c>
      <c r="D92" s="530">
        <v>167.57418238228553</v>
      </c>
      <c r="E92" s="529">
        <v>158.77601934440435</v>
      </c>
      <c r="F92" s="529">
        <v>3.8582389274660137E-2</v>
      </c>
      <c r="G92" s="529">
        <v>6.8166739066883117</v>
      </c>
      <c r="H92" s="529">
        <v>0.67907401705260928</v>
      </c>
      <c r="I92" s="529">
        <v>1.2638327248655712</v>
      </c>
    </row>
    <row r="93" spans="1:9" s="30" customFormat="1" ht="12.95" customHeight="1">
      <c r="A93" s="25">
        <v>82</v>
      </c>
      <c r="B93" s="26" t="s">
        <v>61</v>
      </c>
      <c r="C93" s="31" t="s">
        <v>98</v>
      </c>
      <c r="D93" s="530">
        <v>1122.6377533423286</v>
      </c>
      <c r="E93" s="529">
        <v>1057.8458093863483</v>
      </c>
      <c r="F93" s="529">
        <v>0.27877429712258223</v>
      </c>
      <c r="G93" s="529">
        <v>48.186268162589315</v>
      </c>
      <c r="H93" s="529">
        <v>5.8009804384693613</v>
      </c>
      <c r="I93" s="529">
        <v>10.525921057798966</v>
      </c>
    </row>
    <row r="94" spans="1:9" s="30" customFormat="1" ht="12.95" customHeight="1">
      <c r="A94" s="25">
        <v>83</v>
      </c>
      <c r="B94" s="26" t="s">
        <v>63</v>
      </c>
      <c r="C94" s="31" t="s">
        <v>102</v>
      </c>
      <c r="D94" s="530">
        <v>129.32690365311714</v>
      </c>
      <c r="E94" s="529">
        <v>126.42669163438131</v>
      </c>
      <c r="F94" s="529">
        <v>1.475084789313813E-2</v>
      </c>
      <c r="G94" s="529">
        <v>2.1815531607838787</v>
      </c>
      <c r="H94" s="529">
        <v>0.26761502260860243</v>
      </c>
      <c r="I94" s="529">
        <v>0.43629298745021566</v>
      </c>
    </row>
    <row r="95" spans="1:9" s="30" customFormat="1" ht="12.95" customHeight="1">
      <c r="A95" s="25">
        <v>84</v>
      </c>
      <c r="B95" s="26" t="s">
        <v>62</v>
      </c>
      <c r="C95" s="31" t="s">
        <v>122</v>
      </c>
      <c r="D95" s="530">
        <v>180.10466236345596</v>
      </c>
      <c r="E95" s="529">
        <v>126.80833371616447</v>
      </c>
      <c r="F95" s="529">
        <v>0.44509692704844439</v>
      </c>
      <c r="G95" s="529">
        <v>19.920496415432897</v>
      </c>
      <c r="H95" s="529">
        <v>1.5919728549121139</v>
      </c>
      <c r="I95" s="529">
        <v>31.338762449898034</v>
      </c>
    </row>
    <row r="96" spans="1:9" s="30" customFormat="1" ht="12.95" customHeight="1">
      <c r="A96" s="25">
        <v>85</v>
      </c>
      <c r="B96" s="26" t="s">
        <v>99</v>
      </c>
      <c r="C96" s="31" t="s">
        <v>103</v>
      </c>
      <c r="D96" s="530">
        <v>16.836874449762451</v>
      </c>
      <c r="E96" s="529">
        <v>15.196021006058885</v>
      </c>
      <c r="F96" s="529">
        <v>5.1815294305548468E-3</v>
      </c>
      <c r="G96" s="529">
        <v>0.71002276761745786</v>
      </c>
      <c r="H96" s="529">
        <v>0.80520967885620143</v>
      </c>
      <c r="I96" s="529">
        <v>0.12043946779935068</v>
      </c>
    </row>
    <row r="97" spans="1:9" s="30" customFormat="1" ht="12.95" customHeight="1">
      <c r="A97" s="25">
        <v>86</v>
      </c>
      <c r="B97" s="26" t="s">
        <v>100</v>
      </c>
      <c r="C97" s="31" t="s">
        <v>104</v>
      </c>
      <c r="D97" s="530">
        <v>249.54372232243185</v>
      </c>
      <c r="E97" s="529">
        <v>242.89557422739699</v>
      </c>
      <c r="F97" s="529">
        <v>3.1397078484862687E-2</v>
      </c>
      <c r="G97" s="529">
        <v>4.5138928547441903</v>
      </c>
      <c r="H97" s="529">
        <v>0.7586380906839254</v>
      </c>
      <c r="I97" s="529">
        <v>1.3442200711218573</v>
      </c>
    </row>
    <row r="98" spans="1:9" s="30" customFormat="1" ht="12.95" customHeight="1">
      <c r="A98" s="25">
        <v>87</v>
      </c>
      <c r="B98" s="26" t="s">
        <v>101</v>
      </c>
      <c r="C98" s="31" t="s">
        <v>105</v>
      </c>
      <c r="D98" s="530">
        <v>349.69372593094801</v>
      </c>
      <c r="E98" s="529">
        <v>333.1898778890951</v>
      </c>
      <c r="F98" s="529">
        <v>0.1788022811665255</v>
      </c>
      <c r="G98" s="529">
        <v>11.862181442110394</v>
      </c>
      <c r="H98" s="529">
        <v>1.8637929284349464</v>
      </c>
      <c r="I98" s="529">
        <v>2.5990713901411042</v>
      </c>
    </row>
    <row r="99" spans="1:9" s="30" customFormat="1" ht="8.1" customHeight="1">
      <c r="A99" s="25"/>
      <c r="B99" s="750"/>
      <c r="C99" s="751"/>
      <c r="D99" s="529"/>
      <c r="E99" s="529"/>
      <c r="F99" s="529"/>
      <c r="G99" s="529"/>
      <c r="H99" s="529"/>
      <c r="I99" s="529"/>
    </row>
    <row r="100" spans="1:9" s="30" customFormat="1" ht="12.95" customHeight="1">
      <c r="A100" s="25">
        <v>88</v>
      </c>
      <c r="B100" s="34"/>
      <c r="C100" s="35" t="s">
        <v>42</v>
      </c>
      <c r="D100" s="531">
        <f t="shared" ref="D100:I100" si="6">SUM(D81:D98)</f>
        <v>5268.4620347596265</v>
      </c>
      <c r="E100" s="532">
        <f t="shared" si="6"/>
        <v>4810.1198612765529</v>
      </c>
      <c r="F100" s="532">
        <f t="shared" si="6"/>
        <v>27.150623619784994</v>
      </c>
      <c r="G100" s="532">
        <f t="shared" si="6"/>
        <v>326.66736165365586</v>
      </c>
      <c r="H100" s="532">
        <f t="shared" si="6"/>
        <v>27.315832037084526</v>
      </c>
      <c r="I100" s="532">
        <f t="shared" si="6"/>
        <v>77.208356172550666</v>
      </c>
    </row>
    <row r="101" spans="1:9" s="30" customFormat="1" ht="12.95" customHeight="1">
      <c r="A101" s="25">
        <v>89</v>
      </c>
      <c r="B101" s="73"/>
      <c r="C101" s="39" t="s">
        <v>279</v>
      </c>
      <c r="D101" s="533">
        <v>57155.732435652986</v>
      </c>
      <c r="E101" s="534">
        <v>55456.081091219356</v>
      </c>
      <c r="F101" s="534">
        <v>0</v>
      </c>
      <c r="G101" s="534">
        <v>160.99116583661691</v>
      </c>
      <c r="H101" s="534">
        <v>1522.4534023225206</v>
      </c>
      <c r="I101" s="534">
        <v>16.206776274489236</v>
      </c>
    </row>
    <row r="102" spans="1:9" s="30" customFormat="1" ht="12.95" customHeight="1">
      <c r="A102" s="25">
        <v>90</v>
      </c>
      <c r="B102" s="73"/>
      <c r="C102" s="35" t="s">
        <v>280</v>
      </c>
      <c r="D102" s="531">
        <f t="shared" ref="D102:I102" si="7">SUM(D100:D101)</f>
        <v>62424.194470412614</v>
      </c>
      <c r="E102" s="532">
        <f t="shared" si="7"/>
        <v>60266.200952495907</v>
      </c>
      <c r="F102" s="532">
        <f t="shared" si="7"/>
        <v>27.150623619784994</v>
      </c>
      <c r="G102" s="532">
        <f t="shared" si="7"/>
        <v>487.65852749027277</v>
      </c>
      <c r="H102" s="532">
        <f t="shared" si="7"/>
        <v>1549.769234359605</v>
      </c>
      <c r="I102" s="532">
        <f t="shared" si="7"/>
        <v>93.415132447039895</v>
      </c>
    </row>
    <row r="103" spans="1:9" s="30" customFormat="1" ht="12.95" customHeight="1">
      <c r="A103" s="25">
        <v>91</v>
      </c>
      <c r="B103" s="69"/>
      <c r="C103" s="39" t="s">
        <v>90</v>
      </c>
      <c r="D103" s="311">
        <f>SUM(E103:I103)</f>
        <v>-8192.6888218340027</v>
      </c>
      <c r="E103" s="311">
        <v>-8192.6888218340027</v>
      </c>
      <c r="F103" s="535">
        <v>0</v>
      </c>
      <c r="G103" s="535">
        <v>0</v>
      </c>
      <c r="H103" s="311">
        <v>0</v>
      </c>
      <c r="I103" s="535">
        <v>0</v>
      </c>
    </row>
    <row r="104" spans="1:9" s="30" customFormat="1" ht="12.95" customHeight="1">
      <c r="A104" s="25">
        <v>92</v>
      </c>
      <c r="B104" s="69"/>
      <c r="C104" s="35" t="s">
        <v>285</v>
      </c>
      <c r="D104" s="532">
        <f>SUM(E104:I104)</f>
        <v>54231.505648578604</v>
      </c>
      <c r="E104" s="532">
        <f>E102+E103</f>
        <v>52073.512130661904</v>
      </c>
      <c r="F104" s="532">
        <f>F102+F103</f>
        <v>27.150623619784994</v>
      </c>
      <c r="G104" s="532">
        <f>G102+G103</f>
        <v>487.65852749027277</v>
      </c>
      <c r="H104" s="532">
        <f>H102+H103</f>
        <v>1549.769234359605</v>
      </c>
      <c r="I104" s="532">
        <f>I102+I103</f>
        <v>93.415132447039895</v>
      </c>
    </row>
    <row r="105" spans="1:9" s="30" customFormat="1" ht="20.100000000000001" customHeight="1">
      <c r="A105" s="25"/>
      <c r="B105" s="69"/>
      <c r="C105" s="79"/>
      <c r="D105" s="752" t="s">
        <v>947</v>
      </c>
      <c r="E105" s="752"/>
      <c r="F105" s="752"/>
      <c r="G105" s="752"/>
      <c r="H105" s="752"/>
      <c r="I105" s="752"/>
    </row>
    <row r="106" spans="1:9" s="30" customFormat="1" ht="12.95" customHeight="1">
      <c r="A106" s="25">
        <v>93</v>
      </c>
      <c r="B106" s="26" t="s">
        <v>49</v>
      </c>
      <c r="C106" s="31" t="s">
        <v>118</v>
      </c>
      <c r="D106" s="529">
        <v>54.790116593198277</v>
      </c>
      <c r="E106" s="529">
        <v>22.618209326861294</v>
      </c>
      <c r="F106" s="529">
        <v>26.500977398963602</v>
      </c>
      <c r="G106" s="529">
        <v>2.4410074379886915</v>
      </c>
      <c r="H106" s="529">
        <v>0.93907987775448587</v>
      </c>
      <c r="I106" s="529">
        <v>2.2908425516302007</v>
      </c>
    </row>
    <row r="107" spans="1:9" s="30" customFormat="1" ht="12.95" customHeight="1">
      <c r="A107" s="25">
        <v>94</v>
      </c>
      <c r="B107" s="26" t="s">
        <v>50</v>
      </c>
      <c r="C107" s="31" t="s">
        <v>115</v>
      </c>
      <c r="D107" s="530">
        <v>6.3866309122332305</v>
      </c>
      <c r="E107" s="529">
        <v>5.570833871397574</v>
      </c>
      <c r="F107" s="529">
        <v>1.1555475944158809E-2</v>
      </c>
      <c r="G107" s="529">
        <v>0.47382339827089714</v>
      </c>
      <c r="H107" s="529">
        <v>2.6687195866993217E-2</v>
      </c>
      <c r="I107" s="529">
        <v>0.30373097075360656</v>
      </c>
    </row>
    <row r="108" spans="1:9" s="30" customFormat="1" ht="12.95" customHeight="1">
      <c r="A108" s="25">
        <v>95</v>
      </c>
      <c r="B108" s="26" t="s">
        <v>51</v>
      </c>
      <c r="C108" s="31" t="s">
        <v>124</v>
      </c>
      <c r="D108" s="530">
        <v>755.71675317144195</v>
      </c>
      <c r="E108" s="529">
        <v>729.71578226575889</v>
      </c>
      <c r="F108" s="529">
        <v>0.14094022578225471</v>
      </c>
      <c r="G108" s="529">
        <v>20.541616941640271</v>
      </c>
      <c r="H108" s="529">
        <v>2.113005288722535</v>
      </c>
      <c r="I108" s="529">
        <v>3.2054084495379223</v>
      </c>
    </row>
    <row r="109" spans="1:9" s="30" customFormat="1" ht="12.95" customHeight="1">
      <c r="A109" s="25">
        <v>96</v>
      </c>
      <c r="B109" s="26" t="s">
        <v>52</v>
      </c>
      <c r="C109" s="31" t="s">
        <v>119</v>
      </c>
      <c r="D109" s="530">
        <v>46.477179351726292</v>
      </c>
      <c r="E109" s="529">
        <v>31.10550697716149</v>
      </c>
      <c r="F109" s="529">
        <v>2.3060491294675009E-2</v>
      </c>
      <c r="G109" s="529">
        <v>14.476121754069482</v>
      </c>
      <c r="H109" s="529">
        <v>0.13034181169821324</v>
      </c>
      <c r="I109" s="529">
        <v>0.74214831750242605</v>
      </c>
    </row>
    <row r="110" spans="1:9" s="30" customFormat="1" ht="12.95" customHeight="1">
      <c r="A110" s="25">
        <v>97</v>
      </c>
      <c r="B110" s="26" t="s">
        <v>53</v>
      </c>
      <c r="C110" s="31" t="s">
        <v>120</v>
      </c>
      <c r="D110" s="530">
        <v>218.30936615280504</v>
      </c>
      <c r="E110" s="529">
        <v>199.15748457046655</v>
      </c>
      <c r="F110" s="529">
        <v>8.3891346048650339E-2</v>
      </c>
      <c r="G110" s="529">
        <v>12.950711213582078</v>
      </c>
      <c r="H110" s="529">
        <v>0.89328299853166782</v>
      </c>
      <c r="I110" s="529">
        <v>5.2239960241760857</v>
      </c>
    </row>
    <row r="111" spans="1:9" s="30" customFormat="1" ht="12.95" customHeight="1">
      <c r="A111" s="25">
        <v>98</v>
      </c>
      <c r="B111" s="26" t="s">
        <v>54</v>
      </c>
      <c r="C111" s="31" t="s">
        <v>44</v>
      </c>
      <c r="D111" s="530">
        <v>205.62600696300728</v>
      </c>
      <c r="E111" s="529">
        <v>184.84542368361514</v>
      </c>
      <c r="F111" s="529">
        <v>9.3200716457909741E-2</v>
      </c>
      <c r="G111" s="529">
        <v>15.913930686753581</v>
      </c>
      <c r="H111" s="529">
        <v>1.2407612223378877</v>
      </c>
      <c r="I111" s="529">
        <v>3.5326906538427529</v>
      </c>
    </row>
    <row r="112" spans="1:9" s="30" customFormat="1" ht="12.95" customHeight="1">
      <c r="A112" s="25">
        <v>99</v>
      </c>
      <c r="B112" s="26" t="s">
        <v>55</v>
      </c>
      <c r="C112" s="31" t="s">
        <v>116</v>
      </c>
      <c r="D112" s="530">
        <v>1151.0449300637183</v>
      </c>
      <c r="E112" s="529">
        <v>1037.4243070882094</v>
      </c>
      <c r="F112" s="529">
        <v>0.15736245195019966</v>
      </c>
      <c r="G112" s="529">
        <v>97.975843220460945</v>
      </c>
      <c r="H112" s="529">
        <v>7.4835772695019127</v>
      </c>
      <c r="I112" s="529">
        <v>8.0038400335958482</v>
      </c>
    </row>
    <row r="113" spans="1:9" s="30" customFormat="1" ht="12.95" customHeight="1">
      <c r="A113" s="25">
        <v>100</v>
      </c>
      <c r="B113" s="26" t="s">
        <v>56</v>
      </c>
      <c r="C113" s="31" t="s">
        <v>95</v>
      </c>
      <c r="D113" s="530">
        <v>241.07554821882496</v>
      </c>
      <c r="E113" s="529">
        <v>164.90214849452599</v>
      </c>
      <c r="F113" s="529">
        <v>8.1428289770896667E-2</v>
      </c>
      <c r="G113" s="529">
        <v>71.986842532020617</v>
      </c>
      <c r="H113" s="529">
        <v>1.1556033323174466</v>
      </c>
      <c r="I113" s="529">
        <v>2.9495255701900396</v>
      </c>
    </row>
    <row r="114" spans="1:9" s="30" customFormat="1" ht="12.95" customHeight="1">
      <c r="A114" s="25">
        <v>101</v>
      </c>
      <c r="B114" s="26" t="s">
        <v>57</v>
      </c>
      <c r="C114" s="31" t="s">
        <v>117</v>
      </c>
      <c r="D114" s="530">
        <v>90.406533733099693</v>
      </c>
      <c r="E114" s="529">
        <v>86.408545622659204</v>
      </c>
      <c r="F114" s="529">
        <v>2.139529170446872E-2</v>
      </c>
      <c r="G114" s="529">
        <v>3.5357028753731781</v>
      </c>
      <c r="H114" s="529">
        <v>0.33571718858768279</v>
      </c>
      <c r="I114" s="529">
        <v>0.10517275477516458</v>
      </c>
    </row>
    <row r="115" spans="1:9" s="30" customFormat="1" ht="12.95" customHeight="1">
      <c r="A115" s="25">
        <v>102</v>
      </c>
      <c r="B115" s="26" t="s">
        <v>58</v>
      </c>
      <c r="C115" s="31" t="s">
        <v>96</v>
      </c>
      <c r="D115" s="530">
        <v>190.49414893397145</v>
      </c>
      <c r="E115" s="529">
        <v>180.19727151729111</v>
      </c>
      <c r="F115" s="529">
        <v>4.7458797438682393E-2</v>
      </c>
      <c r="G115" s="529">
        <v>7.7517248228993374</v>
      </c>
      <c r="H115" s="529">
        <v>0.94820447408403075</v>
      </c>
      <c r="I115" s="529">
        <v>1.5494893222582791</v>
      </c>
    </row>
    <row r="116" spans="1:9" s="30" customFormat="1" ht="12.95" customHeight="1">
      <c r="A116" s="25">
        <v>103</v>
      </c>
      <c r="B116" s="26" t="s">
        <v>59</v>
      </c>
      <c r="C116" s="31" t="s">
        <v>97</v>
      </c>
      <c r="D116" s="530">
        <v>73.61357563767406</v>
      </c>
      <c r="E116" s="529">
        <v>72.584526233965533</v>
      </c>
      <c r="F116" s="529">
        <v>8.0736949828183815E-3</v>
      </c>
      <c r="G116" s="529">
        <v>0.7581174372334355</v>
      </c>
      <c r="H116" s="529">
        <v>0.20228120925271673</v>
      </c>
      <c r="I116" s="529">
        <v>6.0577062239556695E-2</v>
      </c>
    </row>
    <row r="117" spans="1:9" s="30" customFormat="1" ht="12.95" customHeight="1">
      <c r="A117" s="25">
        <v>104</v>
      </c>
      <c r="B117" s="26" t="s">
        <v>60</v>
      </c>
      <c r="C117" s="31" t="s">
        <v>121</v>
      </c>
      <c r="D117" s="530">
        <v>165.58213682371047</v>
      </c>
      <c r="E117" s="529">
        <v>156.46903616270146</v>
      </c>
      <c r="F117" s="529">
        <v>4.0564466552809361E-2</v>
      </c>
      <c r="G117" s="529">
        <v>7.1903322828408172</v>
      </c>
      <c r="H117" s="529">
        <v>0.6996469196638484</v>
      </c>
      <c r="I117" s="529">
        <v>1.1825569919515393</v>
      </c>
    </row>
    <row r="118" spans="1:9" s="30" customFormat="1" ht="12.95" customHeight="1">
      <c r="A118" s="25">
        <v>105</v>
      </c>
      <c r="B118" s="26" t="s">
        <v>61</v>
      </c>
      <c r="C118" s="31" t="s">
        <v>98</v>
      </c>
      <c r="D118" s="530">
        <v>1102.4133225377257</v>
      </c>
      <c r="E118" s="529">
        <v>1040.2264459229791</v>
      </c>
      <c r="F118" s="529">
        <v>0.28422940825250309</v>
      </c>
      <c r="G118" s="529">
        <v>46.284198079044721</v>
      </c>
      <c r="H118" s="529">
        <v>5.8682119745924552</v>
      </c>
      <c r="I118" s="529">
        <v>9.7502371528568279</v>
      </c>
    </row>
    <row r="119" spans="1:9" s="30" customFormat="1" ht="12.95" customHeight="1">
      <c r="A119" s="25">
        <v>106</v>
      </c>
      <c r="B119" s="26" t="s">
        <v>63</v>
      </c>
      <c r="C119" s="31" t="s">
        <v>102</v>
      </c>
      <c r="D119" s="530">
        <v>128.83327889867147</v>
      </c>
      <c r="E119" s="529">
        <v>125.69198776928079</v>
      </c>
      <c r="F119" s="529">
        <v>1.6079791360540968E-2</v>
      </c>
      <c r="G119" s="529">
        <v>2.3590262771363819</v>
      </c>
      <c r="H119" s="529">
        <v>0.32078501657493497</v>
      </c>
      <c r="I119" s="529">
        <v>0.44540004431879188</v>
      </c>
    </row>
    <row r="120" spans="1:9" s="30" customFormat="1" ht="12.95" customHeight="1">
      <c r="A120" s="25">
        <v>107</v>
      </c>
      <c r="B120" s="26" t="s">
        <v>62</v>
      </c>
      <c r="C120" s="31" t="s">
        <v>122</v>
      </c>
      <c r="D120" s="530">
        <v>177.59232051211353</v>
      </c>
      <c r="E120" s="529">
        <v>125.54039959182059</v>
      </c>
      <c r="F120" s="529">
        <v>0.4500075741048396</v>
      </c>
      <c r="G120" s="529">
        <v>20.55413224223409</v>
      </c>
      <c r="H120" s="529">
        <v>1.559847259878024</v>
      </c>
      <c r="I120" s="529">
        <v>29.487933844075997</v>
      </c>
    </row>
    <row r="121" spans="1:9" s="30" customFormat="1" ht="12.95" customHeight="1">
      <c r="A121" s="25">
        <v>108</v>
      </c>
      <c r="B121" s="26" t="s">
        <v>99</v>
      </c>
      <c r="C121" s="31" t="s">
        <v>103</v>
      </c>
      <c r="D121" s="530">
        <v>16.769819447684441</v>
      </c>
      <c r="E121" s="529">
        <v>14.954912078124098</v>
      </c>
      <c r="F121" s="529">
        <v>5.7478150644667964E-3</v>
      </c>
      <c r="G121" s="529">
        <v>0.78164359646748238</v>
      </c>
      <c r="H121" s="529">
        <v>0.91564619265558589</v>
      </c>
      <c r="I121" s="529">
        <v>0.11186976537281067</v>
      </c>
    </row>
    <row r="122" spans="1:9" s="30" customFormat="1" ht="12.95" customHeight="1">
      <c r="A122" s="25">
        <v>109</v>
      </c>
      <c r="B122" s="26" t="s">
        <v>100</v>
      </c>
      <c r="C122" s="31" t="s">
        <v>104</v>
      </c>
      <c r="D122" s="530">
        <v>249.14619605307212</v>
      </c>
      <c r="E122" s="529">
        <v>242.09438448991284</v>
      </c>
      <c r="F122" s="529">
        <v>3.2900307054984909E-2</v>
      </c>
      <c r="G122" s="529">
        <v>4.9342988371658958</v>
      </c>
      <c r="H122" s="529">
        <v>0.76271232245957432</v>
      </c>
      <c r="I122" s="529">
        <v>1.3219000964788179</v>
      </c>
    </row>
    <row r="123" spans="1:9" s="30" customFormat="1" ht="12.95" customHeight="1">
      <c r="A123" s="25">
        <v>110</v>
      </c>
      <c r="B123" s="26" t="s">
        <v>101</v>
      </c>
      <c r="C123" s="31" t="s">
        <v>105</v>
      </c>
      <c r="D123" s="530">
        <v>344.9439187456797</v>
      </c>
      <c r="E123" s="529">
        <v>329.18160303741172</v>
      </c>
      <c r="F123" s="529">
        <v>0.18286340073552784</v>
      </c>
      <c r="G123" s="529">
        <v>11.374988723556221</v>
      </c>
      <c r="H123" s="529">
        <v>1.8016949752369058</v>
      </c>
      <c r="I123" s="529">
        <v>2.4027686087393234</v>
      </c>
    </row>
    <row r="124" spans="1:9" s="30" customFormat="1" ht="8.1" customHeight="1">
      <c r="A124" s="25"/>
      <c r="B124" s="750"/>
      <c r="C124" s="751"/>
      <c r="D124" s="529"/>
      <c r="E124" s="529"/>
      <c r="F124" s="529"/>
      <c r="G124" s="529"/>
      <c r="H124" s="529"/>
      <c r="I124" s="529"/>
    </row>
    <row r="125" spans="1:9" s="30" customFormat="1" ht="12.95" customHeight="1">
      <c r="A125" s="25">
        <v>111</v>
      </c>
      <c r="B125" s="34"/>
      <c r="C125" s="35" t="s">
        <v>42</v>
      </c>
      <c r="D125" s="531">
        <f t="shared" ref="D125:I125" si="8">SUM(D106:D123)</f>
        <v>5219.2217827503582</v>
      </c>
      <c r="E125" s="532">
        <f t="shared" si="8"/>
        <v>4748.6888087041425</v>
      </c>
      <c r="F125" s="532">
        <f t="shared" si="8"/>
        <v>28.181736943463992</v>
      </c>
      <c r="G125" s="532">
        <f t="shared" si="8"/>
        <v>342.28406235873803</v>
      </c>
      <c r="H125" s="532">
        <f t="shared" si="8"/>
        <v>27.397086529716901</v>
      </c>
      <c r="I125" s="532">
        <f t="shared" si="8"/>
        <v>72.670088214296001</v>
      </c>
    </row>
    <row r="126" spans="1:9" s="30" customFormat="1" ht="12.95" customHeight="1">
      <c r="A126" s="25">
        <v>112</v>
      </c>
      <c r="B126" s="73"/>
      <c r="C126" s="39" t="s">
        <v>279</v>
      </c>
      <c r="D126" s="533">
        <v>56008.525213259607</v>
      </c>
      <c r="E126" s="534">
        <v>54319.292088197217</v>
      </c>
      <c r="F126" s="534">
        <v>0</v>
      </c>
      <c r="G126" s="534">
        <v>132.60462162137509</v>
      </c>
      <c r="H126" s="534">
        <v>1541.3381698848796</v>
      </c>
      <c r="I126" s="534">
        <v>15.290333556136902</v>
      </c>
    </row>
    <row r="127" spans="1:9" s="30" customFormat="1" ht="12.95" customHeight="1">
      <c r="A127" s="25">
        <v>113</v>
      </c>
      <c r="B127" s="73"/>
      <c r="C127" s="35" t="s">
        <v>280</v>
      </c>
      <c r="D127" s="531">
        <f t="shared" ref="D127:I127" si="9">SUM(D125:D126)</f>
        <v>61227.746996009962</v>
      </c>
      <c r="E127" s="532">
        <f t="shared" si="9"/>
        <v>59067.980896901361</v>
      </c>
      <c r="F127" s="532">
        <f t="shared" si="9"/>
        <v>28.181736943463992</v>
      </c>
      <c r="G127" s="532">
        <f t="shared" si="9"/>
        <v>474.88868398011311</v>
      </c>
      <c r="H127" s="532">
        <f t="shared" si="9"/>
        <v>1568.7352564145965</v>
      </c>
      <c r="I127" s="532">
        <f t="shared" si="9"/>
        <v>87.960421770432902</v>
      </c>
    </row>
    <row r="128" spans="1:9" s="30" customFormat="1" ht="12.95" customHeight="1">
      <c r="A128" s="25">
        <v>114</v>
      </c>
      <c r="B128" s="69"/>
      <c r="C128" s="39" t="s">
        <v>90</v>
      </c>
      <c r="D128" s="311">
        <f>SUM(E128:I128)</f>
        <v>-7056.5881675594865</v>
      </c>
      <c r="E128" s="311">
        <v>-7056.5881675594865</v>
      </c>
      <c r="F128" s="535">
        <v>0</v>
      </c>
      <c r="G128" s="535">
        <v>0</v>
      </c>
      <c r="H128" s="311">
        <v>0</v>
      </c>
      <c r="I128" s="535">
        <v>0</v>
      </c>
    </row>
    <row r="129" spans="1:9" s="30" customFormat="1" ht="12.95" customHeight="1">
      <c r="A129" s="25">
        <v>115</v>
      </c>
      <c r="B129" s="69"/>
      <c r="C129" s="35" t="s">
        <v>285</v>
      </c>
      <c r="D129" s="532">
        <f>SUM(E129:I129)</f>
        <v>54171.158828450483</v>
      </c>
      <c r="E129" s="532">
        <f>E127+E128</f>
        <v>52011.392729341875</v>
      </c>
      <c r="F129" s="532">
        <f>F127+F128</f>
        <v>28.181736943463992</v>
      </c>
      <c r="G129" s="532">
        <f>G127+G128</f>
        <v>474.88868398011311</v>
      </c>
      <c r="H129" s="532">
        <f>H127+H128</f>
        <v>1568.7352564145965</v>
      </c>
      <c r="I129" s="532">
        <f>I127+I128</f>
        <v>87.960421770432902</v>
      </c>
    </row>
    <row r="130" spans="1:9" s="30" customFormat="1" ht="19.5" customHeight="1">
      <c r="A130" s="518"/>
      <c r="B130" s="69"/>
      <c r="C130" s="79"/>
      <c r="D130" s="752" t="s">
        <v>942</v>
      </c>
      <c r="E130" s="752"/>
      <c r="F130" s="752"/>
      <c r="G130" s="752"/>
      <c r="H130" s="752"/>
      <c r="I130" s="752"/>
    </row>
    <row r="131" spans="1:9" s="30" customFormat="1" ht="12.95" customHeight="1">
      <c r="A131" s="25">
        <v>116</v>
      </c>
      <c r="B131" s="26" t="s">
        <v>49</v>
      </c>
      <c r="C131" s="31" t="s">
        <v>118</v>
      </c>
      <c r="D131" s="529">
        <v>55.49253597326954</v>
      </c>
      <c r="E131" s="529">
        <v>22.355717186409009</v>
      </c>
      <c r="F131" s="529">
        <v>27.440978457243059</v>
      </c>
      <c r="G131" s="529">
        <v>2.412129778849855</v>
      </c>
      <c r="H131" s="529">
        <v>0.91666226156935782</v>
      </c>
      <c r="I131" s="529">
        <v>2.3670482891982618</v>
      </c>
    </row>
    <row r="132" spans="1:9" s="30" customFormat="1" ht="12.95" customHeight="1">
      <c r="A132" s="25">
        <v>117</v>
      </c>
      <c r="B132" s="26" t="s">
        <v>50</v>
      </c>
      <c r="C132" s="31" t="s">
        <v>115</v>
      </c>
      <c r="D132" s="530">
        <v>6.306142747985664</v>
      </c>
      <c r="E132" s="529">
        <v>5.5165383638510885</v>
      </c>
      <c r="F132" s="529">
        <v>1.1530926410009102E-2</v>
      </c>
      <c r="G132" s="529">
        <v>0.46821796242734798</v>
      </c>
      <c r="H132" s="529">
        <v>2.6586673412478209E-2</v>
      </c>
      <c r="I132" s="529">
        <v>0.28326882188474101</v>
      </c>
    </row>
    <row r="133" spans="1:9" s="30" customFormat="1" ht="12.95" customHeight="1">
      <c r="A133" s="25">
        <v>118</v>
      </c>
      <c r="B133" s="26" t="s">
        <v>51</v>
      </c>
      <c r="C133" s="31" t="s">
        <v>124</v>
      </c>
      <c r="D133" s="530">
        <v>793.61153598253998</v>
      </c>
      <c r="E133" s="529">
        <v>767.66578054668264</v>
      </c>
      <c r="F133" s="529">
        <v>0.14364041139730913</v>
      </c>
      <c r="G133" s="529">
        <v>20.29860505934548</v>
      </c>
      <c r="H133" s="529">
        <v>2.452989439549897</v>
      </c>
      <c r="I133" s="529">
        <v>3.0505205255646239</v>
      </c>
    </row>
    <row r="134" spans="1:9" s="30" customFormat="1" ht="12.95" customHeight="1">
      <c r="A134" s="25">
        <v>119</v>
      </c>
      <c r="B134" s="26" t="s">
        <v>52</v>
      </c>
      <c r="C134" s="31" t="s">
        <v>119</v>
      </c>
      <c r="D134" s="530">
        <v>45.466717460573342</v>
      </c>
      <c r="E134" s="529">
        <v>30.260474157547655</v>
      </c>
      <c r="F134" s="529">
        <v>2.4009600196183339E-2</v>
      </c>
      <c r="G134" s="529">
        <v>14.3048660245045</v>
      </c>
      <c r="H134" s="529">
        <v>0.13601587992180886</v>
      </c>
      <c r="I134" s="529">
        <v>0.74135179840319321</v>
      </c>
    </row>
    <row r="135" spans="1:9" ht="12.95" customHeight="1">
      <c r="A135" s="25">
        <v>120</v>
      </c>
      <c r="B135" s="26" t="s">
        <v>53</v>
      </c>
      <c r="C135" s="31" t="s">
        <v>120</v>
      </c>
      <c r="D135" s="530">
        <v>222.2333975961526</v>
      </c>
      <c r="E135" s="529">
        <v>203.59328121407415</v>
      </c>
      <c r="F135" s="529">
        <v>8.3248085455603443E-2</v>
      </c>
      <c r="G135" s="529">
        <v>12.797501428879629</v>
      </c>
      <c r="H135" s="529">
        <v>0.90066889283147755</v>
      </c>
      <c r="I135" s="529">
        <v>4.8586979749117232</v>
      </c>
    </row>
    <row r="136" spans="1:9" ht="12.95" customHeight="1">
      <c r="A136" s="25">
        <v>121</v>
      </c>
      <c r="B136" s="26" t="s">
        <v>54</v>
      </c>
      <c r="C136" s="31" t="s">
        <v>44</v>
      </c>
      <c r="D136" s="530">
        <v>213.63238625957163</v>
      </c>
      <c r="E136" s="529">
        <v>193.18916142766398</v>
      </c>
      <c r="F136" s="529">
        <v>9.7723285009026925E-2</v>
      </c>
      <c r="G136" s="529">
        <v>15.725665358766793</v>
      </c>
      <c r="H136" s="529">
        <v>1.2649862146835651</v>
      </c>
      <c r="I136" s="529">
        <v>3.3548499734482409</v>
      </c>
    </row>
    <row r="137" spans="1:9" ht="12.95" customHeight="1">
      <c r="A137" s="25">
        <v>122</v>
      </c>
      <c r="B137" s="26" t="s">
        <v>55</v>
      </c>
      <c r="C137" s="31" t="s">
        <v>116</v>
      </c>
      <c r="D137" s="530">
        <v>1194.2717864359292</v>
      </c>
      <c r="E137" s="529">
        <v>1081.787848137865</v>
      </c>
      <c r="F137" s="529">
        <v>0.16009275697526104</v>
      </c>
      <c r="G137" s="529">
        <v>96.816767274878515</v>
      </c>
      <c r="H137" s="529">
        <v>7.9382662371532646</v>
      </c>
      <c r="I137" s="529">
        <v>7.5688120290571845</v>
      </c>
    </row>
    <row r="138" spans="1:9" ht="12.95" customHeight="1">
      <c r="A138" s="25">
        <v>123</v>
      </c>
      <c r="B138" s="26" t="s">
        <v>56</v>
      </c>
      <c r="C138" s="31" t="s">
        <v>95</v>
      </c>
      <c r="D138" s="530">
        <v>288.78166554614808</v>
      </c>
      <c r="E138" s="529">
        <v>187.37385925997805</v>
      </c>
      <c r="F138" s="529">
        <v>8.2544299603679094E-2</v>
      </c>
      <c r="G138" s="529">
        <v>97.342398136179014</v>
      </c>
      <c r="H138" s="529">
        <v>1.1397335971248352</v>
      </c>
      <c r="I138" s="529">
        <v>2.8431302532624603</v>
      </c>
    </row>
    <row r="139" spans="1:9" ht="12.95" customHeight="1">
      <c r="A139" s="25">
        <v>124</v>
      </c>
      <c r="B139" s="26" t="s">
        <v>57</v>
      </c>
      <c r="C139" s="31" t="s">
        <v>117</v>
      </c>
      <c r="D139" s="530">
        <v>94.487310507899295</v>
      </c>
      <c r="E139" s="529">
        <v>90.508672034198568</v>
      </c>
      <c r="F139" s="529">
        <v>2.1850842283807202E-2</v>
      </c>
      <c r="G139" s="529">
        <v>3.4938747265268311</v>
      </c>
      <c r="H139" s="529">
        <v>0.35525960704789727</v>
      </c>
      <c r="I139" s="529">
        <v>0.10765329784219579</v>
      </c>
    </row>
    <row r="140" spans="1:9" ht="12.95" customHeight="1">
      <c r="A140" s="25">
        <v>125</v>
      </c>
      <c r="B140" s="26" t="s">
        <v>58</v>
      </c>
      <c r="C140" s="31" t="s">
        <v>96</v>
      </c>
      <c r="D140" s="530">
        <v>197.61701773051047</v>
      </c>
      <c r="E140" s="529">
        <v>187.50333682520136</v>
      </c>
      <c r="F140" s="529">
        <v>4.8813264121603687E-2</v>
      </c>
      <c r="G140" s="529">
        <v>7.6600201997630037</v>
      </c>
      <c r="H140" s="529">
        <v>0.97310794502779485</v>
      </c>
      <c r="I140" s="529">
        <v>1.4317394963966883</v>
      </c>
    </row>
    <row r="141" spans="1:9" ht="12.95" customHeight="1">
      <c r="A141" s="25">
        <v>126</v>
      </c>
      <c r="B141" s="26" t="s">
        <v>59</v>
      </c>
      <c r="C141" s="31" t="s">
        <v>97</v>
      </c>
      <c r="D141" s="530">
        <v>77.481303811745008</v>
      </c>
      <c r="E141" s="529">
        <v>76.470147400380654</v>
      </c>
      <c r="F141" s="529">
        <v>7.8452421693669238E-3</v>
      </c>
      <c r="G141" s="529">
        <v>0.74914873988375685</v>
      </c>
      <c r="H141" s="529">
        <v>0.2034458487215724</v>
      </c>
      <c r="I141" s="529">
        <v>5.071658058966675E-2</v>
      </c>
    </row>
    <row r="142" spans="1:9" ht="12.95" customHeight="1">
      <c r="A142" s="25">
        <v>127</v>
      </c>
      <c r="B142" s="26" t="s">
        <v>60</v>
      </c>
      <c r="C142" s="31" t="s">
        <v>121</v>
      </c>
      <c r="D142" s="530">
        <v>175.65278318879837</v>
      </c>
      <c r="E142" s="529">
        <v>166.67454411529928</v>
      </c>
      <c r="F142" s="529">
        <v>4.3138874460340336E-2</v>
      </c>
      <c r="G142" s="529">
        <v>7.1052690579086013</v>
      </c>
      <c r="H142" s="529">
        <v>0.71701926469889099</v>
      </c>
      <c r="I142" s="529">
        <v>1.1128118764312387</v>
      </c>
    </row>
    <row r="143" spans="1:9" ht="12.95" customHeight="1">
      <c r="A143" s="25">
        <v>128</v>
      </c>
      <c r="B143" s="26" t="s">
        <v>61</v>
      </c>
      <c r="C143" s="31" t="s">
        <v>98</v>
      </c>
      <c r="D143" s="530">
        <v>1145.5831300405264</v>
      </c>
      <c r="E143" s="529">
        <v>1084.4958243327987</v>
      </c>
      <c r="F143" s="529">
        <v>0.29255157434183965</v>
      </c>
      <c r="G143" s="529">
        <v>45.736645755016454</v>
      </c>
      <c r="H143" s="529">
        <v>6.0069070453342004</v>
      </c>
      <c r="I143" s="529">
        <v>9.0512013330351593</v>
      </c>
    </row>
    <row r="144" spans="1:9" ht="12.95" customHeight="1">
      <c r="A144" s="25">
        <v>129</v>
      </c>
      <c r="B144" s="26" t="s">
        <v>63</v>
      </c>
      <c r="C144" s="31" t="s">
        <v>102</v>
      </c>
      <c r="D144" s="530">
        <v>133.05584792709467</v>
      </c>
      <c r="E144" s="529">
        <v>129.90472411170168</v>
      </c>
      <c r="F144" s="529">
        <v>1.7113663658445993E-2</v>
      </c>
      <c r="G144" s="529">
        <v>2.3311184733048478</v>
      </c>
      <c r="H144" s="529">
        <v>0.33890317192731195</v>
      </c>
      <c r="I144" s="529">
        <v>0.46398850650236495</v>
      </c>
    </row>
    <row r="145" spans="1:9" ht="12.95" customHeight="1">
      <c r="A145" s="25">
        <v>130</v>
      </c>
      <c r="B145" s="26" t="s">
        <v>62</v>
      </c>
      <c r="C145" s="31" t="s">
        <v>122</v>
      </c>
      <c r="D145" s="530">
        <v>174.57499263235542</v>
      </c>
      <c r="E145" s="529">
        <v>124.21373287662854</v>
      </c>
      <c r="F145" s="529">
        <v>0.45760402479173107</v>
      </c>
      <c r="G145" s="529">
        <v>20.310972301158753</v>
      </c>
      <c r="H145" s="529">
        <v>1.4988718778918879</v>
      </c>
      <c r="I145" s="529">
        <v>28.09381155188451</v>
      </c>
    </row>
    <row r="146" spans="1:9" ht="12.95" customHeight="1">
      <c r="A146" s="25">
        <v>131</v>
      </c>
      <c r="B146" s="26" t="s">
        <v>99</v>
      </c>
      <c r="C146" s="31" t="s">
        <v>103</v>
      </c>
      <c r="D146" s="530">
        <v>17.707720855123732</v>
      </c>
      <c r="E146" s="529">
        <v>15.806947795586286</v>
      </c>
      <c r="F146" s="529">
        <v>6.1573342961414963E-3</v>
      </c>
      <c r="G146" s="529">
        <v>0.77239657943854612</v>
      </c>
      <c r="H146" s="529">
        <v>1.0185415427063078</v>
      </c>
      <c r="I146" s="529">
        <v>0.10367760309645052</v>
      </c>
    </row>
    <row r="147" spans="1:9" ht="12.95" customHeight="1">
      <c r="A147" s="25">
        <v>132</v>
      </c>
      <c r="B147" s="26" t="s">
        <v>100</v>
      </c>
      <c r="C147" s="31" t="s">
        <v>104</v>
      </c>
      <c r="D147" s="530">
        <v>263.95093477144457</v>
      </c>
      <c r="E147" s="529">
        <v>256.91585603481485</v>
      </c>
      <c r="F147" s="529">
        <v>3.4540126598018132E-2</v>
      </c>
      <c r="G147" s="529">
        <v>4.8759249880365205</v>
      </c>
      <c r="H147" s="529">
        <v>0.78218763807725766</v>
      </c>
      <c r="I147" s="529">
        <v>1.3424259839179697</v>
      </c>
    </row>
    <row r="148" spans="1:9" ht="12.95" customHeight="1">
      <c r="A148" s="25">
        <v>133</v>
      </c>
      <c r="B148" s="26" t="s">
        <v>101</v>
      </c>
      <c r="C148" s="31" t="s">
        <v>105</v>
      </c>
      <c r="D148" s="530">
        <v>354.88380542243874</v>
      </c>
      <c r="E148" s="529">
        <v>339.43711514120531</v>
      </c>
      <c r="F148" s="529">
        <v>0.18738237452542536</v>
      </c>
      <c r="G148" s="529">
        <v>11.240420085233016</v>
      </c>
      <c r="H148" s="529">
        <v>1.7829041533955807</v>
      </c>
      <c r="I148" s="529">
        <v>2.2359836680793785</v>
      </c>
    </row>
    <row r="149" spans="1:9" ht="6.75" customHeight="1">
      <c r="A149" s="25"/>
      <c r="B149" s="750"/>
      <c r="C149" s="751"/>
      <c r="D149" s="529"/>
      <c r="E149" s="529"/>
      <c r="F149" s="529"/>
      <c r="G149" s="529"/>
      <c r="H149" s="529"/>
      <c r="I149" s="529"/>
    </row>
    <row r="150" spans="1:9" ht="12.95" customHeight="1">
      <c r="A150" s="25">
        <v>134</v>
      </c>
      <c r="B150" s="519"/>
      <c r="C150" s="35" t="s">
        <v>42</v>
      </c>
      <c r="D150" s="531">
        <f t="shared" ref="D150:I150" si="10">SUM(D131:D148)</f>
        <v>5454.7910148901065</v>
      </c>
      <c r="E150" s="532">
        <f t="shared" si="10"/>
        <v>4963.6735609618863</v>
      </c>
      <c r="F150" s="532">
        <f t="shared" si="10"/>
        <v>29.160765143536853</v>
      </c>
      <c r="G150" s="532">
        <f t="shared" si="10"/>
        <v>364.44194193010151</v>
      </c>
      <c r="H150" s="532">
        <f t="shared" si="10"/>
        <v>28.453057291075382</v>
      </c>
      <c r="I150" s="532">
        <f t="shared" si="10"/>
        <v>69.061689563506079</v>
      </c>
    </row>
    <row r="151" spans="1:9" ht="12.95" customHeight="1">
      <c r="A151" s="25">
        <v>135</v>
      </c>
      <c r="B151" s="69"/>
      <c r="C151" s="39" t="s">
        <v>279</v>
      </c>
      <c r="D151" s="533">
        <v>55716.498355512216</v>
      </c>
      <c r="E151" s="534">
        <v>54027.538415771858</v>
      </c>
      <c r="F151" s="534">
        <v>0</v>
      </c>
      <c r="G151" s="534">
        <v>104.82870364035919</v>
      </c>
      <c r="H151" s="534">
        <v>1569.5146733771599</v>
      </c>
      <c r="I151" s="534">
        <v>14.61656272283979</v>
      </c>
    </row>
    <row r="152" spans="1:9" ht="12.95" customHeight="1">
      <c r="A152" s="25">
        <v>136</v>
      </c>
      <c r="B152" s="69"/>
      <c r="C152" s="35" t="s">
        <v>280</v>
      </c>
      <c r="D152" s="531">
        <f t="shared" ref="D152:I152" si="11">SUM(D150:D151)</f>
        <v>61171.289370402323</v>
      </c>
      <c r="E152" s="532">
        <f t="shared" si="11"/>
        <v>58991.211976733743</v>
      </c>
      <c r="F152" s="532">
        <f t="shared" si="11"/>
        <v>29.160765143536853</v>
      </c>
      <c r="G152" s="532">
        <f t="shared" si="11"/>
        <v>469.27064557046072</v>
      </c>
      <c r="H152" s="532">
        <f t="shared" si="11"/>
        <v>1597.9677306682352</v>
      </c>
      <c r="I152" s="532">
        <f t="shared" si="11"/>
        <v>83.678252286345867</v>
      </c>
    </row>
    <row r="153" spans="1:9" ht="12.95" customHeight="1">
      <c r="A153" s="25">
        <v>137</v>
      </c>
      <c r="B153" s="69"/>
      <c r="C153" s="39" t="s">
        <v>90</v>
      </c>
      <c r="D153" s="311">
        <f>SUM(E153:I153)</f>
        <v>-6716.5629571726358</v>
      </c>
      <c r="E153" s="311">
        <v>-6716.5629571726358</v>
      </c>
      <c r="F153" s="535">
        <v>0</v>
      </c>
      <c r="G153" s="535">
        <v>0</v>
      </c>
      <c r="H153" s="311">
        <v>0</v>
      </c>
      <c r="I153" s="535">
        <v>0</v>
      </c>
    </row>
    <row r="154" spans="1:9" ht="12.95" customHeight="1">
      <c r="A154" s="25">
        <v>138</v>
      </c>
      <c r="B154" s="69"/>
      <c r="C154" s="35" t="s">
        <v>285</v>
      </c>
      <c r="D154" s="532">
        <f>SUM(E154:I154)</f>
        <v>54454.726413229677</v>
      </c>
      <c r="E154" s="532">
        <f>E152+E153</f>
        <v>52274.649019561104</v>
      </c>
      <c r="F154" s="532">
        <f>F152+F153</f>
        <v>29.160765143536853</v>
      </c>
      <c r="G154" s="532">
        <f>G152+G153</f>
        <v>469.27064557046072</v>
      </c>
      <c r="H154" s="532">
        <f>H152+H153</f>
        <v>1597.9677306682352</v>
      </c>
      <c r="I154" s="532">
        <f>I152+I153</f>
        <v>83.678252286345867</v>
      </c>
    </row>
    <row r="155" spans="1:9" ht="10.5" customHeight="1">
      <c r="A155" s="46" t="s">
        <v>572</v>
      </c>
      <c r="B155" s="417"/>
      <c r="C155" s="49"/>
      <c r="D155" s="49"/>
    </row>
    <row r="156" spans="1:9" ht="12" customHeight="1">
      <c r="A156" s="22" t="s">
        <v>293</v>
      </c>
      <c r="C156" s="49"/>
      <c r="D156" s="49"/>
    </row>
    <row r="157" spans="1:9" ht="12" customHeight="1">
      <c r="A157" s="42" t="s">
        <v>107</v>
      </c>
      <c r="C157" s="49"/>
      <c r="D157" s="49"/>
    </row>
    <row r="158" spans="1:9" ht="12" customHeight="1">
      <c r="A158" s="42" t="s">
        <v>88</v>
      </c>
      <c r="C158" s="49"/>
      <c r="D158" s="49"/>
    </row>
    <row r="159" spans="1:9" ht="12" customHeight="1">
      <c r="A159" s="42" t="s">
        <v>91</v>
      </c>
      <c r="C159" s="49"/>
      <c r="D159" s="49"/>
    </row>
    <row r="160" spans="1:9" ht="12" customHeight="1">
      <c r="A160" s="43" t="s">
        <v>960</v>
      </c>
      <c r="C160" s="49"/>
      <c r="D160" s="49"/>
    </row>
    <row r="161" spans="3:4">
      <c r="C161" s="49"/>
      <c r="D161" s="49"/>
    </row>
    <row r="162" spans="3:4">
      <c r="C162" s="49"/>
      <c r="D162" s="49"/>
    </row>
    <row r="163" spans="3:4">
      <c r="C163" s="49"/>
      <c r="D163" s="49"/>
    </row>
    <row r="164" spans="3:4">
      <c r="C164" s="49"/>
      <c r="D164" s="49"/>
    </row>
    <row r="165" spans="3:4">
      <c r="C165" s="49"/>
      <c r="D165" s="49"/>
    </row>
    <row r="166" spans="3:4">
      <c r="C166" s="49"/>
      <c r="D166" s="49"/>
    </row>
    <row r="167" spans="3:4">
      <c r="C167" s="49"/>
      <c r="D167" s="49"/>
    </row>
    <row r="168" spans="3:4">
      <c r="C168" s="49"/>
      <c r="D168" s="49"/>
    </row>
    <row r="169" spans="3:4">
      <c r="C169" s="49"/>
      <c r="D169" s="49"/>
    </row>
    <row r="170" spans="3:4">
      <c r="C170" s="49"/>
      <c r="D170" s="49"/>
    </row>
    <row r="171" spans="3:4">
      <c r="C171" s="49"/>
      <c r="D171" s="49"/>
    </row>
    <row r="172" spans="3:4">
      <c r="C172" s="49"/>
      <c r="D172" s="49"/>
    </row>
    <row r="173" spans="3:4">
      <c r="C173" s="49"/>
      <c r="D173" s="49"/>
    </row>
    <row r="174" spans="3:4">
      <c r="C174" s="49"/>
      <c r="D174" s="49"/>
    </row>
    <row r="175" spans="3:4">
      <c r="C175" s="49"/>
      <c r="D175" s="49"/>
    </row>
  </sheetData>
  <mergeCells count="12">
    <mergeCell ref="B149:C149"/>
    <mergeCell ref="D5:I5"/>
    <mergeCell ref="B24:C24"/>
    <mergeCell ref="D30:I30"/>
    <mergeCell ref="B49:C49"/>
    <mergeCell ref="D55:I55"/>
    <mergeCell ref="B74:C74"/>
    <mergeCell ref="D80:I80"/>
    <mergeCell ref="B99:C99"/>
    <mergeCell ref="D105:I105"/>
    <mergeCell ref="B124:C124"/>
    <mergeCell ref="D130:I130"/>
  </mergeCells>
  <pageMargins left="0.59055118110236227" right="0.19685039370078741" top="0.39370078740157483" bottom="0.31496062992125984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  <rowBreaks count="1" manualBreakCount="1">
    <brk id="79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5"/>
  <sheetViews>
    <sheetView zoomScaleNormal="100" workbookViewId="0"/>
  </sheetViews>
  <sheetFormatPr baseColWidth="10" defaultRowHeight="15"/>
  <cols>
    <col min="1" max="1" width="4.28515625" style="22" customWidth="1"/>
    <col min="2" max="2" width="5.7109375" style="22" customWidth="1"/>
    <col min="3" max="3" width="64.7109375" style="52" customWidth="1"/>
    <col min="4" max="4" width="9.85546875" style="52" customWidth="1"/>
    <col min="5" max="9" width="9.85546875" style="30" customWidth="1"/>
    <col min="10" max="10" width="18.7109375" style="213" customWidth="1"/>
    <col min="11" max="16384" width="11.42578125" style="213"/>
  </cols>
  <sheetData>
    <row r="1" spans="1:10" s="18" customFormat="1" ht="16.5" customHeight="1">
      <c r="A1" s="525" t="s">
        <v>972</v>
      </c>
      <c r="C1" s="53"/>
      <c r="D1" s="53"/>
    </row>
    <row r="2" spans="1:10" s="20" customFormat="1" ht="16.5" customHeight="1">
      <c r="A2" s="19" t="s">
        <v>109</v>
      </c>
      <c r="C2" s="21"/>
      <c r="D2" s="54"/>
      <c r="F2" s="71"/>
    </row>
    <row r="3" spans="1:10" s="20" customFormat="1" ht="12.75" customHeight="1">
      <c r="A3" s="62"/>
      <c r="B3" s="63"/>
      <c r="C3" s="64"/>
      <c r="D3" s="54"/>
      <c r="F3" s="71"/>
      <c r="I3" s="70"/>
    </row>
    <row r="4" spans="1:10" s="24" customFormat="1" ht="50.25" customHeight="1">
      <c r="A4" s="528" t="s">
        <v>30</v>
      </c>
      <c r="B4" s="427" t="s">
        <v>930</v>
      </c>
      <c r="C4" s="427" t="s">
        <v>41</v>
      </c>
      <c r="D4" s="428" t="s">
        <v>48</v>
      </c>
      <c r="E4" s="428" t="s">
        <v>46</v>
      </c>
      <c r="F4" s="428" t="s">
        <v>299</v>
      </c>
      <c r="G4" s="428" t="s">
        <v>301</v>
      </c>
      <c r="H4" s="428" t="s">
        <v>93</v>
      </c>
      <c r="I4" s="475" t="s">
        <v>274</v>
      </c>
    </row>
    <row r="5" spans="1:10" s="30" customFormat="1" ht="20.100000000000001" customHeight="1">
      <c r="A5" s="77"/>
      <c r="B5" s="74"/>
      <c r="C5" s="78"/>
      <c r="D5" s="753">
        <v>2005</v>
      </c>
      <c r="E5" s="754"/>
      <c r="F5" s="754"/>
      <c r="G5" s="754"/>
      <c r="H5" s="754"/>
      <c r="I5" s="754"/>
    </row>
    <row r="6" spans="1:10" s="30" customFormat="1" ht="12.95" customHeight="1">
      <c r="A6" s="25">
        <v>1</v>
      </c>
      <c r="B6" s="26" t="s">
        <v>49</v>
      </c>
      <c r="C6" s="31" t="s">
        <v>118</v>
      </c>
      <c r="D6" s="529">
        <v>3515.994819706169</v>
      </c>
      <c r="E6" s="529">
        <v>74.673890928692799</v>
      </c>
      <c r="F6" s="529">
        <v>159.02944665682145</v>
      </c>
      <c r="G6" s="529">
        <v>3074.1825602708832</v>
      </c>
      <c r="H6" s="529">
        <v>171.32548268420359</v>
      </c>
      <c r="I6" s="529">
        <v>36.783439165568083</v>
      </c>
      <c r="J6" s="67"/>
    </row>
    <row r="7" spans="1:10" s="30" customFormat="1" ht="12.95" customHeight="1">
      <c r="A7" s="25">
        <v>2</v>
      </c>
      <c r="B7" s="26" t="s">
        <v>50</v>
      </c>
      <c r="C7" s="31" t="s">
        <v>115</v>
      </c>
      <c r="D7" s="530">
        <v>198.83369083441227</v>
      </c>
      <c r="E7" s="529">
        <v>33.432088883947372</v>
      </c>
      <c r="F7" s="529">
        <v>115.75172499108564</v>
      </c>
      <c r="G7" s="529">
        <v>1.9679128297855795</v>
      </c>
      <c r="H7" s="529">
        <v>37.966500433671399</v>
      </c>
      <c r="I7" s="529">
        <v>9.7154636959222813</v>
      </c>
      <c r="J7" s="67"/>
    </row>
    <row r="8" spans="1:10" s="30" customFormat="1" ht="12.95" customHeight="1">
      <c r="A8" s="25">
        <v>3</v>
      </c>
      <c r="B8" s="26" t="s">
        <v>51</v>
      </c>
      <c r="C8" s="31" t="s">
        <v>124</v>
      </c>
      <c r="D8" s="530">
        <v>3697.5484081655923</v>
      </c>
      <c r="E8" s="529">
        <v>1578.8071350615658</v>
      </c>
      <c r="F8" s="529">
        <v>994.03883030039231</v>
      </c>
      <c r="G8" s="529">
        <v>24.678313248373627</v>
      </c>
      <c r="H8" s="529">
        <v>975.64278498039505</v>
      </c>
      <c r="I8" s="529">
        <v>124.38134457486565</v>
      </c>
      <c r="J8" s="67"/>
    </row>
    <row r="9" spans="1:10" s="30" customFormat="1" ht="12.95" customHeight="1">
      <c r="A9" s="25">
        <v>4</v>
      </c>
      <c r="B9" s="26" t="s">
        <v>52</v>
      </c>
      <c r="C9" s="31" t="s">
        <v>119</v>
      </c>
      <c r="D9" s="530">
        <v>234.89900275239501</v>
      </c>
      <c r="E9" s="529">
        <v>55.137352383374505</v>
      </c>
      <c r="F9" s="529">
        <v>13.868602888016946</v>
      </c>
      <c r="G9" s="529">
        <v>2.7702481782337154</v>
      </c>
      <c r="H9" s="529">
        <v>117.3052357460945</v>
      </c>
      <c r="I9" s="529">
        <v>45.817563556675353</v>
      </c>
      <c r="J9" s="67"/>
    </row>
    <row r="10" spans="1:10" s="30" customFormat="1" ht="12.95" customHeight="1">
      <c r="A10" s="25">
        <v>5</v>
      </c>
      <c r="B10" s="26" t="s">
        <v>53</v>
      </c>
      <c r="C10" s="31" t="s">
        <v>120</v>
      </c>
      <c r="D10" s="530">
        <v>3944.4239182193578</v>
      </c>
      <c r="E10" s="529">
        <v>379.1610632714129</v>
      </c>
      <c r="F10" s="529">
        <v>3138.1462102232686</v>
      </c>
      <c r="G10" s="529">
        <v>10.695612712439091</v>
      </c>
      <c r="H10" s="529">
        <v>303.10561687294251</v>
      </c>
      <c r="I10" s="529">
        <v>113.31541513929524</v>
      </c>
      <c r="J10" s="67"/>
    </row>
    <row r="11" spans="1:10" s="30" customFormat="1" ht="12.95" customHeight="1">
      <c r="A11" s="25">
        <v>6</v>
      </c>
      <c r="B11" s="26" t="s">
        <v>54</v>
      </c>
      <c r="C11" s="31" t="s">
        <v>44</v>
      </c>
      <c r="D11" s="530">
        <v>2859.5562054166812</v>
      </c>
      <c r="E11" s="529">
        <v>514.11058957994226</v>
      </c>
      <c r="F11" s="529">
        <v>829.7758481424612</v>
      </c>
      <c r="G11" s="529">
        <v>9.5989298417734581</v>
      </c>
      <c r="H11" s="529">
        <v>1397.3933421481934</v>
      </c>
      <c r="I11" s="529">
        <v>108.67749570431066</v>
      </c>
      <c r="J11" s="67"/>
    </row>
    <row r="12" spans="1:10" s="30" customFormat="1" ht="12.95" customHeight="1">
      <c r="A12" s="25">
        <v>7</v>
      </c>
      <c r="B12" s="26" t="s">
        <v>55</v>
      </c>
      <c r="C12" s="31" t="s">
        <v>116</v>
      </c>
      <c r="D12" s="530">
        <v>7980.0754219368164</v>
      </c>
      <c r="E12" s="529">
        <v>1656.2788889289668</v>
      </c>
      <c r="F12" s="529">
        <v>3714.933226040831</v>
      </c>
      <c r="G12" s="529">
        <v>21.310418455798931</v>
      </c>
      <c r="H12" s="529">
        <v>2304.8740366098195</v>
      </c>
      <c r="I12" s="529">
        <v>282.67885190139964</v>
      </c>
      <c r="J12" s="67"/>
    </row>
    <row r="13" spans="1:10" s="30" customFormat="1" ht="12.95" customHeight="1">
      <c r="A13" s="25">
        <v>8</v>
      </c>
      <c r="B13" s="26" t="s">
        <v>56</v>
      </c>
      <c r="C13" s="31" t="s">
        <v>95</v>
      </c>
      <c r="D13" s="530">
        <v>24060.352690038289</v>
      </c>
      <c r="E13" s="529">
        <v>604.64126589782563</v>
      </c>
      <c r="F13" s="529">
        <v>18548.43609025341</v>
      </c>
      <c r="G13" s="529">
        <v>9.6182418479637874</v>
      </c>
      <c r="H13" s="529">
        <v>2977.506045569311</v>
      </c>
      <c r="I13" s="529">
        <v>1920.1510464697815</v>
      </c>
      <c r="J13" s="67"/>
    </row>
    <row r="14" spans="1:10" s="30" customFormat="1" ht="12.95" customHeight="1">
      <c r="A14" s="25">
        <v>9</v>
      </c>
      <c r="B14" s="26" t="s">
        <v>57</v>
      </c>
      <c r="C14" s="31" t="s">
        <v>117</v>
      </c>
      <c r="D14" s="530">
        <v>136.03801354666575</v>
      </c>
      <c r="E14" s="529">
        <v>72.703139407794239</v>
      </c>
      <c r="F14" s="529">
        <v>7.0900378945622275</v>
      </c>
      <c r="G14" s="529">
        <v>0</v>
      </c>
      <c r="H14" s="529">
        <v>49.196507678752766</v>
      </c>
      <c r="I14" s="529">
        <v>7.0483285655565231</v>
      </c>
      <c r="J14" s="67"/>
    </row>
    <row r="15" spans="1:10" s="30" customFormat="1" ht="12.95" customHeight="1">
      <c r="A15" s="25">
        <v>10</v>
      </c>
      <c r="B15" s="26" t="s">
        <v>58</v>
      </c>
      <c r="C15" s="31" t="s">
        <v>96</v>
      </c>
      <c r="D15" s="530">
        <v>2227.22233809095</v>
      </c>
      <c r="E15" s="529">
        <v>531.27633497186957</v>
      </c>
      <c r="F15" s="529">
        <v>1032.7370547229666</v>
      </c>
      <c r="G15" s="529">
        <v>6.2037879328210854</v>
      </c>
      <c r="H15" s="529">
        <v>461.16098454507346</v>
      </c>
      <c r="I15" s="529">
        <v>195.84417591821898</v>
      </c>
      <c r="J15" s="67"/>
    </row>
    <row r="16" spans="1:10" s="30" customFormat="1" ht="12.95" customHeight="1">
      <c r="A16" s="25">
        <v>11</v>
      </c>
      <c r="B16" s="26" t="s">
        <v>59</v>
      </c>
      <c r="C16" s="31" t="s">
        <v>97</v>
      </c>
      <c r="D16" s="530">
        <v>143.66479605892118</v>
      </c>
      <c r="E16" s="529">
        <v>117.94946710402387</v>
      </c>
      <c r="F16" s="529">
        <v>14.861105349076414</v>
      </c>
      <c r="G16" s="529">
        <v>1.2301965505736252</v>
      </c>
      <c r="H16" s="529">
        <v>6.8216935781026278</v>
      </c>
      <c r="I16" s="529">
        <v>2.8023334771446229</v>
      </c>
      <c r="J16" s="67"/>
    </row>
    <row r="17" spans="1:10" s="30" customFormat="1" ht="12.95" customHeight="1">
      <c r="A17" s="25">
        <v>12</v>
      </c>
      <c r="B17" s="26" t="s">
        <v>60</v>
      </c>
      <c r="C17" s="31" t="s">
        <v>121</v>
      </c>
      <c r="D17" s="530">
        <v>538.95675194055298</v>
      </c>
      <c r="E17" s="529">
        <v>260.2898329959433</v>
      </c>
      <c r="F17" s="529">
        <v>81.612130739856099</v>
      </c>
      <c r="G17" s="529">
        <v>3.6929000418665647</v>
      </c>
      <c r="H17" s="529">
        <v>136.72205489312773</v>
      </c>
      <c r="I17" s="529">
        <v>56.639833269759208</v>
      </c>
      <c r="J17" s="67"/>
    </row>
    <row r="18" spans="1:10" s="30" customFormat="1" ht="12.95" customHeight="1">
      <c r="A18" s="25">
        <v>13</v>
      </c>
      <c r="B18" s="26" t="s">
        <v>61</v>
      </c>
      <c r="C18" s="31" t="s">
        <v>98</v>
      </c>
      <c r="D18" s="530">
        <v>3758.6074921155355</v>
      </c>
      <c r="E18" s="529">
        <v>1693.5958777125279</v>
      </c>
      <c r="F18" s="529">
        <v>184.51735497377859</v>
      </c>
      <c r="G18" s="529">
        <v>33.683531342353668</v>
      </c>
      <c r="H18" s="529">
        <v>1428.2248905881481</v>
      </c>
      <c r="I18" s="529">
        <v>418.58583749872702</v>
      </c>
      <c r="J18" s="67"/>
    </row>
    <row r="19" spans="1:10" s="30" customFormat="1" ht="12.95" customHeight="1">
      <c r="A19" s="25">
        <v>14</v>
      </c>
      <c r="B19" s="26" t="s">
        <v>63</v>
      </c>
      <c r="C19" s="31" t="s">
        <v>102</v>
      </c>
      <c r="D19" s="530">
        <v>468.62275643529057</v>
      </c>
      <c r="E19" s="529">
        <v>137.42899258984318</v>
      </c>
      <c r="F19" s="529">
        <v>156.93235820304963</v>
      </c>
      <c r="G19" s="529">
        <v>1.2248963677778109</v>
      </c>
      <c r="H19" s="529">
        <v>120.4715916953303</v>
      </c>
      <c r="I19" s="529">
        <v>52.564917579289606</v>
      </c>
      <c r="J19" s="67"/>
    </row>
    <row r="20" spans="1:10" s="30" customFormat="1" ht="12.95" customHeight="1">
      <c r="A20" s="25">
        <v>15</v>
      </c>
      <c r="B20" s="26" t="s">
        <v>62</v>
      </c>
      <c r="C20" s="31" t="s">
        <v>122</v>
      </c>
      <c r="D20" s="530">
        <v>1397.3800352732487</v>
      </c>
      <c r="E20" s="529">
        <v>270.81840723525238</v>
      </c>
      <c r="F20" s="529">
        <v>10.411442817851414</v>
      </c>
      <c r="G20" s="529">
        <v>57.135974932723137</v>
      </c>
      <c r="H20" s="529">
        <v>316.01787392209116</v>
      </c>
      <c r="I20" s="529">
        <v>742.99633636533065</v>
      </c>
      <c r="J20" s="67"/>
    </row>
    <row r="21" spans="1:10" s="30" customFormat="1" ht="12.95" customHeight="1">
      <c r="A21" s="25">
        <v>16</v>
      </c>
      <c r="B21" s="26" t="s">
        <v>99</v>
      </c>
      <c r="C21" s="31" t="s">
        <v>103</v>
      </c>
      <c r="D21" s="530">
        <v>92.280886658006764</v>
      </c>
      <c r="E21" s="529">
        <v>35.33206621800359</v>
      </c>
      <c r="F21" s="529">
        <v>27.572233850935351</v>
      </c>
      <c r="G21" s="529">
        <v>0.52963365876520674</v>
      </c>
      <c r="H21" s="529">
        <v>20.921574731980723</v>
      </c>
      <c r="I21" s="529">
        <v>7.9253781983218961</v>
      </c>
      <c r="J21" s="67"/>
    </row>
    <row r="22" spans="1:10" s="30" customFormat="1" ht="12.95" customHeight="1">
      <c r="A22" s="25">
        <v>17</v>
      </c>
      <c r="B22" s="26" t="s">
        <v>100</v>
      </c>
      <c r="C22" s="31" t="s">
        <v>104</v>
      </c>
      <c r="D22" s="530">
        <v>275.84624333671763</v>
      </c>
      <c r="E22" s="529">
        <v>169.81678518749078</v>
      </c>
      <c r="F22" s="529">
        <v>4.7917577672928058</v>
      </c>
      <c r="G22" s="529">
        <v>0.94560744091428017</v>
      </c>
      <c r="H22" s="529">
        <v>39.455682859629043</v>
      </c>
      <c r="I22" s="529">
        <v>60.836410081390724</v>
      </c>
      <c r="J22" s="67"/>
    </row>
    <row r="23" spans="1:10" s="30" customFormat="1" ht="12.95" customHeight="1">
      <c r="A23" s="25">
        <v>18</v>
      </c>
      <c r="B23" s="26" t="s">
        <v>101</v>
      </c>
      <c r="C23" s="31" t="s">
        <v>105</v>
      </c>
      <c r="D23" s="530">
        <v>2954.0215062895609</v>
      </c>
      <c r="E23" s="529">
        <v>1112.592735705663</v>
      </c>
      <c r="F23" s="529">
        <v>573.30023971618766</v>
      </c>
      <c r="G23" s="529">
        <v>23.935062713536386</v>
      </c>
      <c r="H23" s="529">
        <v>964.45046683757698</v>
      </c>
      <c r="I23" s="529">
        <v>279.74300131659686</v>
      </c>
      <c r="J23" s="67"/>
    </row>
    <row r="24" spans="1:10" s="30" customFormat="1" ht="8.1" customHeight="1">
      <c r="A24" s="77"/>
      <c r="B24" s="750"/>
      <c r="C24" s="751"/>
      <c r="D24" s="529"/>
      <c r="E24" s="529"/>
      <c r="F24" s="529"/>
      <c r="G24" s="529"/>
      <c r="H24" s="529"/>
      <c r="I24" s="529"/>
      <c r="J24" s="67"/>
    </row>
    <row r="25" spans="1:10" s="30" customFormat="1" ht="12.95" customHeight="1">
      <c r="A25" s="25">
        <v>19</v>
      </c>
      <c r="B25" s="34"/>
      <c r="C25" s="35" t="s">
        <v>42</v>
      </c>
      <c r="D25" s="531">
        <f>SUM(E25:I25)</f>
        <v>58484.324976815158</v>
      </c>
      <c r="E25" s="532">
        <f t="shared" ref="E25:I25" si="0">SUM(E6:E23)</f>
        <v>9298.0459140641397</v>
      </c>
      <c r="F25" s="532">
        <f t="shared" si="0"/>
        <v>29607.805695531839</v>
      </c>
      <c r="G25" s="532">
        <f t="shared" si="0"/>
        <v>3283.4038283665836</v>
      </c>
      <c r="H25" s="532">
        <f t="shared" si="0"/>
        <v>11828.562366374443</v>
      </c>
      <c r="I25" s="532">
        <f t="shared" si="0"/>
        <v>4466.5071724781537</v>
      </c>
      <c r="J25" s="67"/>
    </row>
    <row r="26" spans="1:10" s="30" customFormat="1" ht="12.95" customHeight="1">
      <c r="A26" s="25">
        <v>20</v>
      </c>
      <c r="B26" s="73"/>
      <c r="C26" s="39" t="s">
        <v>279</v>
      </c>
      <c r="D26" s="533">
        <v>28110.890148072875</v>
      </c>
      <c r="E26" s="534">
        <v>22551.075828419613</v>
      </c>
      <c r="F26" s="534">
        <v>0</v>
      </c>
      <c r="G26" s="534">
        <v>0</v>
      </c>
      <c r="H26" s="534">
        <v>2469.2935873210981</v>
      </c>
      <c r="I26" s="534">
        <v>3090.5207323321611</v>
      </c>
      <c r="J26" s="67"/>
    </row>
    <row r="27" spans="1:10" s="30" customFormat="1" ht="12.95" customHeight="1">
      <c r="A27" s="25">
        <v>21</v>
      </c>
      <c r="B27" s="73"/>
      <c r="C27" s="35" t="s">
        <v>280</v>
      </c>
      <c r="D27" s="531">
        <f>SUM(E27:I27)</f>
        <v>86595.215124888025</v>
      </c>
      <c r="E27" s="532">
        <f t="shared" ref="E27:I27" si="1">SUM(E25:E26)</f>
        <v>31849.121742483752</v>
      </c>
      <c r="F27" s="532">
        <f t="shared" si="1"/>
        <v>29607.805695531839</v>
      </c>
      <c r="G27" s="532">
        <f t="shared" si="1"/>
        <v>3283.4038283665836</v>
      </c>
      <c r="H27" s="532">
        <f t="shared" si="1"/>
        <v>14297.85595369554</v>
      </c>
      <c r="I27" s="532">
        <f t="shared" si="1"/>
        <v>7557.0279048103148</v>
      </c>
      <c r="J27" s="67"/>
    </row>
    <row r="28" spans="1:10" s="30" customFormat="1" ht="12.95" customHeight="1">
      <c r="A28" s="25">
        <v>22</v>
      </c>
      <c r="B28" s="69"/>
      <c r="C28" s="39" t="s">
        <v>90</v>
      </c>
      <c r="D28" s="311">
        <f>SUM(E28:I28)</f>
        <v>-6884.4132008147153</v>
      </c>
      <c r="E28" s="311">
        <v>-2255.56665125985</v>
      </c>
      <c r="F28" s="535">
        <v>-3056.0586142500028</v>
      </c>
      <c r="G28" s="535">
        <v>0</v>
      </c>
      <c r="H28" s="311">
        <v>-1572.7879353048629</v>
      </c>
      <c r="I28" s="535">
        <v>0</v>
      </c>
      <c r="J28" s="67"/>
    </row>
    <row r="29" spans="1:10" s="30" customFormat="1" ht="12.95" customHeight="1">
      <c r="A29" s="25">
        <v>23</v>
      </c>
      <c r="B29" s="69"/>
      <c r="C29" s="35" t="s">
        <v>285</v>
      </c>
      <c r="D29" s="532">
        <f>SUM(E29:I29)</f>
        <v>79710.801924073312</v>
      </c>
      <c r="E29" s="532">
        <f>E27+E28</f>
        <v>29593.555091223901</v>
      </c>
      <c r="F29" s="532">
        <f>F27+F28</f>
        <v>26551.747081281836</v>
      </c>
      <c r="G29" s="532">
        <f>G27+G28</f>
        <v>3283.4038283665836</v>
      </c>
      <c r="H29" s="532">
        <f>H27+H28</f>
        <v>12725.068018390677</v>
      </c>
      <c r="I29" s="532">
        <f>I27+I28</f>
        <v>7557.0279048103148</v>
      </c>
      <c r="J29" s="67"/>
    </row>
    <row r="30" spans="1:10" s="30" customFormat="1" ht="19.5" customHeight="1">
      <c r="A30" s="77"/>
      <c r="B30" s="69"/>
      <c r="C30" s="79"/>
      <c r="D30" s="755">
        <v>2010</v>
      </c>
      <c r="E30" s="752"/>
      <c r="F30" s="752"/>
      <c r="G30" s="752"/>
      <c r="H30" s="752"/>
      <c r="I30" s="752"/>
    </row>
    <row r="31" spans="1:10" s="30" customFormat="1" ht="12.95" customHeight="1">
      <c r="A31" s="25">
        <v>24</v>
      </c>
      <c r="B31" s="26" t="s">
        <v>49</v>
      </c>
      <c r="C31" s="31" t="s">
        <v>118</v>
      </c>
      <c r="D31" s="529">
        <v>4098.772786272104</v>
      </c>
      <c r="E31" s="529">
        <v>64.416010146787471</v>
      </c>
      <c r="F31" s="529">
        <v>191.87160790217357</v>
      </c>
      <c r="G31" s="529">
        <v>3614.4047272771772</v>
      </c>
      <c r="H31" s="529">
        <v>187.18386405153458</v>
      </c>
      <c r="I31" s="529">
        <v>40.89657689443127</v>
      </c>
    </row>
    <row r="32" spans="1:10" s="30" customFormat="1" ht="12.95" customHeight="1">
      <c r="A32" s="25">
        <v>25</v>
      </c>
      <c r="B32" s="26" t="s">
        <v>50</v>
      </c>
      <c r="C32" s="31" t="s">
        <v>115</v>
      </c>
      <c r="D32" s="530">
        <v>181.92718328608134</v>
      </c>
      <c r="E32" s="529">
        <v>27.001297514457448</v>
      </c>
      <c r="F32" s="529">
        <v>108.19004045146559</v>
      </c>
      <c r="G32" s="529">
        <v>1.6761085904545978</v>
      </c>
      <c r="H32" s="529">
        <v>36.198535569382834</v>
      </c>
      <c r="I32" s="529">
        <v>8.8612011603208813</v>
      </c>
    </row>
    <row r="33" spans="1:9" s="30" customFormat="1" ht="12.95" customHeight="1">
      <c r="A33" s="25">
        <v>26</v>
      </c>
      <c r="B33" s="26" t="s">
        <v>51</v>
      </c>
      <c r="C33" s="31" t="s">
        <v>124</v>
      </c>
      <c r="D33" s="530">
        <v>4143.5187925094178</v>
      </c>
      <c r="E33" s="529">
        <v>1856.3574769845843</v>
      </c>
      <c r="F33" s="529">
        <v>1059.7349865412721</v>
      </c>
      <c r="G33" s="529">
        <v>28.255107517989423</v>
      </c>
      <c r="H33" s="529">
        <v>1100.8730425440058</v>
      </c>
      <c r="I33" s="529">
        <v>98.298178921566645</v>
      </c>
    </row>
    <row r="34" spans="1:9" s="30" customFormat="1" ht="12.95" customHeight="1">
      <c r="A34" s="25">
        <v>27</v>
      </c>
      <c r="B34" s="26" t="s">
        <v>52</v>
      </c>
      <c r="C34" s="31" t="s">
        <v>119</v>
      </c>
      <c r="D34" s="530">
        <v>409.89388474606289</v>
      </c>
      <c r="E34" s="529">
        <v>135.11749216088495</v>
      </c>
      <c r="F34" s="529">
        <v>31.363821316384367</v>
      </c>
      <c r="G34" s="529">
        <v>2.9138517332943694</v>
      </c>
      <c r="H34" s="529">
        <v>208.85606634814678</v>
      </c>
      <c r="I34" s="529">
        <v>31.64265318735243</v>
      </c>
    </row>
    <row r="35" spans="1:9" s="30" customFormat="1" ht="12.95" customHeight="1">
      <c r="A35" s="25">
        <v>28</v>
      </c>
      <c r="B35" s="26" t="s">
        <v>53</v>
      </c>
      <c r="C35" s="31" t="s">
        <v>120</v>
      </c>
      <c r="D35" s="530">
        <v>4085.7491076352321</v>
      </c>
      <c r="E35" s="529">
        <v>484.05418913478456</v>
      </c>
      <c r="F35" s="529">
        <v>2931.2751668632272</v>
      </c>
      <c r="G35" s="529">
        <v>12.278636205841453</v>
      </c>
      <c r="H35" s="529">
        <v>470.88015749283187</v>
      </c>
      <c r="I35" s="529">
        <v>187.26095793854671</v>
      </c>
    </row>
    <row r="36" spans="1:9" s="30" customFormat="1" ht="12.95" customHeight="1">
      <c r="A36" s="25">
        <v>29</v>
      </c>
      <c r="B36" s="26" t="s">
        <v>54</v>
      </c>
      <c r="C36" s="31" t="s">
        <v>44</v>
      </c>
      <c r="D36" s="530">
        <v>2939.9649211170945</v>
      </c>
      <c r="E36" s="529">
        <v>476.56856027313006</v>
      </c>
      <c r="F36" s="529">
        <v>785.92401524948536</v>
      </c>
      <c r="G36" s="529">
        <v>12.327288360111535</v>
      </c>
      <c r="H36" s="529">
        <v>1585.0751533806811</v>
      </c>
      <c r="I36" s="529">
        <v>80.06990385368691</v>
      </c>
    </row>
    <row r="37" spans="1:9" s="30" customFormat="1" ht="12.95" customHeight="1">
      <c r="A37" s="25">
        <v>30</v>
      </c>
      <c r="B37" s="26" t="s">
        <v>55</v>
      </c>
      <c r="C37" s="31" t="s">
        <v>116</v>
      </c>
      <c r="D37" s="530">
        <v>7999.2773858344553</v>
      </c>
      <c r="E37" s="529">
        <v>1445.3311682151977</v>
      </c>
      <c r="F37" s="529">
        <v>3424.4548087520952</v>
      </c>
      <c r="G37" s="529">
        <v>24.39324164370408</v>
      </c>
      <c r="H37" s="529">
        <v>2867.3572779202309</v>
      </c>
      <c r="I37" s="529">
        <v>237.74088930322768</v>
      </c>
    </row>
    <row r="38" spans="1:9" s="30" customFormat="1" ht="12.95" customHeight="1">
      <c r="A38" s="25">
        <v>31</v>
      </c>
      <c r="B38" s="26" t="s">
        <v>56</v>
      </c>
      <c r="C38" s="31" t="s">
        <v>95</v>
      </c>
      <c r="D38" s="530">
        <v>23664.52749077071</v>
      </c>
      <c r="E38" s="529">
        <v>995.76670013677199</v>
      </c>
      <c r="F38" s="529">
        <v>18991.342770613723</v>
      </c>
      <c r="G38" s="529">
        <v>11.308285640056031</v>
      </c>
      <c r="H38" s="529">
        <v>1831.4761876836767</v>
      </c>
      <c r="I38" s="529">
        <v>1834.6335466964795</v>
      </c>
    </row>
    <row r="39" spans="1:9" s="30" customFormat="1" ht="12.95" customHeight="1">
      <c r="A39" s="25">
        <v>32</v>
      </c>
      <c r="B39" s="26" t="s">
        <v>57</v>
      </c>
      <c r="C39" s="31" t="s">
        <v>117</v>
      </c>
      <c r="D39" s="530">
        <v>153.17984031305755</v>
      </c>
      <c r="E39" s="529">
        <v>88.265653514805734</v>
      </c>
      <c r="F39" s="529">
        <v>2.5629527297375194</v>
      </c>
      <c r="G39" s="529">
        <v>3.1008481678077775</v>
      </c>
      <c r="H39" s="529">
        <v>55.730428947554877</v>
      </c>
      <c r="I39" s="529">
        <v>3.5199569531516395</v>
      </c>
    </row>
    <row r="40" spans="1:9" s="30" customFormat="1" ht="12.95" customHeight="1">
      <c r="A40" s="25">
        <v>33</v>
      </c>
      <c r="B40" s="26" t="s">
        <v>58</v>
      </c>
      <c r="C40" s="31" t="s">
        <v>96</v>
      </c>
      <c r="D40" s="530">
        <v>1532.7475313599216</v>
      </c>
      <c r="E40" s="529">
        <v>372.06957640589815</v>
      </c>
      <c r="F40" s="529">
        <v>772.99338876236777</v>
      </c>
      <c r="G40" s="529">
        <v>6.3856114206213235</v>
      </c>
      <c r="H40" s="529">
        <v>315.43926862960359</v>
      </c>
      <c r="I40" s="529">
        <v>65.859686141430814</v>
      </c>
    </row>
    <row r="41" spans="1:9" s="30" customFormat="1" ht="12.95" customHeight="1">
      <c r="A41" s="25">
        <v>34</v>
      </c>
      <c r="B41" s="26" t="s">
        <v>59</v>
      </c>
      <c r="C41" s="31" t="s">
        <v>97</v>
      </c>
      <c r="D41" s="530">
        <v>208.9296619485032</v>
      </c>
      <c r="E41" s="529">
        <v>190.22740880709517</v>
      </c>
      <c r="F41" s="529">
        <v>5.4608158722245275</v>
      </c>
      <c r="G41" s="529">
        <v>1.2113482989352686</v>
      </c>
      <c r="H41" s="529">
        <v>10.472745546382979</v>
      </c>
      <c r="I41" s="529">
        <v>1.5573434238652608</v>
      </c>
    </row>
    <row r="42" spans="1:9" s="30" customFormat="1" ht="12.95" customHeight="1">
      <c r="A42" s="25">
        <v>35</v>
      </c>
      <c r="B42" s="26" t="s">
        <v>60</v>
      </c>
      <c r="C42" s="31" t="s">
        <v>121</v>
      </c>
      <c r="D42" s="530">
        <v>597.75387005041398</v>
      </c>
      <c r="E42" s="529">
        <v>288.84879621700878</v>
      </c>
      <c r="F42" s="529">
        <v>0</v>
      </c>
      <c r="G42" s="529">
        <v>5.2675362539030628</v>
      </c>
      <c r="H42" s="529">
        <v>248.57300048508046</v>
      </c>
      <c r="I42" s="529">
        <v>55.064537094421638</v>
      </c>
    </row>
    <row r="43" spans="1:9" s="30" customFormat="1" ht="12.95" customHeight="1">
      <c r="A43" s="25">
        <v>36</v>
      </c>
      <c r="B43" s="26" t="s">
        <v>61</v>
      </c>
      <c r="C43" s="31" t="s">
        <v>98</v>
      </c>
      <c r="D43" s="530">
        <v>4811.2847228909968</v>
      </c>
      <c r="E43" s="529">
        <v>2313.4575968959448</v>
      </c>
      <c r="F43" s="529">
        <v>162.78559178967186</v>
      </c>
      <c r="G43" s="529">
        <v>40.054305731759719</v>
      </c>
      <c r="H43" s="529">
        <v>1983.0646205105538</v>
      </c>
      <c r="I43" s="529">
        <v>311.92260796306738</v>
      </c>
    </row>
    <row r="44" spans="1:9" s="30" customFormat="1" ht="12.95" customHeight="1">
      <c r="A44" s="25">
        <v>37</v>
      </c>
      <c r="B44" s="26" t="s">
        <v>63</v>
      </c>
      <c r="C44" s="31" t="s">
        <v>102</v>
      </c>
      <c r="D44" s="530">
        <v>234.66760107346835</v>
      </c>
      <c r="E44" s="529">
        <v>105.44503428461051</v>
      </c>
      <c r="F44" s="529">
        <v>45.932509290588371</v>
      </c>
      <c r="G44" s="529">
        <v>1.6726666037954072</v>
      </c>
      <c r="H44" s="529">
        <v>69.232303470365892</v>
      </c>
      <c r="I44" s="529">
        <v>12.385087424108107</v>
      </c>
    </row>
    <row r="45" spans="1:9" s="30" customFormat="1" ht="12.95" customHeight="1">
      <c r="A45" s="25">
        <v>38</v>
      </c>
      <c r="B45" s="26" t="s">
        <v>62</v>
      </c>
      <c r="C45" s="31" t="s">
        <v>122</v>
      </c>
      <c r="D45" s="530">
        <v>1591.7730192796764</v>
      </c>
      <c r="E45" s="529">
        <v>387.31032372306868</v>
      </c>
      <c r="F45" s="529">
        <v>17.526522895010231</v>
      </c>
      <c r="G45" s="529">
        <v>65.955688109901104</v>
      </c>
      <c r="H45" s="529">
        <v>394.34877079455316</v>
      </c>
      <c r="I45" s="529">
        <v>726.6317137571433</v>
      </c>
    </row>
    <row r="46" spans="1:9" s="30" customFormat="1" ht="12.95" customHeight="1">
      <c r="A46" s="25">
        <v>39</v>
      </c>
      <c r="B46" s="26" t="s">
        <v>99</v>
      </c>
      <c r="C46" s="31" t="s">
        <v>103</v>
      </c>
      <c r="D46" s="530">
        <v>102.07286052070123</v>
      </c>
      <c r="E46" s="529">
        <v>49.766671212030992</v>
      </c>
      <c r="F46" s="529">
        <v>20.341931283220205</v>
      </c>
      <c r="G46" s="529">
        <v>0.66822202863673041</v>
      </c>
      <c r="H46" s="529">
        <v>24.737012570106664</v>
      </c>
      <c r="I46" s="529">
        <v>6.5590234267066236</v>
      </c>
    </row>
    <row r="47" spans="1:9" s="30" customFormat="1" ht="12.95" customHeight="1">
      <c r="A47" s="25">
        <v>40</v>
      </c>
      <c r="B47" s="26" t="s">
        <v>100</v>
      </c>
      <c r="C47" s="31" t="s">
        <v>104</v>
      </c>
      <c r="D47" s="530">
        <v>457.94688166528402</v>
      </c>
      <c r="E47" s="529">
        <v>341.37332047571971</v>
      </c>
      <c r="F47" s="529">
        <v>4.3164812159266468</v>
      </c>
      <c r="G47" s="529">
        <v>4.3154248746360242</v>
      </c>
      <c r="H47" s="529">
        <v>77.834291280454252</v>
      </c>
      <c r="I47" s="529">
        <v>30.107363818547341</v>
      </c>
    </row>
    <row r="48" spans="1:9" s="30" customFormat="1" ht="12.95" customHeight="1">
      <c r="A48" s="25">
        <v>41</v>
      </c>
      <c r="B48" s="26" t="s">
        <v>101</v>
      </c>
      <c r="C48" s="31" t="s">
        <v>105</v>
      </c>
      <c r="D48" s="530">
        <v>3088.9247807474007</v>
      </c>
      <c r="E48" s="529">
        <v>1293.8245386724368</v>
      </c>
      <c r="F48" s="529">
        <v>467.86441951406471</v>
      </c>
      <c r="G48" s="529">
        <v>25.639244321637154</v>
      </c>
      <c r="H48" s="529">
        <v>1105.1853984359263</v>
      </c>
      <c r="I48" s="529">
        <v>196.41117980333593</v>
      </c>
    </row>
    <row r="49" spans="1:9" s="30" customFormat="1" ht="8.1" customHeight="1">
      <c r="A49" s="25"/>
      <c r="B49" s="750"/>
      <c r="C49" s="751"/>
      <c r="D49" s="529"/>
      <c r="E49" s="529"/>
      <c r="F49" s="529"/>
      <c r="G49" s="529"/>
      <c r="H49" s="529"/>
      <c r="I49" s="529"/>
    </row>
    <row r="50" spans="1:9" s="30" customFormat="1" ht="12.95" customHeight="1">
      <c r="A50" s="25">
        <v>42</v>
      </c>
      <c r="B50" s="34"/>
      <c r="C50" s="35" t="s">
        <v>42</v>
      </c>
      <c r="D50" s="531">
        <f>SUM(E50:I50)</f>
        <v>60302.912322020587</v>
      </c>
      <c r="E50" s="532">
        <f t="shared" ref="E50:I50" si="2">SUM(E31:E48)</f>
        <v>10915.201814775217</v>
      </c>
      <c r="F50" s="532">
        <f t="shared" si="2"/>
        <v>29023.941831042641</v>
      </c>
      <c r="G50" s="532">
        <f t="shared" si="2"/>
        <v>3861.8281427802622</v>
      </c>
      <c r="H50" s="532">
        <f t="shared" si="2"/>
        <v>12572.518125661072</v>
      </c>
      <c r="I50" s="532">
        <f t="shared" si="2"/>
        <v>3929.4224077613894</v>
      </c>
    </row>
    <row r="51" spans="1:9" s="30" customFormat="1" ht="12.95" customHeight="1">
      <c r="A51" s="25">
        <v>43</v>
      </c>
      <c r="B51" s="73"/>
      <c r="C51" s="39" t="s">
        <v>279</v>
      </c>
      <c r="D51" s="533">
        <v>33558.281316626839</v>
      </c>
      <c r="E51" s="534">
        <v>29253.269058166341</v>
      </c>
      <c r="F51" s="534">
        <v>0</v>
      </c>
      <c r="G51" s="534">
        <v>0</v>
      </c>
      <c r="H51" s="534">
        <v>3914.8484337697173</v>
      </c>
      <c r="I51" s="534">
        <v>390.16382469078445</v>
      </c>
    </row>
    <row r="52" spans="1:9" s="30" customFormat="1" ht="12.95" customHeight="1">
      <c r="A52" s="25">
        <v>44</v>
      </c>
      <c r="B52" s="73"/>
      <c r="C52" s="35" t="s">
        <v>280</v>
      </c>
      <c r="D52" s="531">
        <f>SUM(E52:I52)</f>
        <v>93861.193638647426</v>
      </c>
      <c r="E52" s="532">
        <f t="shared" ref="E52:I52" si="3">SUM(E50:E51)</f>
        <v>40168.470872941558</v>
      </c>
      <c r="F52" s="532">
        <f t="shared" si="3"/>
        <v>29023.941831042641</v>
      </c>
      <c r="G52" s="532">
        <f t="shared" si="3"/>
        <v>3861.8281427802622</v>
      </c>
      <c r="H52" s="532">
        <f t="shared" si="3"/>
        <v>16487.366559430789</v>
      </c>
      <c r="I52" s="532">
        <f t="shared" si="3"/>
        <v>4319.586232452174</v>
      </c>
    </row>
    <row r="53" spans="1:9" s="30" customFormat="1" ht="12.95" customHeight="1">
      <c r="A53" s="25">
        <v>45</v>
      </c>
      <c r="B53" s="69"/>
      <c r="C53" s="39" t="s">
        <v>90</v>
      </c>
      <c r="D53" s="311">
        <f>SUM(E53:I53)</f>
        <v>-7424.570323683256</v>
      </c>
      <c r="E53" s="311">
        <v>-2388.2593195030236</v>
      </c>
      <c r="F53" s="535">
        <v>-3527.9599114828366</v>
      </c>
      <c r="G53" s="535">
        <v>0</v>
      </c>
      <c r="H53" s="311">
        <v>-1508.3510926973963</v>
      </c>
      <c r="I53" s="535">
        <v>0</v>
      </c>
    </row>
    <row r="54" spans="1:9" s="30" customFormat="1" ht="12.95" customHeight="1">
      <c r="A54" s="25">
        <v>46</v>
      </c>
      <c r="B54" s="69"/>
      <c r="C54" s="35" t="s">
        <v>285</v>
      </c>
      <c r="D54" s="532">
        <f>SUM(E54:I54)</f>
        <v>86436.623314964178</v>
      </c>
      <c r="E54" s="532">
        <f>E52+E53</f>
        <v>37780.211553438538</v>
      </c>
      <c r="F54" s="532">
        <f t="shared" ref="F54:I54" si="4">F52+F53</f>
        <v>25495.981919559803</v>
      </c>
      <c r="G54" s="532">
        <f t="shared" si="4"/>
        <v>3861.8281427802622</v>
      </c>
      <c r="H54" s="532">
        <f t="shared" si="4"/>
        <v>14979.015466733394</v>
      </c>
      <c r="I54" s="532">
        <f t="shared" si="4"/>
        <v>4319.586232452174</v>
      </c>
    </row>
    <row r="55" spans="1:9" s="30" customFormat="1" ht="20.100000000000001" customHeight="1">
      <c r="A55" s="25"/>
      <c r="B55" s="69"/>
      <c r="C55" s="79"/>
      <c r="D55" s="755">
        <v>2011</v>
      </c>
      <c r="E55" s="752"/>
      <c r="F55" s="752"/>
      <c r="G55" s="752"/>
      <c r="H55" s="752"/>
      <c r="I55" s="752"/>
    </row>
    <row r="56" spans="1:9" s="30" customFormat="1" ht="12.95" customHeight="1">
      <c r="A56" s="25">
        <v>47</v>
      </c>
      <c r="B56" s="26" t="s">
        <v>49</v>
      </c>
      <c r="C56" s="31" t="s">
        <v>118</v>
      </c>
      <c r="D56" s="529">
        <v>4279.6736811935234</v>
      </c>
      <c r="E56" s="529">
        <v>66.499504775182274</v>
      </c>
      <c r="F56" s="529">
        <v>198.20167817841815</v>
      </c>
      <c r="G56" s="529">
        <v>3791.5727788000891</v>
      </c>
      <c r="H56" s="529">
        <v>178.38721228543162</v>
      </c>
      <c r="I56" s="529">
        <v>45.012507154402329</v>
      </c>
    </row>
    <row r="57" spans="1:9" s="30" customFormat="1" ht="12.95" customHeight="1">
      <c r="A57" s="25">
        <v>48</v>
      </c>
      <c r="B57" s="26" t="s">
        <v>50</v>
      </c>
      <c r="C57" s="31" t="s">
        <v>115</v>
      </c>
      <c r="D57" s="530">
        <v>169.05891214933982</v>
      </c>
      <c r="E57" s="529">
        <v>26.649504782259797</v>
      </c>
      <c r="F57" s="529">
        <v>100.55779570282684</v>
      </c>
      <c r="G57" s="529">
        <v>1.6681053579082055</v>
      </c>
      <c r="H57" s="529">
        <v>31.571697262151229</v>
      </c>
      <c r="I57" s="529">
        <v>8.6118090441937714</v>
      </c>
    </row>
    <row r="58" spans="1:9" s="30" customFormat="1" ht="12.95" customHeight="1">
      <c r="A58" s="25">
        <v>49</v>
      </c>
      <c r="B58" s="26" t="s">
        <v>51</v>
      </c>
      <c r="C58" s="31" t="s">
        <v>124</v>
      </c>
      <c r="D58" s="530">
        <v>4291.3790736401597</v>
      </c>
      <c r="E58" s="529">
        <v>2025.2975850910357</v>
      </c>
      <c r="F58" s="529">
        <v>1039.1067315483483</v>
      </c>
      <c r="G58" s="529">
        <v>20.01547864078421</v>
      </c>
      <c r="H58" s="529">
        <v>1112.8389617569107</v>
      </c>
      <c r="I58" s="529">
        <v>94.120316603080951</v>
      </c>
    </row>
    <row r="59" spans="1:9" s="30" customFormat="1" ht="12.95" customHeight="1">
      <c r="A59" s="25">
        <v>50</v>
      </c>
      <c r="B59" s="26" t="s">
        <v>52</v>
      </c>
      <c r="C59" s="31" t="s">
        <v>119</v>
      </c>
      <c r="D59" s="530">
        <v>383.84845119836365</v>
      </c>
      <c r="E59" s="529">
        <v>109.54106819118942</v>
      </c>
      <c r="F59" s="529">
        <v>10.607596925304115</v>
      </c>
      <c r="G59" s="529">
        <v>2.9800837428437177</v>
      </c>
      <c r="H59" s="529">
        <v>228.32354325257973</v>
      </c>
      <c r="I59" s="529">
        <v>32.396159086446694</v>
      </c>
    </row>
    <row r="60" spans="1:9" s="30" customFormat="1" ht="12.95" customHeight="1">
      <c r="A60" s="25">
        <v>51</v>
      </c>
      <c r="B60" s="26" t="s">
        <v>53</v>
      </c>
      <c r="C60" s="31" t="s">
        <v>120</v>
      </c>
      <c r="D60" s="530">
        <v>3996.4275106012046</v>
      </c>
      <c r="E60" s="529">
        <v>479.19306975351861</v>
      </c>
      <c r="F60" s="529">
        <v>2872.6061498438639</v>
      </c>
      <c r="G60" s="529">
        <v>12.639314272062867</v>
      </c>
      <c r="H60" s="529">
        <v>448.27685974505317</v>
      </c>
      <c r="I60" s="529">
        <v>183.71211698670595</v>
      </c>
    </row>
    <row r="61" spans="1:9" s="30" customFormat="1" ht="12.95" customHeight="1">
      <c r="A61" s="25">
        <v>52</v>
      </c>
      <c r="B61" s="26" t="s">
        <v>54</v>
      </c>
      <c r="C61" s="31" t="s">
        <v>44</v>
      </c>
      <c r="D61" s="530">
        <v>3250.3946965855803</v>
      </c>
      <c r="E61" s="529">
        <v>564.14721291094293</v>
      </c>
      <c r="F61" s="529">
        <v>884.34389429046018</v>
      </c>
      <c r="G61" s="529">
        <v>13.095727082844606</v>
      </c>
      <c r="H61" s="529">
        <v>1706.6113512687555</v>
      </c>
      <c r="I61" s="529">
        <v>82.196511032577263</v>
      </c>
    </row>
    <row r="62" spans="1:9" s="30" customFormat="1" ht="12.95" customHeight="1">
      <c r="A62" s="25">
        <v>53</v>
      </c>
      <c r="B62" s="26" t="s">
        <v>55</v>
      </c>
      <c r="C62" s="31" t="s">
        <v>116</v>
      </c>
      <c r="D62" s="530">
        <v>7997.0875306769431</v>
      </c>
      <c r="E62" s="529">
        <v>1583.0767567925272</v>
      </c>
      <c r="F62" s="529">
        <v>3232.2983220624942</v>
      </c>
      <c r="G62" s="529">
        <v>26.795277488268344</v>
      </c>
      <c r="H62" s="529">
        <v>2947.5197134209729</v>
      </c>
      <c r="I62" s="529">
        <v>207.39746091267961</v>
      </c>
    </row>
    <row r="63" spans="1:9" s="30" customFormat="1" ht="12.95" customHeight="1">
      <c r="A63" s="25">
        <v>54</v>
      </c>
      <c r="B63" s="26" t="s">
        <v>56</v>
      </c>
      <c r="C63" s="31" t="s">
        <v>95</v>
      </c>
      <c r="D63" s="530">
        <v>24090.420109187959</v>
      </c>
      <c r="E63" s="529">
        <v>763.80748151401224</v>
      </c>
      <c r="F63" s="529">
        <v>19618.305142175312</v>
      </c>
      <c r="G63" s="529">
        <v>12.02284166960867</v>
      </c>
      <c r="H63" s="529">
        <v>1807.2909213571811</v>
      </c>
      <c r="I63" s="529">
        <v>1888.9937224718442</v>
      </c>
    </row>
    <row r="64" spans="1:9" s="30" customFormat="1" ht="12.95" customHeight="1">
      <c r="A64" s="25">
        <v>55</v>
      </c>
      <c r="B64" s="26" t="s">
        <v>57</v>
      </c>
      <c r="C64" s="31" t="s">
        <v>117</v>
      </c>
      <c r="D64" s="530">
        <v>168.6620848302272</v>
      </c>
      <c r="E64" s="529">
        <v>95.966699454090232</v>
      </c>
      <c r="F64" s="529">
        <v>2.5407417785159563</v>
      </c>
      <c r="G64" s="529">
        <v>3.2984030676440299</v>
      </c>
      <c r="H64" s="529">
        <v>63.069714950761835</v>
      </c>
      <c r="I64" s="529">
        <v>3.7865255792151506</v>
      </c>
    </row>
    <row r="65" spans="1:9" s="30" customFormat="1" ht="12.95" customHeight="1">
      <c r="A65" s="25">
        <v>56</v>
      </c>
      <c r="B65" s="26" t="s">
        <v>58</v>
      </c>
      <c r="C65" s="31" t="s">
        <v>96</v>
      </c>
      <c r="D65" s="530">
        <v>1866.2211591180167</v>
      </c>
      <c r="E65" s="529">
        <v>623.4836015542644</v>
      </c>
      <c r="F65" s="529">
        <v>771.46963366506759</v>
      </c>
      <c r="G65" s="529">
        <v>7.0451044715581972</v>
      </c>
      <c r="H65" s="529">
        <v>395.12625738219577</v>
      </c>
      <c r="I65" s="529">
        <v>69.096562044930707</v>
      </c>
    </row>
    <row r="66" spans="1:9" s="30" customFormat="1" ht="12.95" customHeight="1">
      <c r="A66" s="25">
        <v>57</v>
      </c>
      <c r="B66" s="26" t="s">
        <v>59</v>
      </c>
      <c r="C66" s="31" t="s">
        <v>97</v>
      </c>
      <c r="D66" s="530">
        <v>235.75666235194532</v>
      </c>
      <c r="E66" s="529">
        <v>209.16249309588406</v>
      </c>
      <c r="F66" s="529">
        <v>5.5578726405036551</v>
      </c>
      <c r="G66" s="529">
        <v>1.2628206168988785</v>
      </c>
      <c r="H66" s="529">
        <v>18.226484504608308</v>
      </c>
      <c r="I66" s="529">
        <v>1.5469914940503831</v>
      </c>
    </row>
    <row r="67" spans="1:9" s="30" customFormat="1" ht="12.95" customHeight="1">
      <c r="A67" s="25">
        <v>58</v>
      </c>
      <c r="B67" s="26" t="s">
        <v>60</v>
      </c>
      <c r="C67" s="31" t="s">
        <v>121</v>
      </c>
      <c r="D67" s="530">
        <v>606.3523825853988</v>
      </c>
      <c r="E67" s="529">
        <v>295.03707177285668</v>
      </c>
      <c r="F67" s="529">
        <v>0</v>
      </c>
      <c r="G67" s="529">
        <v>5.6572196072995249</v>
      </c>
      <c r="H67" s="529">
        <v>249.88523954748462</v>
      </c>
      <c r="I67" s="529">
        <v>55.772851657757947</v>
      </c>
    </row>
    <row r="68" spans="1:9" s="30" customFormat="1" ht="12.95" customHeight="1">
      <c r="A68" s="25">
        <v>59</v>
      </c>
      <c r="B68" s="26" t="s">
        <v>61</v>
      </c>
      <c r="C68" s="31" t="s">
        <v>98</v>
      </c>
      <c r="D68" s="530">
        <v>4742.2545244420926</v>
      </c>
      <c r="E68" s="529">
        <v>2305.8471698377966</v>
      </c>
      <c r="F68" s="529">
        <v>158.45321163665002</v>
      </c>
      <c r="G68" s="529">
        <v>41.951877933705127</v>
      </c>
      <c r="H68" s="529">
        <v>1930.0731703205724</v>
      </c>
      <c r="I68" s="529">
        <v>305.92909471336907</v>
      </c>
    </row>
    <row r="69" spans="1:9" s="30" customFormat="1" ht="12.95" customHeight="1">
      <c r="A69" s="25">
        <v>60</v>
      </c>
      <c r="B69" s="26" t="s">
        <v>63</v>
      </c>
      <c r="C69" s="31" t="s">
        <v>102</v>
      </c>
      <c r="D69" s="530">
        <v>269.55222962935153</v>
      </c>
      <c r="E69" s="529">
        <v>122.73023793602388</v>
      </c>
      <c r="F69" s="529">
        <v>47.467471550093144</v>
      </c>
      <c r="G69" s="529">
        <v>1.9992428249165475</v>
      </c>
      <c r="H69" s="529">
        <v>81.181912992127067</v>
      </c>
      <c r="I69" s="529">
        <v>16.173364326190868</v>
      </c>
    </row>
    <row r="70" spans="1:9" s="30" customFormat="1" ht="12.95" customHeight="1">
      <c r="A70" s="25">
        <v>61</v>
      </c>
      <c r="B70" s="26" t="s">
        <v>62</v>
      </c>
      <c r="C70" s="31" t="s">
        <v>122</v>
      </c>
      <c r="D70" s="530">
        <v>1579.6877925118015</v>
      </c>
      <c r="E70" s="529">
        <v>394.06955366600369</v>
      </c>
      <c r="F70" s="529">
        <v>17.396141364776433</v>
      </c>
      <c r="G70" s="529">
        <v>67.280468183831431</v>
      </c>
      <c r="H70" s="529">
        <v>354.68401187472523</v>
      </c>
      <c r="I70" s="529">
        <v>746.25761742246459</v>
      </c>
    </row>
    <row r="71" spans="1:9" s="30" customFormat="1" ht="12.95" customHeight="1">
      <c r="A71" s="25">
        <v>62</v>
      </c>
      <c r="B71" s="26" t="s">
        <v>99</v>
      </c>
      <c r="C71" s="31" t="s">
        <v>103</v>
      </c>
      <c r="D71" s="530">
        <v>105.19085319562244</v>
      </c>
      <c r="E71" s="529">
        <v>53.521522039916242</v>
      </c>
      <c r="F71" s="529">
        <v>19.80665145458125</v>
      </c>
      <c r="G71" s="529">
        <v>0.73021457639366294</v>
      </c>
      <c r="H71" s="529">
        <v>24.493954152871744</v>
      </c>
      <c r="I71" s="529">
        <v>6.6385109718595334</v>
      </c>
    </row>
    <row r="72" spans="1:9" s="30" customFormat="1" ht="12.95" customHeight="1">
      <c r="A72" s="25">
        <v>63</v>
      </c>
      <c r="B72" s="26" t="s">
        <v>100</v>
      </c>
      <c r="C72" s="31" t="s">
        <v>104</v>
      </c>
      <c r="D72" s="530">
        <v>499.24546772144527</v>
      </c>
      <c r="E72" s="529">
        <v>371.70550535950946</v>
      </c>
      <c r="F72" s="529">
        <v>4.3986592040557486</v>
      </c>
      <c r="G72" s="529">
        <v>4.6654225847168647</v>
      </c>
      <c r="H72" s="529">
        <v>82.852680446415533</v>
      </c>
      <c r="I72" s="529">
        <v>35.623200126747619</v>
      </c>
    </row>
    <row r="73" spans="1:9" s="30" customFormat="1" ht="12.95" customHeight="1">
      <c r="A73" s="25">
        <v>64</v>
      </c>
      <c r="B73" s="26" t="s">
        <v>101</v>
      </c>
      <c r="C73" s="31" t="s">
        <v>105</v>
      </c>
      <c r="D73" s="530">
        <v>3014.8729920974429</v>
      </c>
      <c r="E73" s="529">
        <v>1268.5726358645388</v>
      </c>
      <c r="F73" s="529">
        <v>455.55200264306131</v>
      </c>
      <c r="G73" s="529">
        <v>26.908633070443891</v>
      </c>
      <c r="H73" s="529">
        <v>1071.0709608486659</v>
      </c>
      <c r="I73" s="529">
        <v>192.76875967073298</v>
      </c>
    </row>
    <row r="74" spans="1:9" s="30" customFormat="1" ht="8.1" customHeight="1">
      <c r="A74" s="25"/>
      <c r="B74" s="750"/>
      <c r="C74" s="751"/>
      <c r="D74" s="529"/>
      <c r="E74" s="529"/>
      <c r="F74" s="529"/>
      <c r="G74" s="529"/>
      <c r="H74" s="529"/>
      <c r="I74" s="529"/>
    </row>
    <row r="75" spans="1:9" s="30" customFormat="1" ht="12.95" customHeight="1">
      <c r="A75" s="25">
        <v>65</v>
      </c>
      <c r="B75" s="34"/>
      <c r="C75" s="35" t="s">
        <v>42</v>
      </c>
      <c r="D75" s="531">
        <f>SUM(E75:I75)</f>
        <v>61546.086113716417</v>
      </c>
      <c r="E75" s="532">
        <f t="shared" ref="E75:I75" si="5">SUM(E56:E73)</f>
        <v>11358.308674391554</v>
      </c>
      <c r="F75" s="532">
        <f t="shared" si="5"/>
        <v>29438.669696664332</v>
      </c>
      <c r="G75" s="532">
        <f t="shared" si="5"/>
        <v>4041.5890139918179</v>
      </c>
      <c r="H75" s="532">
        <f t="shared" si="5"/>
        <v>12731.484647369463</v>
      </c>
      <c r="I75" s="532">
        <f t="shared" si="5"/>
        <v>3976.0340812992495</v>
      </c>
    </row>
    <row r="76" spans="1:9" s="30" customFormat="1" ht="12.95" customHeight="1">
      <c r="A76" s="25">
        <v>66</v>
      </c>
      <c r="B76" s="73"/>
      <c r="C76" s="39" t="s">
        <v>279</v>
      </c>
      <c r="D76" s="533">
        <v>34726.243678789462</v>
      </c>
      <c r="E76" s="534">
        <v>30149.781800509176</v>
      </c>
      <c r="F76" s="534">
        <v>0</v>
      </c>
      <c r="G76" s="534">
        <v>0</v>
      </c>
      <c r="H76" s="534">
        <v>4171.733273775726</v>
      </c>
      <c r="I76" s="534">
        <v>404.72860450456017</v>
      </c>
    </row>
    <row r="77" spans="1:9" s="30" customFormat="1" ht="12.95" customHeight="1">
      <c r="A77" s="25">
        <v>67</v>
      </c>
      <c r="B77" s="73"/>
      <c r="C77" s="35" t="s">
        <v>280</v>
      </c>
      <c r="D77" s="531">
        <f>SUM(E77:I77)</f>
        <v>96272.329792505887</v>
      </c>
      <c r="E77" s="532">
        <f t="shared" ref="E77:I77" si="6">SUM(E75:E76)</f>
        <v>41508.090474900731</v>
      </c>
      <c r="F77" s="532">
        <f t="shared" si="6"/>
        <v>29438.669696664332</v>
      </c>
      <c r="G77" s="532">
        <f t="shared" si="6"/>
        <v>4041.5890139918179</v>
      </c>
      <c r="H77" s="532">
        <f t="shared" si="6"/>
        <v>16903.217921145188</v>
      </c>
      <c r="I77" s="532">
        <f t="shared" si="6"/>
        <v>4380.7626858038093</v>
      </c>
    </row>
    <row r="78" spans="1:9" s="30" customFormat="1" ht="12.95" customHeight="1">
      <c r="A78" s="25">
        <v>68</v>
      </c>
      <c r="B78" s="69"/>
      <c r="C78" s="39" t="s">
        <v>90</v>
      </c>
      <c r="D78" s="311">
        <f>SUM(E78:I78)</f>
        <v>-7675.7104019286999</v>
      </c>
      <c r="E78" s="311">
        <v>-1857.5355207954506</v>
      </c>
      <c r="F78" s="535">
        <v>-4224.4121215998575</v>
      </c>
      <c r="G78" s="535">
        <v>0</v>
      </c>
      <c r="H78" s="311">
        <v>-1593.7627595333918</v>
      </c>
      <c r="I78" s="535">
        <v>0</v>
      </c>
    </row>
    <row r="79" spans="1:9" s="30" customFormat="1" ht="12.95" customHeight="1">
      <c r="A79" s="25">
        <v>69</v>
      </c>
      <c r="B79" s="69"/>
      <c r="C79" s="35" t="s">
        <v>285</v>
      </c>
      <c r="D79" s="532">
        <f>SUM(E79:I79)</f>
        <v>88596.61939057718</v>
      </c>
      <c r="E79" s="532">
        <f>E77+E78</f>
        <v>39650.554954105282</v>
      </c>
      <c r="F79" s="532">
        <f t="shared" ref="F79:I79" si="7">F77+F78</f>
        <v>25214.257575064476</v>
      </c>
      <c r="G79" s="532">
        <f t="shared" si="7"/>
        <v>4041.5890139918179</v>
      </c>
      <c r="H79" s="532">
        <f t="shared" si="7"/>
        <v>15309.455161611795</v>
      </c>
      <c r="I79" s="532">
        <f t="shared" si="7"/>
        <v>4380.7626858038093</v>
      </c>
    </row>
    <row r="80" spans="1:9" s="30" customFormat="1" ht="20.100000000000001" customHeight="1">
      <c r="A80" s="25"/>
      <c r="B80" s="69"/>
      <c r="C80" s="79"/>
      <c r="D80" s="752">
        <v>2012</v>
      </c>
      <c r="E80" s="752"/>
      <c r="F80" s="752"/>
      <c r="G80" s="752"/>
      <c r="H80" s="752"/>
      <c r="I80" s="752"/>
    </row>
    <row r="81" spans="1:9" s="30" customFormat="1" ht="12.95" customHeight="1">
      <c r="A81" s="25">
        <v>70</v>
      </c>
      <c r="B81" s="26" t="s">
        <v>49</v>
      </c>
      <c r="C81" s="31" t="s">
        <v>118</v>
      </c>
      <c r="D81" s="529">
        <v>4425.1247767226751</v>
      </c>
      <c r="E81" s="529">
        <v>66.252296068488846</v>
      </c>
      <c r="F81" s="529">
        <v>176.71451046653027</v>
      </c>
      <c r="G81" s="529">
        <v>3949.0696548877472</v>
      </c>
      <c r="H81" s="529">
        <v>183.02308845642142</v>
      </c>
      <c r="I81" s="529">
        <v>50.065226843486535</v>
      </c>
    </row>
    <row r="82" spans="1:9" s="30" customFormat="1" ht="12.95" customHeight="1">
      <c r="A82" s="25">
        <v>71</v>
      </c>
      <c r="B82" s="26" t="s">
        <v>50</v>
      </c>
      <c r="C82" s="31" t="s">
        <v>115</v>
      </c>
      <c r="D82" s="530">
        <v>184.17407716594505</v>
      </c>
      <c r="E82" s="529">
        <v>26.818228008585677</v>
      </c>
      <c r="F82" s="529">
        <v>115.29341210550794</v>
      </c>
      <c r="G82" s="529">
        <v>1.7516344001859077</v>
      </c>
      <c r="H82" s="529">
        <v>31.49166684341753</v>
      </c>
      <c r="I82" s="529">
        <v>8.8191358082479638</v>
      </c>
    </row>
    <row r="83" spans="1:9" s="30" customFormat="1" ht="12.95" customHeight="1">
      <c r="A83" s="25">
        <v>72</v>
      </c>
      <c r="B83" s="26" t="s">
        <v>51</v>
      </c>
      <c r="C83" s="31" t="s">
        <v>124</v>
      </c>
      <c r="D83" s="530">
        <v>4477.6957498203092</v>
      </c>
      <c r="E83" s="529">
        <v>2159.4138256216579</v>
      </c>
      <c r="F83" s="529">
        <v>1037.4069072761479</v>
      </c>
      <c r="G83" s="529">
        <v>20.856167844122311</v>
      </c>
      <c r="H83" s="529">
        <v>1163.1364885755227</v>
      </c>
      <c r="I83" s="529">
        <v>96.882360502858063</v>
      </c>
    </row>
    <row r="84" spans="1:9" s="30" customFormat="1" ht="12.95" customHeight="1">
      <c r="A84" s="25">
        <v>73</v>
      </c>
      <c r="B84" s="26" t="s">
        <v>52</v>
      </c>
      <c r="C84" s="31" t="s">
        <v>119</v>
      </c>
      <c r="D84" s="530">
        <v>420.0004242568304</v>
      </c>
      <c r="E84" s="529">
        <v>120.7222718089096</v>
      </c>
      <c r="F84" s="529">
        <v>10.67296648514537</v>
      </c>
      <c r="G84" s="529">
        <v>3.2722021348153754</v>
      </c>
      <c r="H84" s="529">
        <v>253.22936549774957</v>
      </c>
      <c r="I84" s="529">
        <v>32.103618330210523</v>
      </c>
    </row>
    <row r="85" spans="1:9" s="30" customFormat="1" ht="12.95" customHeight="1">
      <c r="A85" s="25">
        <v>74</v>
      </c>
      <c r="B85" s="26" t="s">
        <v>53</v>
      </c>
      <c r="C85" s="31" t="s">
        <v>120</v>
      </c>
      <c r="D85" s="530">
        <v>3704.1248311800032</v>
      </c>
      <c r="E85" s="529">
        <v>465.91671201825363</v>
      </c>
      <c r="F85" s="529">
        <v>2594.0068160726314</v>
      </c>
      <c r="G85" s="529">
        <v>12.959232873354541</v>
      </c>
      <c r="H85" s="529">
        <v>450.0653490751385</v>
      </c>
      <c r="I85" s="529">
        <v>181.17672114062492</v>
      </c>
    </row>
    <row r="86" spans="1:9" s="30" customFormat="1" ht="12.95" customHeight="1">
      <c r="A86" s="25">
        <v>75</v>
      </c>
      <c r="B86" s="26" t="s">
        <v>54</v>
      </c>
      <c r="C86" s="31" t="s">
        <v>44</v>
      </c>
      <c r="D86" s="530">
        <v>3296.7693919826975</v>
      </c>
      <c r="E86" s="529">
        <v>561.74168133917556</v>
      </c>
      <c r="F86" s="529">
        <v>817.92654221925159</v>
      </c>
      <c r="G86" s="529">
        <v>13.782008535930817</v>
      </c>
      <c r="H86" s="529">
        <v>1817.099285787514</v>
      </c>
      <c r="I86" s="529">
        <v>86.219874100825734</v>
      </c>
    </row>
    <row r="87" spans="1:9" s="30" customFormat="1" ht="12.95" customHeight="1">
      <c r="A87" s="25">
        <v>76</v>
      </c>
      <c r="B87" s="26" t="s">
        <v>55</v>
      </c>
      <c r="C87" s="31" t="s">
        <v>116</v>
      </c>
      <c r="D87" s="530">
        <v>8015.3623028647507</v>
      </c>
      <c r="E87" s="529">
        <v>1677.8339613813482</v>
      </c>
      <c r="F87" s="529">
        <v>3084.2042011489552</v>
      </c>
      <c r="G87" s="529">
        <v>23.363474719338765</v>
      </c>
      <c r="H87" s="529">
        <v>3027.8392093116245</v>
      </c>
      <c r="I87" s="529">
        <v>202.12145630348323</v>
      </c>
    </row>
    <row r="88" spans="1:9" s="30" customFormat="1" ht="12.95" customHeight="1">
      <c r="A88" s="25">
        <v>77</v>
      </c>
      <c r="B88" s="26" t="s">
        <v>56</v>
      </c>
      <c r="C88" s="31" t="s">
        <v>95</v>
      </c>
      <c r="D88" s="530">
        <v>23541.157026214099</v>
      </c>
      <c r="E88" s="529">
        <v>922.42455011747279</v>
      </c>
      <c r="F88" s="529">
        <v>18862.234245126179</v>
      </c>
      <c r="G88" s="529">
        <v>12.296275665077671</v>
      </c>
      <c r="H88" s="529">
        <v>1848.9523839681954</v>
      </c>
      <c r="I88" s="529">
        <v>1895.2495713371709</v>
      </c>
    </row>
    <row r="89" spans="1:9" s="30" customFormat="1" ht="12.95" customHeight="1">
      <c r="A89" s="25">
        <v>78</v>
      </c>
      <c r="B89" s="26" t="s">
        <v>57</v>
      </c>
      <c r="C89" s="31" t="s">
        <v>117</v>
      </c>
      <c r="D89" s="530">
        <v>183.73051199463708</v>
      </c>
      <c r="E89" s="529">
        <v>106.04433563915354</v>
      </c>
      <c r="F89" s="529">
        <v>2.5374065937938477</v>
      </c>
      <c r="G89" s="529">
        <v>3.3169247152456536</v>
      </c>
      <c r="H89" s="529">
        <v>68.018338560055881</v>
      </c>
      <c r="I89" s="529">
        <v>3.813506486388178</v>
      </c>
    </row>
    <row r="90" spans="1:9" s="30" customFormat="1" ht="12.95" customHeight="1">
      <c r="A90" s="25">
        <v>79</v>
      </c>
      <c r="B90" s="26" t="s">
        <v>58</v>
      </c>
      <c r="C90" s="31" t="s">
        <v>96</v>
      </c>
      <c r="D90" s="530">
        <v>1780.6110887872017</v>
      </c>
      <c r="E90" s="529">
        <v>611.97562335872908</v>
      </c>
      <c r="F90" s="529">
        <v>696.18026687203792</v>
      </c>
      <c r="G90" s="529">
        <v>7.2421963416839432</v>
      </c>
      <c r="H90" s="529">
        <v>398.16818066370422</v>
      </c>
      <c r="I90" s="529">
        <v>67.044821551046709</v>
      </c>
    </row>
    <row r="91" spans="1:9" s="30" customFormat="1" ht="12.95" customHeight="1">
      <c r="A91" s="25">
        <v>80</v>
      </c>
      <c r="B91" s="26" t="s">
        <v>59</v>
      </c>
      <c r="C91" s="31" t="s">
        <v>97</v>
      </c>
      <c r="D91" s="530">
        <v>254.75219944708675</v>
      </c>
      <c r="E91" s="529">
        <v>224.49484397475408</v>
      </c>
      <c r="F91" s="529">
        <v>5.5505769239240408</v>
      </c>
      <c r="G91" s="529">
        <v>1.2895010690730295</v>
      </c>
      <c r="H91" s="529">
        <v>21.851921149778388</v>
      </c>
      <c r="I91" s="529">
        <v>1.5653563295572328</v>
      </c>
    </row>
    <row r="92" spans="1:9" s="30" customFormat="1" ht="12.95" customHeight="1">
      <c r="A92" s="25">
        <v>81</v>
      </c>
      <c r="B92" s="26" t="s">
        <v>60</v>
      </c>
      <c r="C92" s="31" t="s">
        <v>121</v>
      </c>
      <c r="D92" s="530">
        <v>625.46225831866889</v>
      </c>
      <c r="E92" s="529">
        <v>306.8219643035489</v>
      </c>
      <c r="F92" s="529">
        <v>0</v>
      </c>
      <c r="G92" s="529">
        <v>5.9720451031288215</v>
      </c>
      <c r="H92" s="529">
        <v>258.02764509214484</v>
      </c>
      <c r="I92" s="529">
        <v>54.640603819846319</v>
      </c>
    </row>
    <row r="93" spans="1:9" s="30" customFormat="1" ht="12.95" customHeight="1">
      <c r="A93" s="25">
        <v>82</v>
      </c>
      <c r="B93" s="26" t="s">
        <v>61</v>
      </c>
      <c r="C93" s="31" t="s">
        <v>98</v>
      </c>
      <c r="D93" s="530">
        <v>4753.2010017522762</v>
      </c>
      <c r="E93" s="529">
        <v>2326.9992267479079</v>
      </c>
      <c r="F93" s="529">
        <v>143.03261103487864</v>
      </c>
      <c r="G93" s="529">
        <v>43.150585210193981</v>
      </c>
      <c r="H93" s="529">
        <v>1939.8055018640025</v>
      </c>
      <c r="I93" s="529">
        <v>300.21307689529306</v>
      </c>
    </row>
    <row r="94" spans="1:9" s="30" customFormat="1" ht="12.95" customHeight="1">
      <c r="A94" s="25">
        <v>83</v>
      </c>
      <c r="B94" s="26" t="s">
        <v>63</v>
      </c>
      <c r="C94" s="31" t="s">
        <v>102</v>
      </c>
      <c r="D94" s="530">
        <v>301.95264308163922</v>
      </c>
      <c r="E94" s="529">
        <v>145.52285436881471</v>
      </c>
      <c r="F94" s="529">
        <v>43.917670299715944</v>
      </c>
      <c r="G94" s="529">
        <v>2.2832367456587397</v>
      </c>
      <c r="H94" s="529">
        <v>92.157080123720931</v>
      </c>
      <c r="I94" s="529">
        <v>18.071801543728906</v>
      </c>
    </row>
    <row r="95" spans="1:9" s="30" customFormat="1" ht="12.95" customHeight="1">
      <c r="A95" s="25">
        <v>84</v>
      </c>
      <c r="B95" s="26" t="s">
        <v>62</v>
      </c>
      <c r="C95" s="31" t="s">
        <v>122</v>
      </c>
      <c r="D95" s="530">
        <v>1622.1825209761132</v>
      </c>
      <c r="E95" s="529">
        <v>414.09209091963913</v>
      </c>
      <c r="F95" s="529">
        <v>17.373305771882244</v>
      </c>
      <c r="G95" s="529">
        <v>68.895135152843991</v>
      </c>
      <c r="H95" s="529">
        <v>363.60582687306493</v>
      </c>
      <c r="I95" s="529">
        <v>758.21616225868286</v>
      </c>
    </row>
    <row r="96" spans="1:9" s="30" customFormat="1" ht="12.95" customHeight="1">
      <c r="A96" s="25">
        <v>85</v>
      </c>
      <c r="B96" s="26" t="s">
        <v>99</v>
      </c>
      <c r="C96" s="31" t="s">
        <v>103</v>
      </c>
      <c r="D96" s="530">
        <v>108.7709114942393</v>
      </c>
      <c r="E96" s="529">
        <v>58.247289110915702</v>
      </c>
      <c r="F96" s="529">
        <v>17.87907637935983</v>
      </c>
      <c r="G96" s="529">
        <v>0.80203243096679722</v>
      </c>
      <c r="H96" s="529">
        <v>25.178946524848961</v>
      </c>
      <c r="I96" s="529">
        <v>6.6635670481479909</v>
      </c>
    </row>
    <row r="97" spans="1:9" s="30" customFormat="1" ht="12.95" customHeight="1">
      <c r="A97" s="25">
        <v>86</v>
      </c>
      <c r="B97" s="26" t="s">
        <v>100</v>
      </c>
      <c r="C97" s="31" t="s">
        <v>104</v>
      </c>
      <c r="D97" s="530">
        <v>542.04313185391595</v>
      </c>
      <c r="E97" s="529">
        <v>406.6933345136124</v>
      </c>
      <c r="F97" s="529">
        <v>4.4721791215616564</v>
      </c>
      <c r="G97" s="529">
        <v>4.8598537400902639</v>
      </c>
      <c r="H97" s="529">
        <v>88.680167648891171</v>
      </c>
      <c r="I97" s="529">
        <v>37.337596829760408</v>
      </c>
    </row>
    <row r="98" spans="1:9" s="30" customFormat="1" ht="12.95" customHeight="1">
      <c r="A98" s="25">
        <v>87</v>
      </c>
      <c r="B98" s="26" t="s">
        <v>101</v>
      </c>
      <c r="C98" s="31" t="s">
        <v>105</v>
      </c>
      <c r="D98" s="530">
        <v>2941.0295400853192</v>
      </c>
      <c r="E98" s="529">
        <v>1239.0686209449636</v>
      </c>
      <c r="F98" s="529">
        <v>412.33825761107693</v>
      </c>
      <c r="G98" s="529">
        <v>27.676235395046497</v>
      </c>
      <c r="H98" s="529">
        <v>1073.1909729903286</v>
      </c>
      <c r="I98" s="529">
        <v>188.75545314390376</v>
      </c>
    </row>
    <row r="99" spans="1:9" s="30" customFormat="1" ht="8.1" customHeight="1">
      <c r="A99" s="25"/>
      <c r="B99" s="750"/>
      <c r="C99" s="751"/>
      <c r="D99" s="529"/>
      <c r="E99" s="529"/>
      <c r="F99" s="529"/>
      <c r="G99" s="529"/>
      <c r="H99" s="529"/>
      <c r="I99" s="529"/>
    </row>
    <row r="100" spans="1:9" s="30" customFormat="1" ht="12.95" customHeight="1">
      <c r="A100" s="25">
        <v>88</v>
      </c>
      <c r="B100" s="34"/>
      <c r="C100" s="35" t="s">
        <v>42</v>
      </c>
      <c r="D100" s="531">
        <f t="shared" ref="D100:I100" si="8">SUM(D81:D98)</f>
        <v>61178.144387998422</v>
      </c>
      <c r="E100" s="532">
        <f t="shared" si="8"/>
        <v>11841.083710245934</v>
      </c>
      <c r="F100" s="532">
        <f t="shared" si="8"/>
        <v>28041.740951508586</v>
      </c>
      <c r="G100" s="532">
        <f t="shared" si="8"/>
        <v>4202.8383969645038</v>
      </c>
      <c r="H100" s="532">
        <f t="shared" si="8"/>
        <v>13103.521419006125</v>
      </c>
      <c r="I100" s="532">
        <f t="shared" si="8"/>
        <v>3988.9599102732632</v>
      </c>
    </row>
    <row r="101" spans="1:9" s="30" customFormat="1" ht="12.95" customHeight="1">
      <c r="A101" s="25">
        <v>89</v>
      </c>
      <c r="B101" s="73"/>
      <c r="C101" s="39" t="s">
        <v>279</v>
      </c>
      <c r="D101" s="533">
        <v>36690.142749860868</v>
      </c>
      <c r="E101" s="534">
        <v>32033.577488327468</v>
      </c>
      <c r="F101" s="534">
        <v>0</v>
      </c>
      <c r="G101" s="534">
        <v>0</v>
      </c>
      <c r="H101" s="534">
        <v>4243.326125444225</v>
      </c>
      <c r="I101" s="534">
        <v>413.23913608917434</v>
      </c>
    </row>
    <row r="102" spans="1:9" s="30" customFormat="1" ht="12.95" customHeight="1">
      <c r="A102" s="25">
        <v>90</v>
      </c>
      <c r="B102" s="73"/>
      <c r="C102" s="35" t="s">
        <v>280</v>
      </c>
      <c r="D102" s="531">
        <f t="shared" ref="D102:I102" si="9">SUM(D100:D101)</f>
        <v>97868.287137859297</v>
      </c>
      <c r="E102" s="532">
        <f t="shared" si="9"/>
        <v>43874.661198573405</v>
      </c>
      <c r="F102" s="532">
        <f t="shared" si="9"/>
        <v>28041.740951508586</v>
      </c>
      <c r="G102" s="532">
        <f t="shared" si="9"/>
        <v>4202.8383969645038</v>
      </c>
      <c r="H102" s="532">
        <f t="shared" si="9"/>
        <v>17346.847544450349</v>
      </c>
      <c r="I102" s="532">
        <f t="shared" si="9"/>
        <v>4402.1990463624379</v>
      </c>
    </row>
    <row r="103" spans="1:9" s="30" customFormat="1" ht="12.95" customHeight="1">
      <c r="A103" s="25">
        <v>91</v>
      </c>
      <c r="B103" s="69"/>
      <c r="C103" s="39" t="s">
        <v>90</v>
      </c>
      <c r="D103" s="311">
        <f>SUM(E103:I103)</f>
        <v>-7280.6898993192972</v>
      </c>
      <c r="E103" s="311">
        <v>-1592.1767453391251</v>
      </c>
      <c r="F103" s="535">
        <v>-4112.4744467690143</v>
      </c>
      <c r="G103" s="535">
        <v>0</v>
      </c>
      <c r="H103" s="311">
        <v>-1576.0387072111582</v>
      </c>
      <c r="I103" s="535">
        <v>0</v>
      </c>
    </row>
    <row r="104" spans="1:9" s="30" customFormat="1" ht="12.95" customHeight="1">
      <c r="A104" s="25">
        <v>92</v>
      </c>
      <c r="B104" s="69"/>
      <c r="C104" s="35" t="s">
        <v>285</v>
      </c>
      <c r="D104" s="532">
        <f>SUM(E104:I104)</f>
        <v>90587.597238539995</v>
      </c>
      <c r="E104" s="532">
        <f>E102+E103</f>
        <v>42282.484453234283</v>
      </c>
      <c r="F104" s="532">
        <f>F102+F103</f>
        <v>23929.266504739571</v>
      </c>
      <c r="G104" s="532">
        <f>G102+G103</f>
        <v>4202.8383969645038</v>
      </c>
      <c r="H104" s="532">
        <f>H102+H103</f>
        <v>15770.80883723919</v>
      </c>
      <c r="I104" s="532">
        <f>I102+I103</f>
        <v>4402.1990463624379</v>
      </c>
    </row>
    <row r="105" spans="1:9" s="30" customFormat="1" ht="20.100000000000001" customHeight="1">
      <c r="A105" s="25"/>
      <c r="B105" s="69"/>
      <c r="C105" s="79"/>
      <c r="D105" s="752" t="s">
        <v>947</v>
      </c>
      <c r="E105" s="752"/>
      <c r="F105" s="752"/>
      <c r="G105" s="752"/>
      <c r="H105" s="752"/>
      <c r="I105" s="752"/>
    </row>
    <row r="106" spans="1:9" s="30" customFormat="1" ht="12.95" customHeight="1">
      <c r="A106" s="25">
        <v>93</v>
      </c>
      <c r="B106" s="26" t="s">
        <v>49</v>
      </c>
      <c r="C106" s="31" t="s">
        <v>118</v>
      </c>
      <c r="D106" s="529">
        <v>4617.0183819480344</v>
      </c>
      <c r="E106" s="529">
        <v>65.991174452348474</v>
      </c>
      <c r="F106" s="529">
        <v>197.83569243981768</v>
      </c>
      <c r="G106" s="529">
        <v>4109.9868905610583</v>
      </c>
      <c r="H106" s="529">
        <v>188.15323383836386</v>
      </c>
      <c r="I106" s="529">
        <v>55.051390656445285</v>
      </c>
    </row>
    <row r="107" spans="1:9" s="30" customFormat="1" ht="12.95" customHeight="1">
      <c r="A107" s="25">
        <v>94</v>
      </c>
      <c r="B107" s="26" t="s">
        <v>50</v>
      </c>
      <c r="C107" s="31" t="s">
        <v>115</v>
      </c>
      <c r="D107" s="530">
        <v>189.32838552436641</v>
      </c>
      <c r="E107" s="529">
        <v>26.621808517822565</v>
      </c>
      <c r="F107" s="529">
        <v>121.32250580739912</v>
      </c>
      <c r="G107" s="529">
        <v>1.7919890840246357</v>
      </c>
      <c r="H107" s="529">
        <v>30.728763130102536</v>
      </c>
      <c r="I107" s="529">
        <v>8.8633189850175551</v>
      </c>
    </row>
    <row r="108" spans="1:9" s="30" customFormat="1" ht="12.95" customHeight="1">
      <c r="A108" s="25">
        <v>95</v>
      </c>
      <c r="B108" s="26" t="s">
        <v>51</v>
      </c>
      <c r="C108" s="31" t="s">
        <v>124</v>
      </c>
      <c r="D108" s="530">
        <v>4517.0274913827925</v>
      </c>
      <c r="E108" s="529">
        <v>2136.4884332625497</v>
      </c>
      <c r="F108" s="529">
        <v>1071.3241800409457</v>
      </c>
      <c r="G108" s="529">
        <v>21.856593992516288</v>
      </c>
      <c r="H108" s="529">
        <v>1190.4573139668687</v>
      </c>
      <c r="I108" s="529">
        <v>96.900970119911648</v>
      </c>
    </row>
    <row r="109" spans="1:9" s="30" customFormat="1" ht="12.95" customHeight="1">
      <c r="A109" s="25">
        <v>96</v>
      </c>
      <c r="B109" s="26" t="s">
        <v>52</v>
      </c>
      <c r="C109" s="31" t="s">
        <v>119</v>
      </c>
      <c r="D109" s="530">
        <v>455.05688747976603</v>
      </c>
      <c r="E109" s="529">
        <v>119.23269156066897</v>
      </c>
      <c r="F109" s="529">
        <v>10.969748474683822</v>
      </c>
      <c r="G109" s="529">
        <v>3.5761528882063693</v>
      </c>
      <c r="H109" s="529">
        <v>287.74735005467841</v>
      </c>
      <c r="I109" s="529">
        <v>33.530944501528467</v>
      </c>
    </row>
    <row r="110" spans="1:9" s="30" customFormat="1" ht="12.95" customHeight="1">
      <c r="A110" s="25">
        <v>97</v>
      </c>
      <c r="B110" s="26" t="s">
        <v>53</v>
      </c>
      <c r="C110" s="31" t="s">
        <v>120</v>
      </c>
      <c r="D110" s="530">
        <v>3706.4710954606167</v>
      </c>
      <c r="E110" s="529">
        <v>462.10539724900514</v>
      </c>
      <c r="F110" s="529">
        <v>2607.3426490469128</v>
      </c>
      <c r="G110" s="529">
        <v>13.009622199015208</v>
      </c>
      <c r="H110" s="529">
        <v>446.70594394010578</v>
      </c>
      <c r="I110" s="529">
        <v>177.3074830255772</v>
      </c>
    </row>
    <row r="111" spans="1:9" s="30" customFormat="1" ht="12.95" customHeight="1">
      <c r="A111" s="25">
        <v>98</v>
      </c>
      <c r="B111" s="26" t="s">
        <v>54</v>
      </c>
      <c r="C111" s="31" t="s">
        <v>44</v>
      </c>
      <c r="D111" s="530">
        <v>3474.9527556209537</v>
      </c>
      <c r="E111" s="529">
        <v>544.95683174016165</v>
      </c>
      <c r="F111" s="529">
        <v>848.00491584813381</v>
      </c>
      <c r="G111" s="529">
        <v>14.453291869840623</v>
      </c>
      <c r="H111" s="529">
        <v>1978.0728228198695</v>
      </c>
      <c r="I111" s="529">
        <v>89.464893342947946</v>
      </c>
    </row>
    <row r="112" spans="1:9" s="30" customFormat="1" ht="12.95" customHeight="1">
      <c r="A112" s="25">
        <v>99</v>
      </c>
      <c r="B112" s="26" t="s">
        <v>55</v>
      </c>
      <c r="C112" s="31" t="s">
        <v>116</v>
      </c>
      <c r="D112" s="530">
        <v>8098.6390081475593</v>
      </c>
      <c r="E112" s="529">
        <v>1662.3803140045102</v>
      </c>
      <c r="F112" s="529">
        <v>3078.7912650099192</v>
      </c>
      <c r="G112" s="529">
        <v>24.403304328858329</v>
      </c>
      <c r="H112" s="529">
        <v>3128.3597230960991</v>
      </c>
      <c r="I112" s="529">
        <v>204.70440170817236</v>
      </c>
    </row>
    <row r="113" spans="1:9" s="30" customFormat="1" ht="12.95" customHeight="1">
      <c r="A113" s="25">
        <v>100</v>
      </c>
      <c r="B113" s="26" t="s">
        <v>56</v>
      </c>
      <c r="C113" s="31" t="s">
        <v>95</v>
      </c>
      <c r="D113" s="530">
        <v>24632.457626378527</v>
      </c>
      <c r="E113" s="529">
        <v>928.47843456130511</v>
      </c>
      <c r="F113" s="529">
        <v>19147.07225132548</v>
      </c>
      <c r="G113" s="529">
        <v>12.627658705308656</v>
      </c>
      <c r="H113" s="529">
        <v>2668.7184828913105</v>
      </c>
      <c r="I113" s="529">
        <v>1875.5607988951215</v>
      </c>
    </row>
    <row r="114" spans="1:9" s="30" customFormat="1" ht="12.95" customHeight="1">
      <c r="A114" s="25">
        <v>101</v>
      </c>
      <c r="B114" s="26" t="s">
        <v>57</v>
      </c>
      <c r="C114" s="31" t="s">
        <v>117</v>
      </c>
      <c r="D114" s="530">
        <v>190.65145285287713</v>
      </c>
      <c r="E114" s="529">
        <v>105.9137854424021</v>
      </c>
      <c r="F114" s="529">
        <v>2.5078333533569208</v>
      </c>
      <c r="G114" s="529">
        <v>3.3179186533905924</v>
      </c>
      <c r="H114" s="529">
        <v>75.264228588246539</v>
      </c>
      <c r="I114" s="529">
        <v>3.6476868154809852</v>
      </c>
    </row>
    <row r="115" spans="1:9" s="30" customFormat="1" ht="12.95" customHeight="1">
      <c r="A115" s="25">
        <v>102</v>
      </c>
      <c r="B115" s="26" t="s">
        <v>58</v>
      </c>
      <c r="C115" s="31" t="s">
        <v>96</v>
      </c>
      <c r="D115" s="530">
        <v>1785.92439840574</v>
      </c>
      <c r="E115" s="529">
        <v>605.59821152965424</v>
      </c>
      <c r="F115" s="529">
        <v>694.27813555327361</v>
      </c>
      <c r="G115" s="529">
        <v>7.3597701524397197</v>
      </c>
      <c r="H115" s="529">
        <v>413.33974664733898</v>
      </c>
      <c r="I115" s="529">
        <v>65.34853452303345</v>
      </c>
    </row>
    <row r="116" spans="1:9" s="30" customFormat="1" ht="12.95" customHeight="1">
      <c r="A116" s="25">
        <v>103</v>
      </c>
      <c r="B116" s="26" t="s">
        <v>59</v>
      </c>
      <c r="C116" s="31" t="s">
        <v>97</v>
      </c>
      <c r="D116" s="530">
        <v>254.04728232584927</v>
      </c>
      <c r="E116" s="529">
        <v>223.20120206990816</v>
      </c>
      <c r="F116" s="529">
        <v>5.8246452077967197</v>
      </c>
      <c r="G116" s="529">
        <v>1.2520447748643742</v>
      </c>
      <c r="H116" s="529">
        <v>22.232330928230869</v>
      </c>
      <c r="I116" s="529">
        <v>1.5370593450491243</v>
      </c>
    </row>
    <row r="117" spans="1:9" s="30" customFormat="1" ht="12.95" customHeight="1">
      <c r="A117" s="25">
        <v>104</v>
      </c>
      <c r="B117" s="26" t="s">
        <v>60</v>
      </c>
      <c r="C117" s="31" t="s">
        <v>121</v>
      </c>
      <c r="D117" s="530">
        <v>646.11799228467987</v>
      </c>
      <c r="E117" s="529">
        <v>304.9408235439526</v>
      </c>
      <c r="F117" s="529">
        <v>0</v>
      </c>
      <c r="G117" s="529">
        <v>6.2906176788556687</v>
      </c>
      <c r="H117" s="529">
        <v>281.21796426757993</v>
      </c>
      <c r="I117" s="529">
        <v>53.668586794291656</v>
      </c>
    </row>
    <row r="118" spans="1:9" s="30" customFormat="1" ht="12.95" customHeight="1">
      <c r="A118" s="25">
        <v>105</v>
      </c>
      <c r="B118" s="26" t="s">
        <v>61</v>
      </c>
      <c r="C118" s="31" t="s">
        <v>98</v>
      </c>
      <c r="D118" s="530">
        <v>4750.9428458234397</v>
      </c>
      <c r="E118" s="529">
        <v>2310.6616097731485</v>
      </c>
      <c r="F118" s="529">
        <v>142.11964107548457</v>
      </c>
      <c r="G118" s="529">
        <v>44.077457251315707</v>
      </c>
      <c r="H118" s="529">
        <v>1957.080574588078</v>
      </c>
      <c r="I118" s="529">
        <v>297.00356313541346</v>
      </c>
    </row>
    <row r="119" spans="1:9" s="30" customFormat="1" ht="12.95" customHeight="1">
      <c r="A119" s="25">
        <v>106</v>
      </c>
      <c r="B119" s="26" t="s">
        <v>63</v>
      </c>
      <c r="C119" s="31" t="s">
        <v>102</v>
      </c>
      <c r="D119" s="530">
        <v>316.58505967433376</v>
      </c>
      <c r="E119" s="529">
        <v>144.3189913376354</v>
      </c>
      <c r="F119" s="529">
        <v>44.388279575301738</v>
      </c>
      <c r="G119" s="529">
        <v>2.4936065576813116</v>
      </c>
      <c r="H119" s="529">
        <v>104.52206855489032</v>
      </c>
      <c r="I119" s="529">
        <v>20.862113648824952</v>
      </c>
    </row>
    <row r="120" spans="1:9" s="30" customFormat="1" ht="12.95" customHeight="1">
      <c r="A120" s="25">
        <v>107</v>
      </c>
      <c r="B120" s="26" t="s">
        <v>62</v>
      </c>
      <c r="C120" s="31" t="s">
        <v>122</v>
      </c>
      <c r="D120" s="530">
        <v>1645.2603759030121</v>
      </c>
      <c r="E120" s="529">
        <v>411.83022343310614</v>
      </c>
      <c r="F120" s="529">
        <v>17.724718958725848</v>
      </c>
      <c r="G120" s="529">
        <v>69.785845639003057</v>
      </c>
      <c r="H120" s="529">
        <v>372.1363928097266</v>
      </c>
      <c r="I120" s="529">
        <v>773.78319506245032</v>
      </c>
    </row>
    <row r="121" spans="1:9" s="30" customFormat="1" ht="12.95" customHeight="1">
      <c r="A121" s="25">
        <v>108</v>
      </c>
      <c r="B121" s="26" t="s">
        <v>99</v>
      </c>
      <c r="C121" s="31" t="s">
        <v>103</v>
      </c>
      <c r="D121" s="530">
        <v>108.24676626568842</v>
      </c>
      <c r="E121" s="529">
        <v>57.605299740576889</v>
      </c>
      <c r="F121" s="529">
        <v>17.764955134435571</v>
      </c>
      <c r="G121" s="529">
        <v>0.89135418586747406</v>
      </c>
      <c r="H121" s="529">
        <v>25.575775700839465</v>
      </c>
      <c r="I121" s="529">
        <v>6.4093815039690352</v>
      </c>
    </row>
    <row r="122" spans="1:9" s="30" customFormat="1" ht="12.95" customHeight="1">
      <c r="A122" s="25">
        <v>109</v>
      </c>
      <c r="B122" s="26" t="s">
        <v>100</v>
      </c>
      <c r="C122" s="31" t="s">
        <v>104</v>
      </c>
      <c r="D122" s="530">
        <v>551.62844161401495</v>
      </c>
      <c r="E122" s="529">
        <v>405.97247705673175</v>
      </c>
      <c r="F122" s="529">
        <v>4.6435365962157169</v>
      </c>
      <c r="G122" s="529">
        <v>5.1020824575723243</v>
      </c>
      <c r="H122" s="529">
        <v>96.416804590822892</v>
      </c>
      <c r="I122" s="529">
        <v>39.493540912672231</v>
      </c>
    </row>
    <row r="123" spans="1:9" s="30" customFormat="1" ht="12.95" customHeight="1">
      <c r="A123" s="25">
        <v>110</v>
      </c>
      <c r="B123" s="26" t="s">
        <v>101</v>
      </c>
      <c r="C123" s="31" t="s">
        <v>105</v>
      </c>
      <c r="D123" s="530">
        <v>2929.4466324299447</v>
      </c>
      <c r="E123" s="529">
        <v>1230.2909450644538</v>
      </c>
      <c r="F123" s="529">
        <v>409.76827879160658</v>
      </c>
      <c r="G123" s="529">
        <v>28.357916157605992</v>
      </c>
      <c r="H123" s="529">
        <v>1075.1874398241052</v>
      </c>
      <c r="I123" s="529">
        <v>185.84205259217288</v>
      </c>
    </row>
    <row r="124" spans="1:9" s="30" customFormat="1" ht="8.1" customHeight="1">
      <c r="A124" s="25"/>
      <c r="B124" s="750"/>
      <c r="C124" s="751"/>
      <c r="D124" s="529"/>
      <c r="E124" s="529"/>
      <c r="F124" s="529"/>
      <c r="G124" s="529"/>
      <c r="H124" s="529"/>
      <c r="I124" s="529"/>
    </row>
    <row r="125" spans="1:9" s="30" customFormat="1" ht="12.95" customHeight="1">
      <c r="A125" s="25">
        <v>111</v>
      </c>
      <c r="B125" s="34"/>
      <c r="C125" s="35" t="s">
        <v>42</v>
      </c>
      <c r="D125" s="531">
        <f t="shared" ref="D125:I125" si="10">SUM(D106:D123)</f>
        <v>62869.802879522184</v>
      </c>
      <c r="E125" s="532">
        <f t="shared" si="10"/>
        <v>11746.588654339939</v>
      </c>
      <c r="F125" s="532">
        <f t="shared" si="10"/>
        <v>28421.683232239495</v>
      </c>
      <c r="G125" s="532">
        <f t="shared" si="10"/>
        <v>4370.6341171374261</v>
      </c>
      <c r="H125" s="532">
        <f t="shared" si="10"/>
        <v>14341.916960237259</v>
      </c>
      <c r="I125" s="532">
        <f t="shared" si="10"/>
        <v>3988.9799155680807</v>
      </c>
    </row>
    <row r="126" spans="1:9" s="30" customFormat="1" ht="12.95" customHeight="1">
      <c r="A126" s="25">
        <v>112</v>
      </c>
      <c r="B126" s="73"/>
      <c r="C126" s="39" t="s">
        <v>279</v>
      </c>
      <c r="D126" s="533">
        <v>38794.561564988719</v>
      </c>
      <c r="E126" s="534">
        <v>34743.790758659568</v>
      </c>
      <c r="F126" s="534">
        <v>0</v>
      </c>
      <c r="G126" s="534">
        <v>0</v>
      </c>
      <c r="H126" s="534">
        <v>3629.048969608476</v>
      </c>
      <c r="I126" s="534">
        <v>421.7218367206703</v>
      </c>
    </row>
    <row r="127" spans="1:9" s="30" customFormat="1" ht="12.95" customHeight="1">
      <c r="A127" s="25">
        <v>113</v>
      </c>
      <c r="B127" s="73"/>
      <c r="C127" s="35" t="s">
        <v>280</v>
      </c>
      <c r="D127" s="531">
        <f t="shared" ref="D127:I127" si="11">SUM(D125:D126)</f>
        <v>101664.36444451089</v>
      </c>
      <c r="E127" s="532">
        <f t="shared" si="11"/>
        <v>46490.379412999508</v>
      </c>
      <c r="F127" s="532">
        <f t="shared" si="11"/>
        <v>28421.683232239495</v>
      </c>
      <c r="G127" s="532">
        <f t="shared" si="11"/>
        <v>4370.6341171374261</v>
      </c>
      <c r="H127" s="532">
        <f t="shared" si="11"/>
        <v>17970.965929845734</v>
      </c>
      <c r="I127" s="532">
        <f t="shared" si="11"/>
        <v>4410.7017522887509</v>
      </c>
    </row>
    <row r="128" spans="1:9" s="30" customFormat="1" ht="12.95" customHeight="1">
      <c r="A128" s="25">
        <v>114</v>
      </c>
      <c r="B128" s="69"/>
      <c r="C128" s="39" t="s">
        <v>90</v>
      </c>
      <c r="D128" s="311">
        <f>SUM(E128:I128)</f>
        <v>-6641.1715549008686</v>
      </c>
      <c r="E128" s="311">
        <v>-797.60350676671828</v>
      </c>
      <c r="F128" s="535">
        <v>-4227.9409557878698</v>
      </c>
      <c r="G128" s="535">
        <v>0</v>
      </c>
      <c r="H128" s="311">
        <v>-1615.6270923462807</v>
      </c>
      <c r="I128" s="535">
        <v>0</v>
      </c>
    </row>
    <row r="129" spans="1:9" s="30" customFormat="1" ht="12.95" customHeight="1">
      <c r="A129" s="25">
        <v>115</v>
      </c>
      <c r="B129" s="69"/>
      <c r="C129" s="35" t="s">
        <v>285</v>
      </c>
      <c r="D129" s="532">
        <f>SUM(E129:I129)</f>
        <v>95023.192889610029</v>
      </c>
      <c r="E129" s="532">
        <f>E127+E128</f>
        <v>45692.77590623279</v>
      </c>
      <c r="F129" s="532">
        <f>F127+F128</f>
        <v>24193.742276451623</v>
      </c>
      <c r="G129" s="532">
        <f>G127+G128</f>
        <v>4370.6341171374261</v>
      </c>
      <c r="H129" s="532">
        <f>H127+H128</f>
        <v>16355.338837499454</v>
      </c>
      <c r="I129" s="532">
        <f>I127+I128</f>
        <v>4410.7017522887509</v>
      </c>
    </row>
    <row r="130" spans="1:9" s="30" customFormat="1" ht="19.5" customHeight="1">
      <c r="A130" s="518"/>
      <c r="B130" s="69"/>
      <c r="C130" s="79"/>
      <c r="D130" s="752" t="s">
        <v>942</v>
      </c>
      <c r="E130" s="752"/>
      <c r="F130" s="752"/>
      <c r="G130" s="752"/>
      <c r="H130" s="752"/>
      <c r="I130" s="752"/>
    </row>
    <row r="131" spans="1:9" s="30" customFormat="1" ht="12.95" customHeight="1">
      <c r="A131" s="25">
        <v>116</v>
      </c>
      <c r="B131" s="26" t="s">
        <v>49</v>
      </c>
      <c r="C131" s="31" t="s">
        <v>118</v>
      </c>
      <c r="D131" s="529">
        <v>4737.5212341312763</v>
      </c>
      <c r="E131" s="529">
        <v>69.43488942196187</v>
      </c>
      <c r="F131" s="529">
        <v>189.94275515927839</v>
      </c>
      <c r="G131" s="529">
        <v>4223.8358386753962</v>
      </c>
      <c r="H131" s="529">
        <v>194.90409577483771</v>
      </c>
      <c r="I131" s="529">
        <v>59.403655099802258</v>
      </c>
    </row>
    <row r="132" spans="1:9" s="30" customFormat="1" ht="12.95" customHeight="1">
      <c r="A132" s="25">
        <v>117</v>
      </c>
      <c r="B132" s="26" t="s">
        <v>50</v>
      </c>
      <c r="C132" s="31" t="s">
        <v>115</v>
      </c>
      <c r="D132" s="530">
        <v>194.30814170863894</v>
      </c>
      <c r="E132" s="529">
        <v>27.619582073019167</v>
      </c>
      <c r="F132" s="529">
        <v>125.47859808770957</v>
      </c>
      <c r="G132" s="529">
        <v>1.7718989999311274</v>
      </c>
      <c r="H132" s="529">
        <v>30.71643552114125</v>
      </c>
      <c r="I132" s="529">
        <v>8.7216270268378313</v>
      </c>
    </row>
    <row r="133" spans="1:9" s="30" customFormat="1" ht="12.95" customHeight="1">
      <c r="A133" s="25">
        <v>118</v>
      </c>
      <c r="B133" s="26" t="s">
        <v>51</v>
      </c>
      <c r="C133" s="31" t="s">
        <v>124</v>
      </c>
      <c r="D133" s="530">
        <v>4699.6210965752416</v>
      </c>
      <c r="E133" s="529">
        <v>2331.1286027388296</v>
      </c>
      <c r="F133" s="529">
        <v>1046.1431217589836</v>
      </c>
      <c r="G133" s="529">
        <v>19.816453231615064</v>
      </c>
      <c r="H133" s="529">
        <v>1203.6324209426091</v>
      </c>
      <c r="I133" s="529">
        <v>98.900497903204183</v>
      </c>
    </row>
    <row r="134" spans="1:9" s="30" customFormat="1" ht="12.95" customHeight="1">
      <c r="A134" s="25">
        <v>119</v>
      </c>
      <c r="B134" s="26" t="s">
        <v>52</v>
      </c>
      <c r="C134" s="31" t="s">
        <v>119</v>
      </c>
      <c r="D134" s="530">
        <v>483.31568230351814</v>
      </c>
      <c r="E134" s="529">
        <v>129.72701108646481</v>
      </c>
      <c r="F134" s="529">
        <v>19.841655432898783</v>
      </c>
      <c r="G134" s="529">
        <v>3.6894335341031703</v>
      </c>
      <c r="H134" s="529">
        <v>294.45825732996519</v>
      </c>
      <c r="I134" s="529">
        <v>35.599324920086197</v>
      </c>
    </row>
    <row r="135" spans="1:9" s="18" customFormat="1" ht="12.95" customHeight="1">
      <c r="A135" s="25">
        <v>120</v>
      </c>
      <c r="B135" s="26" t="s">
        <v>53</v>
      </c>
      <c r="C135" s="31" t="s">
        <v>120</v>
      </c>
      <c r="D135" s="530">
        <v>3709.0575011110109</v>
      </c>
      <c r="E135" s="529">
        <v>505.04392835152134</v>
      </c>
      <c r="F135" s="529">
        <v>2555.4841022862656</v>
      </c>
      <c r="G135" s="529">
        <v>12.792311226349105</v>
      </c>
      <c r="H135" s="529">
        <v>460.1794253090913</v>
      </c>
      <c r="I135" s="529">
        <v>175.5577339377833</v>
      </c>
    </row>
    <row r="136" spans="1:9" ht="12.95" customHeight="1">
      <c r="A136" s="25">
        <v>121</v>
      </c>
      <c r="B136" s="26" t="s">
        <v>54</v>
      </c>
      <c r="C136" s="31" t="s">
        <v>44</v>
      </c>
      <c r="D136" s="530">
        <v>3599.0265488379187</v>
      </c>
      <c r="E136" s="529">
        <v>613.24631923183449</v>
      </c>
      <c r="F136" s="529">
        <v>874.49313879527335</v>
      </c>
      <c r="G136" s="529">
        <v>15.016641752840972</v>
      </c>
      <c r="H136" s="529">
        <v>2004.5846467985966</v>
      </c>
      <c r="I136" s="529">
        <v>91.685802259372977</v>
      </c>
    </row>
    <row r="137" spans="1:9" ht="12.95" customHeight="1">
      <c r="A137" s="25">
        <v>122</v>
      </c>
      <c r="B137" s="26" t="s">
        <v>55</v>
      </c>
      <c r="C137" s="31" t="s">
        <v>116</v>
      </c>
      <c r="D137" s="530">
        <v>8330.0224843505584</v>
      </c>
      <c r="E137" s="529">
        <v>1831.4951986750932</v>
      </c>
      <c r="F137" s="529">
        <v>3104.6880160138508</v>
      </c>
      <c r="G137" s="529">
        <v>24.600642298302397</v>
      </c>
      <c r="H137" s="529">
        <v>3168.0627694128971</v>
      </c>
      <c r="I137" s="529">
        <v>201.17585795041424</v>
      </c>
    </row>
    <row r="138" spans="1:9" ht="12.95" customHeight="1">
      <c r="A138" s="25">
        <v>123</v>
      </c>
      <c r="B138" s="26" t="s">
        <v>56</v>
      </c>
      <c r="C138" s="31" t="s">
        <v>95</v>
      </c>
      <c r="D138" s="530">
        <v>24970.010198623473</v>
      </c>
      <c r="E138" s="529">
        <v>1023.9637699153387</v>
      </c>
      <c r="F138" s="529">
        <v>18573.030251377571</v>
      </c>
      <c r="G138" s="529">
        <v>12.684164022659729</v>
      </c>
      <c r="H138" s="529">
        <v>3447.7772315711095</v>
      </c>
      <c r="I138" s="529">
        <v>1912.5547817367967</v>
      </c>
    </row>
    <row r="139" spans="1:9" ht="12.95" customHeight="1">
      <c r="A139" s="25">
        <v>124</v>
      </c>
      <c r="B139" s="26" t="s">
        <v>57</v>
      </c>
      <c r="C139" s="31" t="s">
        <v>117</v>
      </c>
      <c r="D139" s="530">
        <v>200.47186057816103</v>
      </c>
      <c r="E139" s="529">
        <v>115.83239920526762</v>
      </c>
      <c r="F139" s="529">
        <v>2.3152456747839882</v>
      </c>
      <c r="G139" s="529">
        <v>3.3577081505544202</v>
      </c>
      <c r="H139" s="529">
        <v>75.234034467680061</v>
      </c>
      <c r="I139" s="529">
        <v>3.7324730798749393</v>
      </c>
    </row>
    <row r="140" spans="1:9" ht="12.95" customHeight="1">
      <c r="A140" s="25">
        <v>125</v>
      </c>
      <c r="B140" s="26" t="s">
        <v>58</v>
      </c>
      <c r="C140" s="31" t="s">
        <v>96</v>
      </c>
      <c r="D140" s="530">
        <v>1826.3947402215263</v>
      </c>
      <c r="E140" s="529">
        <v>656.67783581616823</v>
      </c>
      <c r="F140" s="529">
        <v>670.4162332920705</v>
      </c>
      <c r="G140" s="529">
        <v>7.5008868155958783</v>
      </c>
      <c r="H140" s="529">
        <v>426.82661369771387</v>
      </c>
      <c r="I140" s="529">
        <v>64.973170599977934</v>
      </c>
    </row>
    <row r="141" spans="1:9" ht="12.95" customHeight="1">
      <c r="A141" s="25">
        <v>126</v>
      </c>
      <c r="B141" s="26" t="s">
        <v>59</v>
      </c>
      <c r="C141" s="31" t="s">
        <v>97</v>
      </c>
      <c r="D141" s="530">
        <v>283.2833453470933</v>
      </c>
      <c r="E141" s="529">
        <v>252.51775268587912</v>
      </c>
      <c r="F141" s="529">
        <v>5.7109393311338383</v>
      </c>
      <c r="G141" s="529">
        <v>1.2055385889942378</v>
      </c>
      <c r="H141" s="529">
        <v>22.223411874742755</v>
      </c>
      <c r="I141" s="529">
        <v>1.6257028663433926</v>
      </c>
    </row>
    <row r="142" spans="1:9" ht="12.95" customHeight="1">
      <c r="A142" s="25">
        <v>127</v>
      </c>
      <c r="B142" s="26" t="s">
        <v>60</v>
      </c>
      <c r="C142" s="31" t="s">
        <v>121</v>
      </c>
      <c r="D142" s="530">
        <v>688.9236726588581</v>
      </c>
      <c r="E142" s="529">
        <v>340.65812570746715</v>
      </c>
      <c r="F142" s="529">
        <v>0</v>
      </c>
      <c r="G142" s="529">
        <v>6.6289321253565419</v>
      </c>
      <c r="H142" s="529">
        <v>287.93149096866</v>
      </c>
      <c r="I142" s="529">
        <v>53.705123857374417</v>
      </c>
    </row>
    <row r="143" spans="1:9" ht="12.95" customHeight="1">
      <c r="A143" s="25">
        <v>128</v>
      </c>
      <c r="B143" s="26" t="s">
        <v>61</v>
      </c>
      <c r="C143" s="31" t="s">
        <v>98</v>
      </c>
      <c r="D143" s="530">
        <v>5000.8296765859159</v>
      </c>
      <c r="E143" s="529">
        <v>2541.7995318748503</v>
      </c>
      <c r="F143" s="529">
        <v>134.72888162037299</v>
      </c>
      <c r="G143" s="529">
        <v>44.954917200288797</v>
      </c>
      <c r="H143" s="529">
        <v>1983.6008201302216</v>
      </c>
      <c r="I143" s="529">
        <v>295.74552576018118</v>
      </c>
    </row>
    <row r="144" spans="1:9" ht="12.95" customHeight="1">
      <c r="A144" s="25">
        <v>129</v>
      </c>
      <c r="B144" s="26" t="s">
        <v>63</v>
      </c>
      <c r="C144" s="31" t="s">
        <v>102</v>
      </c>
      <c r="D144" s="530">
        <v>367.02350446375902</v>
      </c>
      <c r="E144" s="529">
        <v>177.91983365559011</v>
      </c>
      <c r="F144" s="529">
        <v>45.761229097326392</v>
      </c>
      <c r="G144" s="529">
        <v>2.6297699285667542</v>
      </c>
      <c r="H144" s="529">
        <v>118.13282551127072</v>
      </c>
      <c r="I144" s="529">
        <v>22.579846271005081</v>
      </c>
    </row>
    <row r="145" spans="1:9" ht="12.95" customHeight="1">
      <c r="A145" s="25">
        <v>130</v>
      </c>
      <c r="B145" s="26" t="s">
        <v>62</v>
      </c>
      <c r="C145" s="31" t="s">
        <v>122</v>
      </c>
      <c r="D145" s="530">
        <v>1699.8284108085304</v>
      </c>
      <c r="E145" s="529">
        <v>446.72203674590128</v>
      </c>
      <c r="F145" s="529">
        <v>22.48103550215253</v>
      </c>
      <c r="G145" s="529">
        <v>70.317690449321589</v>
      </c>
      <c r="H145" s="529">
        <v>378.81344531789182</v>
      </c>
      <c r="I145" s="529">
        <v>781.49420279326307</v>
      </c>
    </row>
    <row r="146" spans="1:9" ht="12.95" customHeight="1">
      <c r="A146" s="25">
        <v>131</v>
      </c>
      <c r="B146" s="26" t="s">
        <v>99</v>
      </c>
      <c r="C146" s="31" t="s">
        <v>103</v>
      </c>
      <c r="D146" s="530">
        <v>113.85870289732628</v>
      </c>
      <c r="E146" s="529">
        <v>64.282430459537821</v>
      </c>
      <c r="F146" s="529">
        <v>16.841110202546623</v>
      </c>
      <c r="G146" s="529">
        <v>0.94616634376440667</v>
      </c>
      <c r="H146" s="529">
        <v>25.56551534117623</v>
      </c>
      <c r="I146" s="529">
        <v>6.2234805503011952</v>
      </c>
    </row>
    <row r="147" spans="1:9" ht="12.95" customHeight="1">
      <c r="A147" s="25">
        <v>132</v>
      </c>
      <c r="B147" s="26" t="s">
        <v>100</v>
      </c>
      <c r="C147" s="31" t="s">
        <v>104</v>
      </c>
      <c r="D147" s="530">
        <v>599.97737334445083</v>
      </c>
      <c r="E147" s="529">
        <v>451.25452411376517</v>
      </c>
      <c r="F147" s="529">
        <v>6.2511633219167688</v>
      </c>
      <c r="G147" s="529">
        <v>5.3076061367799978</v>
      </c>
      <c r="H147" s="529">
        <v>96.378124587359693</v>
      </c>
      <c r="I147" s="529">
        <v>40.785955184629152</v>
      </c>
    </row>
    <row r="148" spans="1:9" ht="12.95" customHeight="1">
      <c r="A148" s="25">
        <v>133</v>
      </c>
      <c r="B148" s="26" t="s">
        <v>101</v>
      </c>
      <c r="C148" s="31" t="s">
        <v>105</v>
      </c>
      <c r="D148" s="530">
        <v>3061.4207467209835</v>
      </c>
      <c r="E148" s="529">
        <v>1336.5212897777794</v>
      </c>
      <c r="F148" s="529">
        <v>415.82475143102852</v>
      </c>
      <c r="G148" s="529">
        <v>28.794099469589717</v>
      </c>
      <c r="H148" s="529">
        <v>1095.2351344761148</v>
      </c>
      <c r="I148" s="529">
        <v>185.04547156647106</v>
      </c>
    </row>
    <row r="149" spans="1:9" ht="6.75" customHeight="1">
      <c r="A149" s="25"/>
      <c r="B149" s="750"/>
      <c r="C149" s="751"/>
      <c r="D149" s="529"/>
      <c r="E149" s="529"/>
      <c r="F149" s="529"/>
      <c r="G149" s="529"/>
      <c r="H149" s="529"/>
      <c r="I149" s="529"/>
    </row>
    <row r="150" spans="1:9" ht="12.95" customHeight="1">
      <c r="A150" s="25">
        <v>134</v>
      </c>
      <c r="B150" s="519"/>
      <c r="C150" s="35" t="s">
        <v>42</v>
      </c>
      <c r="D150" s="531">
        <f t="shared" ref="D150:I150" si="12">SUM(D131:D148)</f>
        <v>64564.894921268249</v>
      </c>
      <c r="E150" s="532">
        <f t="shared" si="12"/>
        <v>12915.845061536271</v>
      </c>
      <c r="F150" s="532">
        <f t="shared" si="12"/>
        <v>27809.432228385162</v>
      </c>
      <c r="G150" s="532">
        <f t="shared" si="12"/>
        <v>4485.8506989500092</v>
      </c>
      <c r="H150" s="532">
        <f t="shared" si="12"/>
        <v>15314.256699033078</v>
      </c>
      <c r="I150" s="532">
        <f t="shared" si="12"/>
        <v>4039.5102333637187</v>
      </c>
    </row>
    <row r="151" spans="1:9" ht="12.95" customHeight="1">
      <c r="A151" s="25">
        <v>135</v>
      </c>
      <c r="B151" s="69"/>
      <c r="C151" s="39" t="s">
        <v>279</v>
      </c>
      <c r="D151" s="533">
        <v>38736.963429826108</v>
      </c>
      <c r="E151" s="534">
        <v>35411.573617611451</v>
      </c>
      <c r="F151" s="534">
        <v>0</v>
      </c>
      <c r="G151" s="534">
        <v>0</v>
      </c>
      <c r="H151" s="534">
        <v>2902.0744689549342</v>
      </c>
      <c r="I151" s="534">
        <v>423.31534325972456</v>
      </c>
    </row>
    <row r="152" spans="1:9" ht="12.95" customHeight="1">
      <c r="A152" s="25">
        <v>136</v>
      </c>
      <c r="B152" s="69"/>
      <c r="C152" s="35" t="s">
        <v>280</v>
      </c>
      <c r="D152" s="531">
        <f t="shared" ref="D152:I152" si="13">SUM(D150:D151)</f>
        <v>103301.85835109436</v>
      </c>
      <c r="E152" s="532">
        <f t="shared" si="13"/>
        <v>48327.418679147726</v>
      </c>
      <c r="F152" s="532">
        <f t="shared" si="13"/>
        <v>27809.432228385162</v>
      </c>
      <c r="G152" s="532">
        <f t="shared" si="13"/>
        <v>4485.8506989500092</v>
      </c>
      <c r="H152" s="532">
        <f t="shared" si="13"/>
        <v>18216.331167988013</v>
      </c>
      <c r="I152" s="532">
        <f t="shared" si="13"/>
        <v>4462.8255766234433</v>
      </c>
    </row>
    <row r="153" spans="1:9" ht="12.95" customHeight="1">
      <c r="A153" s="25">
        <v>137</v>
      </c>
      <c r="B153" s="69"/>
      <c r="C153" s="39" t="s">
        <v>90</v>
      </c>
      <c r="D153" s="311">
        <f>SUM(E153:I153)</f>
        <v>-6512.9452453442063</v>
      </c>
      <c r="E153" s="311">
        <v>0</v>
      </c>
      <c r="F153" s="535">
        <v>-4721.9022684882384</v>
      </c>
      <c r="G153" s="535">
        <v>0</v>
      </c>
      <c r="H153" s="311">
        <v>-1791.0429768559684</v>
      </c>
      <c r="I153" s="535">
        <v>0</v>
      </c>
    </row>
    <row r="154" spans="1:9" ht="12.95" customHeight="1">
      <c r="A154" s="25">
        <v>138</v>
      </c>
      <c r="B154" s="69"/>
      <c r="C154" s="35" t="s">
        <v>285</v>
      </c>
      <c r="D154" s="532">
        <f>SUM(E154:I154)</f>
        <v>96788.913105750136</v>
      </c>
      <c r="E154" s="532">
        <f>E152+E153</f>
        <v>48327.418679147726</v>
      </c>
      <c r="F154" s="532">
        <f>F152+F153</f>
        <v>23087.529959896921</v>
      </c>
      <c r="G154" s="532">
        <f>G152+G153</f>
        <v>4485.8506989500092</v>
      </c>
      <c r="H154" s="532">
        <f>H152+H153</f>
        <v>16425.288191132044</v>
      </c>
      <c r="I154" s="532">
        <f>I152+I153</f>
        <v>4462.8255766234433</v>
      </c>
    </row>
    <row r="155" spans="1:9" ht="8.25" customHeight="1">
      <c r="A155" s="46" t="s">
        <v>572</v>
      </c>
      <c r="B155" s="417"/>
      <c r="C155" s="49"/>
      <c r="D155" s="49"/>
    </row>
    <row r="156" spans="1:9" ht="12" customHeight="1">
      <c r="A156" s="22" t="s">
        <v>287</v>
      </c>
      <c r="C156" s="49"/>
      <c r="D156" s="49"/>
    </row>
    <row r="157" spans="1:9" ht="12" customHeight="1">
      <c r="A157" s="42" t="s">
        <v>107</v>
      </c>
      <c r="C157" s="49"/>
      <c r="D157" s="49"/>
    </row>
    <row r="158" spans="1:9" ht="12" customHeight="1">
      <c r="A158" s="42" t="s">
        <v>289</v>
      </c>
      <c r="C158" s="49"/>
      <c r="D158" s="49"/>
    </row>
    <row r="159" spans="1:9" ht="12" customHeight="1">
      <c r="A159" s="42" t="s">
        <v>91</v>
      </c>
      <c r="C159" s="49"/>
      <c r="D159" s="49"/>
    </row>
    <row r="160" spans="1:9" ht="12" customHeight="1">
      <c r="A160" s="43" t="s">
        <v>960</v>
      </c>
      <c r="C160" s="53"/>
      <c r="D160" s="53"/>
      <c r="E160" s="18"/>
      <c r="F160" s="18"/>
      <c r="G160" s="18"/>
      <c r="H160" s="18"/>
    </row>
    <row r="161" spans="3:4">
      <c r="C161" s="49"/>
      <c r="D161" s="49"/>
    </row>
    <row r="162" spans="3:4">
      <c r="C162" s="49"/>
      <c r="D162" s="49"/>
    </row>
    <row r="163" spans="3:4">
      <c r="C163" s="49"/>
      <c r="D163" s="49"/>
    </row>
    <row r="164" spans="3:4">
      <c r="C164" s="49"/>
      <c r="D164" s="49"/>
    </row>
    <row r="165" spans="3:4">
      <c r="C165" s="49"/>
      <c r="D165" s="49"/>
    </row>
    <row r="166" spans="3:4">
      <c r="C166" s="49"/>
      <c r="D166" s="49"/>
    </row>
    <row r="167" spans="3:4">
      <c r="C167" s="49"/>
      <c r="D167" s="49"/>
    </row>
    <row r="168" spans="3:4">
      <c r="C168" s="49"/>
      <c r="D168" s="49"/>
    </row>
    <row r="169" spans="3:4">
      <c r="C169" s="49"/>
      <c r="D169" s="49"/>
    </row>
    <row r="170" spans="3:4">
      <c r="C170" s="49"/>
      <c r="D170" s="49"/>
    </row>
    <row r="171" spans="3:4">
      <c r="C171" s="49"/>
      <c r="D171" s="49"/>
    </row>
    <row r="172" spans="3:4">
      <c r="C172" s="49"/>
      <c r="D172" s="49"/>
    </row>
    <row r="173" spans="3:4">
      <c r="C173" s="49"/>
      <c r="D173" s="49"/>
    </row>
    <row r="174" spans="3:4">
      <c r="C174" s="49"/>
      <c r="D174" s="49"/>
    </row>
    <row r="175" spans="3:4">
      <c r="C175" s="49"/>
      <c r="D175" s="49"/>
    </row>
  </sheetData>
  <mergeCells count="12">
    <mergeCell ref="B149:C149"/>
    <mergeCell ref="D5:I5"/>
    <mergeCell ref="B24:C24"/>
    <mergeCell ref="D30:I30"/>
    <mergeCell ref="B49:C49"/>
    <mergeCell ref="D55:I55"/>
    <mergeCell ref="B74:C74"/>
    <mergeCell ref="D80:I80"/>
    <mergeCell ref="B99:C99"/>
    <mergeCell ref="D105:I105"/>
    <mergeCell ref="B124:C124"/>
    <mergeCell ref="D130:I130"/>
  </mergeCells>
  <pageMargins left="0.59055118110236227" right="0.19685039370078741" top="0.39370078740157483" bottom="0.31496062992125984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  <rowBreaks count="1" manualBreakCount="1">
    <brk id="79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5"/>
  <sheetViews>
    <sheetView workbookViewId="0"/>
  </sheetViews>
  <sheetFormatPr baseColWidth="10" defaultRowHeight="15"/>
  <cols>
    <col min="1" max="1" width="4.28515625" style="22" customWidth="1"/>
    <col min="2" max="2" width="5.7109375" style="22" customWidth="1"/>
    <col min="3" max="3" width="64.7109375" style="52" customWidth="1"/>
    <col min="4" max="16" width="12.7109375" style="30" customWidth="1"/>
    <col min="17" max="17" width="4.28515625" style="30" hidden="1" customWidth="1"/>
    <col min="18" max="16384" width="11.42578125" style="213"/>
  </cols>
  <sheetData>
    <row r="1" spans="1:17" s="18" customFormat="1" ht="21.75" customHeight="1">
      <c r="A1" s="525" t="s">
        <v>976</v>
      </c>
      <c r="C1" s="53"/>
      <c r="H1" s="525"/>
      <c r="I1" s="17"/>
    </row>
    <row r="2" spans="1:17" s="20" customFormat="1" ht="16.5" customHeight="1">
      <c r="A2" s="19" t="s">
        <v>109</v>
      </c>
      <c r="C2" s="68"/>
      <c r="H2" s="19"/>
      <c r="I2" s="19"/>
    </row>
    <row r="3" spans="1:17" s="22" customFormat="1" ht="12.75" customHeight="1">
      <c r="C3" s="23"/>
    </row>
    <row r="4" spans="1:17" s="24" customFormat="1" ht="27" customHeight="1">
      <c r="A4" s="526" t="s">
        <v>30</v>
      </c>
      <c r="B4" s="428" t="s">
        <v>930</v>
      </c>
      <c r="C4" s="482" t="s">
        <v>41</v>
      </c>
      <c r="D4" s="475">
        <v>2002</v>
      </c>
      <c r="E4" s="428">
        <v>2003</v>
      </c>
      <c r="F4" s="429">
        <v>2004</v>
      </c>
      <c r="G4" s="428">
        <v>2005</v>
      </c>
      <c r="H4" s="476">
        <v>2006</v>
      </c>
      <c r="I4" s="476">
        <v>2007</v>
      </c>
      <c r="J4" s="429">
        <v>2008</v>
      </c>
      <c r="K4" s="475">
        <v>2009</v>
      </c>
      <c r="L4" s="475">
        <v>2010</v>
      </c>
      <c r="M4" s="475">
        <v>2011</v>
      </c>
      <c r="N4" s="475">
        <v>2012</v>
      </c>
      <c r="O4" s="428" t="s">
        <v>974</v>
      </c>
      <c r="P4" s="475" t="s">
        <v>975</v>
      </c>
      <c r="Q4" s="527" t="s">
        <v>30</v>
      </c>
    </row>
    <row r="5" spans="1:17" s="30" customFormat="1" ht="21.75" customHeight="1">
      <c r="A5" s="25">
        <v>1</v>
      </c>
      <c r="B5" s="26" t="s">
        <v>49</v>
      </c>
      <c r="C5" s="27" t="s">
        <v>118</v>
      </c>
      <c r="D5" s="536">
        <v>96.402531398177899</v>
      </c>
      <c r="E5" s="529">
        <v>79.595429776781813</v>
      </c>
      <c r="F5" s="536">
        <v>70.327121649765203</v>
      </c>
      <c r="G5" s="529">
        <v>49.541728307530377</v>
      </c>
      <c r="H5" s="529">
        <v>44.118911068488643</v>
      </c>
      <c r="I5" s="529">
        <v>38.275707036053504</v>
      </c>
      <c r="J5" s="536">
        <v>34.947133208739537</v>
      </c>
      <c r="K5" s="536">
        <v>28.958946617599775</v>
      </c>
      <c r="L5" s="536">
        <v>26.731314957823184</v>
      </c>
      <c r="M5" s="529">
        <v>25.970916586767515</v>
      </c>
      <c r="N5" s="536">
        <v>23.105922166286714</v>
      </c>
      <c r="O5" s="529">
        <v>22.618209326861294</v>
      </c>
      <c r="P5" s="529">
        <v>22.355717186409009</v>
      </c>
      <c r="Q5" s="504">
        <v>1</v>
      </c>
    </row>
    <row r="6" spans="1:17" s="30" customFormat="1" ht="15" customHeight="1">
      <c r="A6" s="25">
        <v>2</v>
      </c>
      <c r="B6" s="26" t="s">
        <v>50</v>
      </c>
      <c r="C6" s="31" t="s">
        <v>115</v>
      </c>
      <c r="D6" s="529">
        <v>30.199030117324277</v>
      </c>
      <c r="E6" s="529">
        <v>22.833882620175672</v>
      </c>
      <c r="F6" s="529">
        <v>19.056298589950647</v>
      </c>
      <c r="G6" s="529">
        <v>16.120779369810101</v>
      </c>
      <c r="H6" s="529">
        <v>13.391379721515964</v>
      </c>
      <c r="I6" s="529">
        <v>9.6625328806328987</v>
      </c>
      <c r="J6" s="529">
        <v>8.7871177331435888</v>
      </c>
      <c r="K6" s="529">
        <v>7.6034587331525136</v>
      </c>
      <c r="L6" s="529">
        <v>7.0030774122475474</v>
      </c>
      <c r="M6" s="529">
        <v>6.2169092702119002</v>
      </c>
      <c r="N6" s="529">
        <v>5.6928414455648317</v>
      </c>
      <c r="O6" s="529">
        <v>5.570833871397574</v>
      </c>
      <c r="P6" s="529">
        <v>5.5165383638510885</v>
      </c>
      <c r="Q6" s="505">
        <v>2</v>
      </c>
    </row>
    <row r="7" spans="1:17" s="30" customFormat="1" ht="15" customHeight="1">
      <c r="A7" s="25">
        <v>3</v>
      </c>
      <c r="B7" s="26" t="s">
        <v>51</v>
      </c>
      <c r="C7" s="31" t="s">
        <v>124</v>
      </c>
      <c r="D7" s="529">
        <v>1139.3081139094838</v>
      </c>
      <c r="E7" s="529">
        <v>997.08846029801475</v>
      </c>
      <c r="F7" s="529">
        <v>924.62399030984204</v>
      </c>
      <c r="G7" s="529">
        <v>887.96986689485061</v>
      </c>
      <c r="H7" s="529">
        <v>811.35414682338705</v>
      </c>
      <c r="I7" s="529">
        <v>679.28954367076449</v>
      </c>
      <c r="J7" s="529">
        <v>613.41617184446795</v>
      </c>
      <c r="K7" s="529">
        <v>579.48182119959461</v>
      </c>
      <c r="L7" s="529">
        <v>599.83925904223349</v>
      </c>
      <c r="M7" s="529">
        <v>629.87265965635993</v>
      </c>
      <c r="N7" s="529">
        <v>740.39437504654063</v>
      </c>
      <c r="O7" s="529">
        <v>729.71578226575889</v>
      </c>
      <c r="P7" s="529">
        <v>767.6657805466815</v>
      </c>
      <c r="Q7" s="505">
        <v>3</v>
      </c>
    </row>
    <row r="8" spans="1:17" s="30" customFormat="1" ht="15" customHeight="1">
      <c r="A8" s="25">
        <v>4</v>
      </c>
      <c r="B8" s="26" t="s">
        <v>52</v>
      </c>
      <c r="C8" s="31" t="s">
        <v>119</v>
      </c>
      <c r="D8" s="529">
        <v>41.28461825018622</v>
      </c>
      <c r="E8" s="529">
        <v>41.154225138687451</v>
      </c>
      <c r="F8" s="529">
        <v>43.434969870480032</v>
      </c>
      <c r="G8" s="529">
        <v>35.182650755625147</v>
      </c>
      <c r="H8" s="529">
        <v>33.255345931143097</v>
      </c>
      <c r="I8" s="529">
        <v>30.292093139490795</v>
      </c>
      <c r="J8" s="529">
        <v>30.408612808288847</v>
      </c>
      <c r="K8" s="529">
        <v>39.142086829586269</v>
      </c>
      <c r="L8" s="529">
        <v>41.345405637332085</v>
      </c>
      <c r="M8" s="529">
        <v>31.45623435189324</v>
      </c>
      <c r="N8" s="529">
        <v>31.647759149199757</v>
      </c>
      <c r="O8" s="529">
        <v>31.10550697716149</v>
      </c>
      <c r="P8" s="529">
        <v>30.260474157547655</v>
      </c>
      <c r="Q8" s="505">
        <v>4</v>
      </c>
    </row>
    <row r="9" spans="1:17" s="30" customFormat="1" ht="15" customHeight="1">
      <c r="A9" s="25">
        <v>5</v>
      </c>
      <c r="B9" s="26" t="s">
        <v>53</v>
      </c>
      <c r="C9" s="31" t="s">
        <v>120</v>
      </c>
      <c r="D9" s="529">
        <v>328.17791952811268</v>
      </c>
      <c r="E9" s="529">
        <v>281.70881816381575</v>
      </c>
      <c r="F9" s="529">
        <v>258.57437739090301</v>
      </c>
      <c r="G9" s="529">
        <v>231.07225261122997</v>
      </c>
      <c r="H9" s="529">
        <v>239.11421403724805</v>
      </c>
      <c r="I9" s="529">
        <v>206.34483627172827</v>
      </c>
      <c r="J9" s="529">
        <v>209.72500465053972</v>
      </c>
      <c r="K9" s="529">
        <v>187.89876091145288</v>
      </c>
      <c r="L9" s="529">
        <v>172.29111052779982</v>
      </c>
      <c r="M9" s="529">
        <v>164.21111387942699</v>
      </c>
      <c r="N9" s="529">
        <v>201.91097130199259</v>
      </c>
      <c r="O9" s="529">
        <v>199.15748457046655</v>
      </c>
      <c r="P9" s="529">
        <v>203.5932812140737</v>
      </c>
      <c r="Q9" s="505">
        <v>5</v>
      </c>
    </row>
    <row r="10" spans="1:17" s="30" customFormat="1" ht="15" customHeight="1">
      <c r="A10" s="25">
        <v>6</v>
      </c>
      <c r="B10" s="26" t="s">
        <v>54</v>
      </c>
      <c r="C10" s="31" t="s">
        <v>44</v>
      </c>
      <c r="D10" s="529">
        <v>430.75669976978679</v>
      </c>
      <c r="E10" s="529">
        <v>354.92925596315843</v>
      </c>
      <c r="F10" s="529">
        <v>294.59704528531199</v>
      </c>
      <c r="G10" s="529">
        <v>230.82056252101933</v>
      </c>
      <c r="H10" s="529">
        <v>204.70463253282077</v>
      </c>
      <c r="I10" s="529">
        <v>161.17446088495063</v>
      </c>
      <c r="J10" s="529">
        <v>149.2360774006948</v>
      </c>
      <c r="K10" s="529">
        <v>128.73134652542819</v>
      </c>
      <c r="L10" s="529">
        <v>138.36356285489154</v>
      </c>
      <c r="M10" s="529">
        <v>144.6477429472798</v>
      </c>
      <c r="N10" s="529">
        <v>182.79475646718834</v>
      </c>
      <c r="O10" s="529">
        <v>184.84542368361514</v>
      </c>
      <c r="P10" s="529">
        <v>193.18916142766369</v>
      </c>
      <c r="Q10" s="505">
        <v>6</v>
      </c>
    </row>
    <row r="11" spans="1:17" s="30" customFormat="1" ht="15" customHeight="1">
      <c r="A11" s="25">
        <v>7</v>
      </c>
      <c r="B11" s="26" t="s">
        <v>55</v>
      </c>
      <c r="C11" s="31" t="s">
        <v>116</v>
      </c>
      <c r="D11" s="529">
        <v>1660.5210171526976</v>
      </c>
      <c r="E11" s="529">
        <v>1444.182833410885</v>
      </c>
      <c r="F11" s="529">
        <v>1353.0193054385165</v>
      </c>
      <c r="G11" s="529">
        <v>1143.7983085328417</v>
      </c>
      <c r="H11" s="529">
        <v>1055.4957283384949</v>
      </c>
      <c r="I11" s="529">
        <v>952.1076948021082</v>
      </c>
      <c r="J11" s="529">
        <v>826.54054664389764</v>
      </c>
      <c r="K11" s="529">
        <v>897.5102274967976</v>
      </c>
      <c r="L11" s="529">
        <v>914.78544876852766</v>
      </c>
      <c r="M11" s="529">
        <v>921.44770123068588</v>
      </c>
      <c r="N11" s="529">
        <v>1050.7901709003684</v>
      </c>
      <c r="O11" s="529">
        <v>1037.4243070882094</v>
      </c>
      <c r="P11" s="529">
        <v>1081.7878481378636</v>
      </c>
      <c r="Q11" s="505">
        <v>7</v>
      </c>
    </row>
    <row r="12" spans="1:17" s="30" customFormat="1" ht="15" customHeight="1">
      <c r="A12" s="25">
        <v>8</v>
      </c>
      <c r="B12" s="26" t="s">
        <v>56</v>
      </c>
      <c r="C12" s="31" t="s">
        <v>95</v>
      </c>
      <c r="D12" s="529">
        <v>208.02981579121959</v>
      </c>
      <c r="E12" s="529">
        <v>206.65772712201499</v>
      </c>
      <c r="F12" s="529">
        <v>203.11209155057733</v>
      </c>
      <c r="G12" s="529">
        <v>195.37889105294497</v>
      </c>
      <c r="H12" s="529">
        <v>184.47687343087739</v>
      </c>
      <c r="I12" s="529">
        <v>156.53944106900769</v>
      </c>
      <c r="J12" s="529">
        <v>145.51124543575261</v>
      </c>
      <c r="K12" s="529">
        <v>176.19567912788875</v>
      </c>
      <c r="L12" s="529">
        <v>181.22783968734447</v>
      </c>
      <c r="M12" s="529">
        <v>149.88234292946049</v>
      </c>
      <c r="N12" s="529">
        <v>167.85987162886266</v>
      </c>
      <c r="O12" s="529">
        <v>164.90214849452599</v>
      </c>
      <c r="P12" s="529">
        <v>187.37385925997788</v>
      </c>
      <c r="Q12" s="505">
        <v>8</v>
      </c>
    </row>
    <row r="13" spans="1:17" s="30" customFormat="1" ht="15" customHeight="1">
      <c r="A13" s="25">
        <v>9</v>
      </c>
      <c r="B13" s="26" t="s">
        <v>57</v>
      </c>
      <c r="C13" s="31" t="s">
        <v>117</v>
      </c>
      <c r="D13" s="529">
        <v>141.36336891483785</v>
      </c>
      <c r="E13" s="529">
        <v>124.28979391449943</v>
      </c>
      <c r="F13" s="529">
        <v>112.73405175061681</v>
      </c>
      <c r="G13" s="529">
        <v>97.592652994822927</v>
      </c>
      <c r="H13" s="529">
        <v>88.878153044838001</v>
      </c>
      <c r="I13" s="529">
        <v>73.793520977865995</v>
      </c>
      <c r="J13" s="529">
        <v>73.218035533878137</v>
      </c>
      <c r="K13" s="529">
        <v>69.2589776774375</v>
      </c>
      <c r="L13" s="529">
        <v>69.581158680425062</v>
      </c>
      <c r="M13" s="529">
        <v>71.059520051565485</v>
      </c>
      <c r="N13" s="529">
        <v>87.775292278562674</v>
      </c>
      <c r="O13" s="529">
        <v>86.408545622659204</v>
      </c>
      <c r="P13" s="529">
        <v>90.508672034198412</v>
      </c>
      <c r="Q13" s="505">
        <v>9</v>
      </c>
    </row>
    <row r="14" spans="1:17" s="30" customFormat="1" ht="15" customHeight="1">
      <c r="A14" s="25">
        <v>10</v>
      </c>
      <c r="B14" s="26" t="s">
        <v>58</v>
      </c>
      <c r="C14" s="31" t="s">
        <v>96</v>
      </c>
      <c r="D14" s="529">
        <v>415.36518915066722</v>
      </c>
      <c r="E14" s="529">
        <v>355.01424427707008</v>
      </c>
      <c r="F14" s="529">
        <v>318.50625024198939</v>
      </c>
      <c r="G14" s="529">
        <v>293.03365520399467</v>
      </c>
      <c r="H14" s="529">
        <v>265.79119475138128</v>
      </c>
      <c r="I14" s="529">
        <v>220.03759435570601</v>
      </c>
      <c r="J14" s="529">
        <v>218.84259089585561</v>
      </c>
      <c r="K14" s="529">
        <v>158.02234257760009</v>
      </c>
      <c r="L14" s="529">
        <v>145.92281581609535</v>
      </c>
      <c r="M14" s="529">
        <v>167.9801490635181</v>
      </c>
      <c r="N14" s="529">
        <v>183.29099474183352</v>
      </c>
      <c r="O14" s="529">
        <v>180.19727151729111</v>
      </c>
      <c r="P14" s="529">
        <v>187.50333682520119</v>
      </c>
      <c r="Q14" s="505">
        <v>10</v>
      </c>
    </row>
    <row r="15" spans="1:17" s="30" customFormat="1" ht="15" customHeight="1">
      <c r="A15" s="25">
        <v>11</v>
      </c>
      <c r="B15" s="26" t="s">
        <v>59</v>
      </c>
      <c r="C15" s="31" t="s">
        <v>97</v>
      </c>
      <c r="D15" s="529">
        <v>129.52674424061357</v>
      </c>
      <c r="E15" s="529">
        <v>117.26101418392855</v>
      </c>
      <c r="F15" s="529">
        <v>103.09363031196382</v>
      </c>
      <c r="G15" s="529">
        <v>87.516141166033961</v>
      </c>
      <c r="H15" s="529">
        <v>75.661372737452908</v>
      </c>
      <c r="I15" s="529">
        <v>56.387326615361722</v>
      </c>
      <c r="J15" s="529">
        <v>51.693641719586999</v>
      </c>
      <c r="K15" s="529">
        <v>51.654224950432372</v>
      </c>
      <c r="L15" s="529">
        <v>53.482562889748849</v>
      </c>
      <c r="M15" s="529">
        <v>55.509721013498627</v>
      </c>
      <c r="N15" s="529">
        <v>73.718578946298649</v>
      </c>
      <c r="O15" s="529">
        <v>72.584526233965533</v>
      </c>
      <c r="P15" s="529">
        <v>76.470147400380512</v>
      </c>
      <c r="Q15" s="505">
        <v>11</v>
      </c>
    </row>
    <row r="16" spans="1:17" s="30" customFormat="1" ht="15" customHeight="1">
      <c r="A16" s="25">
        <v>12</v>
      </c>
      <c r="B16" s="26" t="s">
        <v>60</v>
      </c>
      <c r="C16" s="31" t="s">
        <v>121</v>
      </c>
      <c r="D16" s="529">
        <v>197.25160939528695</v>
      </c>
      <c r="E16" s="529">
        <v>190.89920043038555</v>
      </c>
      <c r="F16" s="529">
        <v>180.84941907911772</v>
      </c>
      <c r="G16" s="529">
        <v>177.30700395763736</v>
      </c>
      <c r="H16" s="529">
        <v>167.76314251437546</v>
      </c>
      <c r="I16" s="529">
        <v>139.32490670337</v>
      </c>
      <c r="J16" s="529">
        <v>136.77261556103997</v>
      </c>
      <c r="K16" s="529">
        <v>117.85129903062113</v>
      </c>
      <c r="L16" s="529">
        <v>117.12036344281331</v>
      </c>
      <c r="M16" s="529">
        <v>120.19882028085097</v>
      </c>
      <c r="N16" s="529">
        <v>158.77601934440406</v>
      </c>
      <c r="O16" s="529">
        <v>156.46903616270146</v>
      </c>
      <c r="P16" s="529">
        <v>166.674544115299</v>
      </c>
      <c r="Q16" s="505">
        <v>12</v>
      </c>
    </row>
    <row r="17" spans="1:17" s="30" customFormat="1" ht="15" customHeight="1">
      <c r="A17" s="25">
        <v>13</v>
      </c>
      <c r="B17" s="26" t="s">
        <v>61</v>
      </c>
      <c r="C17" s="31" t="s">
        <v>98</v>
      </c>
      <c r="D17" s="529">
        <v>2086.5063756818781</v>
      </c>
      <c r="E17" s="529">
        <v>1779.5590263058641</v>
      </c>
      <c r="F17" s="529">
        <v>1600.3353114039287</v>
      </c>
      <c r="G17" s="529">
        <v>1489.7222261244776</v>
      </c>
      <c r="H17" s="529">
        <v>1432.4468604178358</v>
      </c>
      <c r="I17" s="529">
        <v>1258.1020214137761</v>
      </c>
      <c r="J17" s="529">
        <v>1277.4581875343304</v>
      </c>
      <c r="K17" s="529">
        <v>1056.939946180534</v>
      </c>
      <c r="L17" s="529">
        <v>990.14990875993146</v>
      </c>
      <c r="M17" s="529">
        <v>961.68249460679817</v>
      </c>
      <c r="N17" s="529">
        <v>1057.8458093863474</v>
      </c>
      <c r="O17" s="529">
        <v>1040.2264459229791</v>
      </c>
      <c r="P17" s="529">
        <v>1084.4958243327978</v>
      </c>
      <c r="Q17" s="505">
        <v>13</v>
      </c>
    </row>
    <row r="18" spans="1:17" s="30" customFormat="1" ht="15" customHeight="1">
      <c r="A18" s="25">
        <v>14</v>
      </c>
      <c r="B18" s="26" t="s">
        <v>63</v>
      </c>
      <c r="C18" s="31" t="s">
        <v>102</v>
      </c>
      <c r="D18" s="529">
        <v>79.277503556936409</v>
      </c>
      <c r="E18" s="529">
        <v>102.24197803092117</v>
      </c>
      <c r="F18" s="529">
        <v>99.671721161640306</v>
      </c>
      <c r="G18" s="529">
        <v>87.454434517709046</v>
      </c>
      <c r="H18" s="529">
        <v>47.696622255959845</v>
      </c>
      <c r="I18" s="529">
        <v>58.743384784796476</v>
      </c>
      <c r="J18" s="529">
        <v>59.511294182270753</v>
      </c>
      <c r="K18" s="529">
        <v>40.41146872300731</v>
      </c>
      <c r="L18" s="529">
        <v>43.366499345309414</v>
      </c>
      <c r="M18" s="529">
        <v>44.86196542811529</v>
      </c>
      <c r="N18" s="529">
        <v>126.42669163438057</v>
      </c>
      <c r="O18" s="529">
        <v>125.69198776928079</v>
      </c>
      <c r="P18" s="529">
        <v>129.90472411170094</v>
      </c>
      <c r="Q18" s="505">
        <v>14</v>
      </c>
    </row>
    <row r="19" spans="1:17" s="30" customFormat="1" ht="15" customHeight="1">
      <c r="A19" s="25">
        <v>15</v>
      </c>
      <c r="B19" s="26" t="s">
        <v>62</v>
      </c>
      <c r="C19" s="31" t="s">
        <v>122</v>
      </c>
      <c r="D19" s="529">
        <v>220.70790138748862</v>
      </c>
      <c r="E19" s="529">
        <v>206.73857218408017</v>
      </c>
      <c r="F19" s="529">
        <v>187.30661688495437</v>
      </c>
      <c r="G19" s="529">
        <v>171.09253551097606</v>
      </c>
      <c r="H19" s="529">
        <v>157.45484631817942</v>
      </c>
      <c r="I19" s="529">
        <v>140.90515070721716</v>
      </c>
      <c r="J19" s="529">
        <v>134.27822462433147</v>
      </c>
      <c r="K19" s="529">
        <v>118.06914680096071</v>
      </c>
      <c r="L19" s="529">
        <v>107.08057107513758</v>
      </c>
      <c r="M19" s="529">
        <v>102.86194076268315</v>
      </c>
      <c r="N19" s="529">
        <v>126.80833371616417</v>
      </c>
      <c r="O19" s="529">
        <v>125.54039959182059</v>
      </c>
      <c r="P19" s="529">
        <v>124.21373287662824</v>
      </c>
      <c r="Q19" s="505">
        <v>15</v>
      </c>
    </row>
    <row r="20" spans="1:17" s="30" customFormat="1" ht="15" customHeight="1">
      <c r="A20" s="25">
        <v>16</v>
      </c>
      <c r="B20" s="26" t="s">
        <v>99</v>
      </c>
      <c r="C20" s="31" t="s">
        <v>103</v>
      </c>
      <c r="D20" s="529">
        <v>22.399789964735749</v>
      </c>
      <c r="E20" s="529">
        <v>20.21405427117142</v>
      </c>
      <c r="F20" s="529">
        <v>19.259548202747727</v>
      </c>
      <c r="G20" s="529">
        <v>17.608374423053288</v>
      </c>
      <c r="H20" s="529">
        <v>16.483954710713991</v>
      </c>
      <c r="I20" s="529">
        <v>14.913668465867497</v>
      </c>
      <c r="J20" s="529">
        <v>15.457766144966865</v>
      </c>
      <c r="K20" s="529">
        <v>14.571834800535203</v>
      </c>
      <c r="L20" s="529">
        <v>14.41605900832681</v>
      </c>
      <c r="M20" s="529">
        <v>14.851408086716235</v>
      </c>
      <c r="N20" s="529">
        <v>15.196021006058885</v>
      </c>
      <c r="O20" s="529">
        <v>14.954912078124098</v>
      </c>
      <c r="P20" s="529">
        <v>15.806947795586286</v>
      </c>
      <c r="Q20" s="505">
        <v>16</v>
      </c>
    </row>
    <row r="21" spans="1:17" s="30" customFormat="1" ht="15" customHeight="1">
      <c r="A21" s="25">
        <v>17</v>
      </c>
      <c r="B21" s="26" t="s">
        <v>100</v>
      </c>
      <c r="C21" s="31" t="s">
        <v>104</v>
      </c>
      <c r="D21" s="529">
        <v>179.29432921107113</v>
      </c>
      <c r="E21" s="529">
        <v>176.04463574131782</v>
      </c>
      <c r="F21" s="529">
        <v>175.64453846147342</v>
      </c>
      <c r="G21" s="529">
        <v>170.28444314674982</v>
      </c>
      <c r="H21" s="529">
        <v>165.59019123705579</v>
      </c>
      <c r="I21" s="529">
        <v>164.42637213763626</v>
      </c>
      <c r="J21" s="529">
        <v>171.18633387426806</v>
      </c>
      <c r="K21" s="529">
        <v>180.23868245845406</v>
      </c>
      <c r="L21" s="529">
        <v>185.28253473457136</v>
      </c>
      <c r="M21" s="529">
        <v>200.10310270141375</v>
      </c>
      <c r="N21" s="529">
        <v>242.89557422739671</v>
      </c>
      <c r="O21" s="529">
        <v>242.09438448991284</v>
      </c>
      <c r="P21" s="529">
        <v>256.91585603481457</v>
      </c>
      <c r="Q21" s="505">
        <v>17</v>
      </c>
    </row>
    <row r="22" spans="1:17" s="30" customFormat="1" ht="15" customHeight="1">
      <c r="A22" s="25">
        <v>18</v>
      </c>
      <c r="B22" s="26" t="s">
        <v>101</v>
      </c>
      <c r="C22" s="31" t="s">
        <v>105</v>
      </c>
      <c r="D22" s="529">
        <v>501.93764247871218</v>
      </c>
      <c r="E22" s="529">
        <v>419.06809246823195</v>
      </c>
      <c r="F22" s="529">
        <v>369.11649206909499</v>
      </c>
      <c r="G22" s="529">
        <v>316.10813925786977</v>
      </c>
      <c r="H22" s="529">
        <v>295.57955639299473</v>
      </c>
      <c r="I22" s="529">
        <v>250.4967511229944</v>
      </c>
      <c r="J22" s="529">
        <v>255.01025399285894</v>
      </c>
      <c r="K22" s="529">
        <v>261.06744326526029</v>
      </c>
      <c r="L22" s="529">
        <v>241.45647419015376</v>
      </c>
      <c r="M22" s="529">
        <v>231.29860819371942</v>
      </c>
      <c r="N22" s="529">
        <v>333.18987788909408</v>
      </c>
      <c r="O22" s="529">
        <v>329.18160303741172</v>
      </c>
      <c r="P22" s="529">
        <v>339.43711514120429</v>
      </c>
      <c r="Q22" s="505">
        <v>18</v>
      </c>
    </row>
    <row r="23" spans="1:17" s="30" customFormat="1" ht="12.95" customHeight="1">
      <c r="A23" s="25"/>
      <c r="B23" s="745"/>
      <c r="C23" s="746"/>
      <c r="D23" s="529"/>
      <c r="E23" s="529"/>
      <c r="F23" s="529"/>
      <c r="G23" s="529"/>
      <c r="H23" s="529"/>
      <c r="I23" s="529"/>
      <c r="J23" s="529"/>
      <c r="K23" s="529"/>
      <c r="L23" s="529"/>
      <c r="M23" s="529"/>
      <c r="N23" s="529"/>
      <c r="O23" s="529"/>
      <c r="P23" s="529"/>
      <c r="Q23" s="505"/>
    </row>
    <row r="24" spans="1:17" s="30" customFormat="1" ht="15" customHeight="1">
      <c r="A24" s="48">
        <v>19</v>
      </c>
      <c r="B24" s="34"/>
      <c r="C24" s="35" t="s">
        <v>42</v>
      </c>
      <c r="D24" s="532">
        <f>SUM(D5:D22)</f>
        <v>7908.3101998992179</v>
      </c>
      <c r="E24" s="532">
        <f t="shared" ref="E24:K24" si="0">SUM(E5:E22)</f>
        <v>6919.4812443010042</v>
      </c>
      <c r="F24" s="532">
        <f t="shared" si="0"/>
        <v>6333.2627796528732</v>
      </c>
      <c r="G24" s="532">
        <f t="shared" si="0"/>
        <v>5697.6046463491775</v>
      </c>
      <c r="H24" s="532">
        <f t="shared" si="0"/>
        <v>5299.2571262647625</v>
      </c>
      <c r="I24" s="532">
        <f t="shared" si="0"/>
        <v>4610.8170070393289</v>
      </c>
      <c r="J24" s="532">
        <f t="shared" si="0"/>
        <v>4412.0008537889125</v>
      </c>
      <c r="K24" s="532">
        <f t="shared" si="0"/>
        <v>4113.6076939063432</v>
      </c>
      <c r="L24" s="532">
        <f>SUM(L5:L22)</f>
        <v>4049.4459668307131</v>
      </c>
      <c r="M24" s="532">
        <f t="shared" ref="M24:P24" si="1">SUM(M5:M22)</f>
        <v>4044.1133510409645</v>
      </c>
      <c r="N24" s="532">
        <f t="shared" si="1"/>
        <v>4810.1198612765438</v>
      </c>
      <c r="O24" s="532">
        <f t="shared" si="1"/>
        <v>4748.6888087041425</v>
      </c>
      <c r="P24" s="532">
        <f t="shared" si="1"/>
        <v>4963.673560961879</v>
      </c>
      <c r="Q24" s="506">
        <v>19</v>
      </c>
    </row>
    <row r="25" spans="1:17" s="30" customFormat="1" ht="15" customHeight="1">
      <c r="A25" s="55">
        <v>20</v>
      </c>
      <c r="B25" s="38"/>
      <c r="C25" s="39" t="s">
        <v>279</v>
      </c>
      <c r="D25" s="529">
        <v>78248.856588879687</v>
      </c>
      <c r="E25" s="529">
        <v>76178.11386256227</v>
      </c>
      <c r="F25" s="529">
        <v>74919.731292873359</v>
      </c>
      <c r="G25" s="529">
        <v>70295.052781802879</v>
      </c>
      <c r="H25" s="529">
        <v>67017.672747785269</v>
      </c>
      <c r="I25" s="529">
        <v>64833.554689813398</v>
      </c>
      <c r="J25" s="529">
        <v>62691.024645294987</v>
      </c>
      <c r="K25" s="529">
        <v>61156.415199969626</v>
      </c>
      <c r="L25" s="529">
        <v>58963.07692841169</v>
      </c>
      <c r="M25" s="529">
        <v>58802.049359026525</v>
      </c>
      <c r="N25" s="529">
        <v>55456.081091219356</v>
      </c>
      <c r="O25" s="529">
        <v>54319.292088197217</v>
      </c>
      <c r="P25" s="529">
        <v>54027.538415771858</v>
      </c>
      <c r="Q25" s="505">
        <v>20</v>
      </c>
    </row>
    <row r="26" spans="1:17" s="30" customFormat="1" ht="15" customHeight="1">
      <c r="A26" s="55">
        <v>21</v>
      </c>
      <c r="B26" s="38"/>
      <c r="C26" s="35" t="s">
        <v>948</v>
      </c>
      <c r="D26" s="532">
        <f t="shared" ref="D26:P26" si="2">SUM(D24:D25)</f>
        <v>86157.166788778908</v>
      </c>
      <c r="E26" s="532">
        <f t="shared" si="2"/>
        <v>83097.595106863271</v>
      </c>
      <c r="F26" s="532">
        <f t="shared" si="2"/>
        <v>81252.994072526228</v>
      </c>
      <c r="G26" s="532">
        <f t="shared" si="2"/>
        <v>75992.657428152059</v>
      </c>
      <c r="H26" s="532">
        <f t="shared" si="2"/>
        <v>72316.929874050038</v>
      </c>
      <c r="I26" s="532">
        <f t="shared" si="2"/>
        <v>69444.37169685273</v>
      </c>
      <c r="J26" s="532">
        <f t="shared" si="2"/>
        <v>67103.025499083902</v>
      </c>
      <c r="K26" s="532">
        <f t="shared" si="2"/>
        <v>65270.022893875968</v>
      </c>
      <c r="L26" s="532">
        <f t="shared" si="2"/>
        <v>63012.5228952424</v>
      </c>
      <c r="M26" s="532">
        <f t="shared" si="2"/>
        <v>62846.162710067489</v>
      </c>
      <c r="N26" s="532">
        <f t="shared" si="2"/>
        <v>60266.200952495899</v>
      </c>
      <c r="O26" s="532">
        <f t="shared" si="2"/>
        <v>59067.980896901361</v>
      </c>
      <c r="P26" s="532">
        <f t="shared" si="2"/>
        <v>58991.211976733735</v>
      </c>
      <c r="Q26" s="505">
        <v>21</v>
      </c>
    </row>
    <row r="27" spans="1:17" s="30" customFormat="1" ht="15" customHeight="1">
      <c r="A27" s="25">
        <v>22</v>
      </c>
      <c r="B27" s="65"/>
      <c r="C27" s="39" t="s">
        <v>949</v>
      </c>
      <c r="D27" s="311">
        <v>-5044.2913308850011</v>
      </c>
      <c r="E27" s="311">
        <v>-6068.7422336794643</v>
      </c>
      <c r="F27" s="311">
        <v>-6777.4887123631852</v>
      </c>
      <c r="G27" s="311">
        <v>-7219.5465482568106</v>
      </c>
      <c r="H27" s="311">
        <v>-7786.7239088298638</v>
      </c>
      <c r="I27" s="311">
        <v>-7352.9567852558512</v>
      </c>
      <c r="J27" s="311">
        <v>-7731.1608443141331</v>
      </c>
      <c r="K27" s="311">
        <v>-7711.6692808360403</v>
      </c>
      <c r="L27" s="311">
        <v>-8168.941239702619</v>
      </c>
      <c r="M27" s="311">
        <v>-8277.6335279721425</v>
      </c>
      <c r="N27" s="311">
        <v>-8192.6888218340027</v>
      </c>
      <c r="O27" s="311">
        <v>-7056.5881675594865</v>
      </c>
      <c r="P27" s="311">
        <v>-6716.5629571726358</v>
      </c>
      <c r="Q27" s="505">
        <v>22</v>
      </c>
    </row>
    <row r="28" spans="1:17" s="30" customFormat="1" ht="15" customHeight="1">
      <c r="A28" s="25">
        <v>23</v>
      </c>
      <c r="B28" s="65"/>
      <c r="C28" s="35" t="s">
        <v>285</v>
      </c>
      <c r="D28" s="532">
        <f t="shared" ref="D28:P28" si="3">SUM(D26:D27)</f>
        <v>81112.875457893912</v>
      </c>
      <c r="E28" s="532">
        <f t="shared" si="3"/>
        <v>77028.852873183801</v>
      </c>
      <c r="F28" s="532">
        <f t="shared" si="3"/>
        <v>74475.50536016305</v>
      </c>
      <c r="G28" s="532">
        <f t="shared" si="3"/>
        <v>68773.110879895248</v>
      </c>
      <c r="H28" s="532">
        <f t="shared" si="3"/>
        <v>64530.205965220171</v>
      </c>
      <c r="I28" s="532">
        <f t="shared" si="3"/>
        <v>62091.414911596876</v>
      </c>
      <c r="J28" s="532">
        <f t="shared" si="3"/>
        <v>59371.864654769772</v>
      </c>
      <c r="K28" s="532">
        <f t="shared" si="3"/>
        <v>57558.35361303993</v>
      </c>
      <c r="L28" s="532">
        <f t="shared" si="3"/>
        <v>54843.581655539783</v>
      </c>
      <c r="M28" s="532">
        <f t="shared" si="3"/>
        <v>54568.529182095343</v>
      </c>
      <c r="N28" s="532">
        <f t="shared" si="3"/>
        <v>52073.512130661897</v>
      </c>
      <c r="O28" s="532">
        <f t="shared" si="3"/>
        <v>52011.392729341875</v>
      </c>
      <c r="P28" s="532">
        <f t="shared" si="3"/>
        <v>52274.649019561097</v>
      </c>
      <c r="Q28" s="505">
        <v>23</v>
      </c>
    </row>
    <row r="29" spans="1:17" s="30" customFormat="1" ht="15" customHeight="1">
      <c r="A29" s="25">
        <v>24</v>
      </c>
      <c r="B29" s="65"/>
      <c r="C29" s="39" t="s">
        <v>296</v>
      </c>
      <c r="D29" s="529">
        <v>0</v>
      </c>
      <c r="E29" s="529">
        <v>0</v>
      </c>
      <c r="F29" s="529">
        <v>82.369485490000017</v>
      </c>
      <c r="G29" s="529">
        <v>490.8481983800001</v>
      </c>
      <c r="H29" s="529">
        <v>966.09098971000014</v>
      </c>
      <c r="I29" s="529">
        <v>868.40741242000001</v>
      </c>
      <c r="J29" s="529">
        <v>1175.6213661900001</v>
      </c>
      <c r="K29" s="529">
        <v>1705.7734807500001</v>
      </c>
      <c r="L29" s="529">
        <v>2189.5543901028168</v>
      </c>
      <c r="M29" s="529">
        <v>2312.3274197115811</v>
      </c>
      <c r="N29" s="529">
        <v>2354.5464012397988</v>
      </c>
      <c r="O29" s="529">
        <v>2274.9807312751809</v>
      </c>
      <c r="P29" s="529">
        <v>2319.9918860888793</v>
      </c>
      <c r="Q29" s="505">
        <v>24</v>
      </c>
    </row>
    <row r="30" spans="1:17" s="30" customFormat="1" ht="15" customHeight="1">
      <c r="A30" s="46" t="s">
        <v>572</v>
      </c>
      <c r="B30" s="69"/>
      <c r="C30" s="52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7" s="30" customFormat="1" ht="12" customHeight="1">
      <c r="A31" s="42" t="s">
        <v>293</v>
      </c>
      <c r="C31" s="49"/>
    </row>
    <row r="32" spans="1:17" s="30" customFormat="1" ht="12" customHeight="1">
      <c r="A32" s="43" t="s">
        <v>107</v>
      </c>
      <c r="C32" s="43"/>
      <c r="D32" s="43"/>
      <c r="E32" s="43"/>
      <c r="F32" s="43"/>
      <c r="G32" s="43"/>
      <c r="H32" s="43"/>
    </row>
    <row r="33" spans="1:3" s="30" customFormat="1" ht="12" customHeight="1">
      <c r="A33" s="42" t="s">
        <v>973</v>
      </c>
      <c r="C33" s="49"/>
    </row>
    <row r="34" spans="1:3" s="30" customFormat="1" ht="12" customHeight="1">
      <c r="A34" s="42" t="s">
        <v>950</v>
      </c>
      <c r="C34" s="49"/>
    </row>
    <row r="35" spans="1:3" ht="13.5" customHeight="1">
      <c r="A35" s="42" t="s">
        <v>587</v>
      </c>
      <c r="C35" s="49"/>
    </row>
    <row r="36" spans="1:3">
      <c r="B36" s="43"/>
      <c r="C36" s="49"/>
    </row>
    <row r="37" spans="1:3">
      <c r="C37" s="49"/>
    </row>
    <row r="38" spans="1:3">
      <c r="B38" s="43"/>
      <c r="C38" s="49"/>
    </row>
    <row r="39" spans="1:3">
      <c r="B39" s="43"/>
      <c r="C39" s="49"/>
    </row>
    <row r="40" spans="1:3">
      <c r="B40" s="43"/>
      <c r="C40" s="49"/>
    </row>
    <row r="41" spans="1:3">
      <c r="B41" s="43"/>
      <c r="C41" s="49"/>
    </row>
    <row r="42" spans="1:3">
      <c r="B42" s="43"/>
      <c r="C42" s="49"/>
    </row>
    <row r="43" spans="1:3">
      <c r="B43" s="43"/>
      <c r="C43" s="49"/>
    </row>
    <row r="44" spans="1:3">
      <c r="B44" s="43"/>
      <c r="C44" s="49"/>
    </row>
    <row r="45" spans="1:3">
      <c r="B45" s="43"/>
      <c r="C45" s="49"/>
    </row>
    <row r="46" spans="1:3">
      <c r="B46" s="43"/>
      <c r="C46" s="49"/>
    </row>
    <row r="47" spans="1:3">
      <c r="B47" s="43"/>
      <c r="C47" s="49"/>
    </row>
    <row r="48" spans="1:3">
      <c r="B48" s="43"/>
      <c r="C48" s="49"/>
    </row>
    <row r="49" spans="2:3">
      <c r="B49" s="43"/>
      <c r="C49" s="49"/>
    </row>
    <row r="50" spans="2:3">
      <c r="B50" s="43"/>
      <c r="C50" s="49"/>
    </row>
    <row r="51" spans="2:3">
      <c r="B51" s="43"/>
      <c r="C51" s="49"/>
    </row>
    <row r="52" spans="2:3">
      <c r="B52" s="43"/>
      <c r="C52" s="49"/>
    </row>
    <row r="53" spans="2:3">
      <c r="B53" s="43"/>
      <c r="C53" s="49"/>
    </row>
    <row r="54" spans="2:3">
      <c r="B54" s="43"/>
      <c r="C54" s="49"/>
    </row>
    <row r="55" spans="2:3">
      <c r="B55" s="43"/>
      <c r="C55" s="49"/>
    </row>
    <row r="56" spans="2:3">
      <c r="B56" s="43"/>
      <c r="C56" s="49"/>
    </row>
    <row r="57" spans="2:3">
      <c r="B57" s="43"/>
      <c r="C57" s="49"/>
    </row>
    <row r="58" spans="2:3">
      <c r="B58" s="43"/>
      <c r="C58" s="49"/>
    </row>
    <row r="59" spans="2:3">
      <c r="B59" s="43"/>
      <c r="C59" s="49"/>
    </row>
    <row r="60" spans="2:3">
      <c r="B60" s="43"/>
      <c r="C60" s="49"/>
    </row>
    <row r="61" spans="2:3">
      <c r="B61" s="43"/>
      <c r="C61" s="49"/>
    </row>
    <row r="62" spans="2:3">
      <c r="B62" s="43"/>
      <c r="C62" s="49"/>
    </row>
    <row r="63" spans="2:3">
      <c r="B63" s="43"/>
      <c r="C63" s="49"/>
    </row>
    <row r="64" spans="2:3">
      <c r="B64" s="43"/>
      <c r="C64" s="49"/>
    </row>
    <row r="65" spans="2:3">
      <c r="B65" s="43"/>
      <c r="C65" s="49"/>
    </row>
    <row r="66" spans="2:3">
      <c r="B66" s="43"/>
      <c r="C66" s="49"/>
    </row>
    <row r="67" spans="2:3">
      <c r="B67" s="43"/>
      <c r="C67" s="49"/>
    </row>
    <row r="68" spans="2:3">
      <c r="B68" s="43"/>
      <c r="C68" s="49"/>
    </row>
    <row r="69" spans="2:3">
      <c r="B69" s="43"/>
      <c r="C69" s="49"/>
    </row>
    <row r="70" spans="2:3">
      <c r="B70" s="43"/>
      <c r="C70" s="49"/>
    </row>
    <row r="71" spans="2:3">
      <c r="B71" s="43"/>
      <c r="C71" s="49"/>
    </row>
    <row r="72" spans="2:3">
      <c r="B72" s="43"/>
      <c r="C72" s="49"/>
    </row>
    <row r="73" spans="2:3">
      <c r="B73" s="43"/>
      <c r="C73" s="49"/>
    </row>
    <row r="74" spans="2:3">
      <c r="B74" s="43"/>
      <c r="C74" s="49"/>
    </row>
    <row r="75" spans="2:3">
      <c r="B75" s="43"/>
      <c r="C75" s="49"/>
    </row>
    <row r="76" spans="2:3">
      <c r="B76" s="43"/>
      <c r="C76" s="49"/>
    </row>
    <row r="77" spans="2:3">
      <c r="B77" s="43"/>
      <c r="C77" s="49"/>
    </row>
    <row r="78" spans="2:3">
      <c r="B78" s="43"/>
      <c r="C78" s="49"/>
    </row>
    <row r="79" spans="2:3">
      <c r="B79" s="43"/>
      <c r="C79" s="49"/>
    </row>
    <row r="80" spans="2:3">
      <c r="B80" s="43"/>
      <c r="C80" s="49"/>
    </row>
    <row r="81" spans="2:3">
      <c r="B81" s="43"/>
      <c r="C81" s="49"/>
    </row>
    <row r="82" spans="2:3">
      <c r="B82" s="43"/>
      <c r="C82" s="49"/>
    </row>
    <row r="83" spans="2:3">
      <c r="B83" s="43"/>
      <c r="C83" s="49"/>
    </row>
    <row r="84" spans="2:3">
      <c r="B84" s="43"/>
      <c r="C84" s="49"/>
    </row>
    <row r="85" spans="2:3">
      <c r="B85" s="43"/>
      <c r="C85" s="49"/>
    </row>
    <row r="86" spans="2:3">
      <c r="B86" s="43"/>
      <c r="C86" s="49"/>
    </row>
    <row r="87" spans="2:3">
      <c r="B87" s="43"/>
      <c r="C87" s="49"/>
    </row>
    <row r="88" spans="2:3">
      <c r="B88" s="43"/>
      <c r="C88" s="49"/>
    </row>
    <row r="89" spans="2:3">
      <c r="B89" s="43"/>
      <c r="C89" s="49"/>
    </row>
    <row r="90" spans="2:3">
      <c r="B90" s="43"/>
      <c r="C90" s="49"/>
    </row>
    <row r="91" spans="2:3">
      <c r="B91" s="43"/>
      <c r="C91" s="49"/>
    </row>
    <row r="92" spans="2:3">
      <c r="B92" s="43"/>
      <c r="C92" s="49"/>
    </row>
    <row r="93" spans="2:3">
      <c r="B93" s="43"/>
      <c r="C93" s="49"/>
    </row>
    <row r="94" spans="2:3">
      <c r="B94" s="43"/>
      <c r="C94" s="49"/>
    </row>
    <row r="95" spans="2:3">
      <c r="B95" s="43"/>
      <c r="C95" s="49"/>
    </row>
    <row r="96" spans="2:3">
      <c r="B96" s="43"/>
      <c r="C96" s="49"/>
    </row>
    <row r="97" spans="2:3">
      <c r="B97" s="43"/>
      <c r="C97" s="49"/>
    </row>
    <row r="98" spans="2:3">
      <c r="B98" s="43"/>
      <c r="C98" s="49"/>
    </row>
    <row r="99" spans="2:3">
      <c r="B99" s="43"/>
      <c r="C99" s="49"/>
    </row>
    <row r="100" spans="2:3">
      <c r="B100" s="43"/>
      <c r="C100" s="49"/>
    </row>
    <row r="101" spans="2:3">
      <c r="B101" s="43"/>
      <c r="C101" s="49"/>
    </row>
    <row r="102" spans="2:3">
      <c r="B102" s="43"/>
      <c r="C102" s="49"/>
    </row>
    <row r="103" spans="2:3">
      <c r="B103" s="43"/>
      <c r="C103" s="49"/>
    </row>
    <row r="104" spans="2:3">
      <c r="B104" s="43"/>
      <c r="C104" s="49"/>
    </row>
    <row r="105" spans="2:3">
      <c r="B105" s="43"/>
      <c r="C105" s="49"/>
    </row>
    <row r="106" spans="2:3">
      <c r="B106" s="43"/>
      <c r="C106" s="49"/>
    </row>
    <row r="107" spans="2:3">
      <c r="B107" s="43"/>
      <c r="C107" s="49"/>
    </row>
    <row r="108" spans="2:3">
      <c r="B108" s="43"/>
      <c r="C108" s="49"/>
    </row>
    <row r="109" spans="2:3">
      <c r="B109" s="43"/>
      <c r="C109" s="49"/>
    </row>
    <row r="110" spans="2:3">
      <c r="B110" s="43"/>
      <c r="C110" s="49"/>
    </row>
    <row r="111" spans="2:3">
      <c r="B111" s="43"/>
      <c r="C111" s="49"/>
    </row>
    <row r="112" spans="2:3">
      <c r="B112" s="43"/>
      <c r="C112" s="49"/>
    </row>
    <row r="113" spans="2:3">
      <c r="B113" s="43"/>
      <c r="C113" s="49"/>
    </row>
    <row r="114" spans="2:3">
      <c r="B114" s="43"/>
      <c r="C114" s="49"/>
    </row>
    <row r="115" spans="2:3">
      <c r="B115" s="43"/>
      <c r="C115" s="49"/>
    </row>
    <row r="116" spans="2:3">
      <c r="B116" s="43"/>
      <c r="C116" s="49"/>
    </row>
    <row r="117" spans="2:3">
      <c r="B117" s="43"/>
      <c r="C117" s="49"/>
    </row>
    <row r="118" spans="2:3">
      <c r="B118" s="43"/>
      <c r="C118" s="49"/>
    </row>
    <row r="119" spans="2:3">
      <c r="B119" s="43"/>
      <c r="C119" s="49"/>
    </row>
    <row r="120" spans="2:3">
      <c r="B120" s="43"/>
      <c r="C120" s="49"/>
    </row>
    <row r="121" spans="2:3">
      <c r="B121" s="43"/>
      <c r="C121" s="49"/>
    </row>
    <row r="122" spans="2:3">
      <c r="B122" s="43"/>
      <c r="C122" s="49"/>
    </row>
    <row r="123" spans="2:3">
      <c r="B123" s="43"/>
      <c r="C123" s="49"/>
    </row>
    <row r="124" spans="2:3">
      <c r="B124" s="43"/>
      <c r="C124" s="49"/>
    </row>
    <row r="125" spans="2:3">
      <c r="B125" s="43"/>
      <c r="C125" s="49"/>
    </row>
    <row r="126" spans="2:3">
      <c r="B126" s="43"/>
      <c r="C126" s="49"/>
    </row>
    <row r="127" spans="2:3">
      <c r="B127" s="43"/>
      <c r="C127" s="49"/>
    </row>
    <row r="128" spans="2:3">
      <c r="B128" s="43"/>
      <c r="C128" s="49"/>
    </row>
    <row r="129" spans="2:3">
      <c r="B129" s="43"/>
      <c r="C129" s="49"/>
    </row>
    <row r="130" spans="2:3">
      <c r="B130" s="43"/>
      <c r="C130" s="49"/>
    </row>
    <row r="131" spans="2:3">
      <c r="B131" s="43"/>
      <c r="C131" s="49"/>
    </row>
    <row r="132" spans="2:3">
      <c r="B132" s="43"/>
      <c r="C132" s="49"/>
    </row>
    <row r="133" spans="2:3">
      <c r="B133" s="43"/>
      <c r="C133" s="49"/>
    </row>
    <row r="134" spans="2:3">
      <c r="B134" s="43"/>
      <c r="C134" s="49"/>
    </row>
    <row r="135" spans="2:3">
      <c r="B135" s="43"/>
      <c r="C135" s="49"/>
    </row>
    <row r="136" spans="2:3">
      <c r="B136" s="43"/>
      <c r="C136" s="49"/>
    </row>
    <row r="137" spans="2:3">
      <c r="B137" s="43"/>
      <c r="C137" s="49"/>
    </row>
    <row r="138" spans="2:3">
      <c r="B138" s="43"/>
      <c r="C138" s="49"/>
    </row>
    <row r="139" spans="2:3">
      <c r="C139" s="49"/>
    </row>
    <row r="140" spans="2:3">
      <c r="C140" s="49"/>
    </row>
    <row r="141" spans="2:3">
      <c r="C141" s="49"/>
    </row>
    <row r="142" spans="2:3">
      <c r="C142" s="49"/>
    </row>
    <row r="143" spans="2:3">
      <c r="C143" s="49"/>
    </row>
    <row r="144" spans="2:3">
      <c r="C144" s="49"/>
    </row>
    <row r="145" spans="3:3">
      <c r="C145" s="49"/>
    </row>
    <row r="146" spans="3:3">
      <c r="C146" s="49"/>
    </row>
    <row r="147" spans="3:3">
      <c r="C147" s="49"/>
    </row>
    <row r="148" spans="3:3">
      <c r="C148" s="49"/>
    </row>
    <row r="149" spans="3:3">
      <c r="C149" s="49"/>
    </row>
    <row r="150" spans="3:3">
      <c r="C150" s="49"/>
    </row>
    <row r="151" spans="3:3">
      <c r="C151" s="49"/>
    </row>
    <row r="152" spans="3:3">
      <c r="C152" s="49"/>
    </row>
    <row r="153" spans="3:3">
      <c r="C153" s="49"/>
    </row>
    <row r="154" spans="3:3">
      <c r="C154" s="49"/>
    </row>
    <row r="155" spans="3:3">
      <c r="C155" s="49"/>
    </row>
    <row r="156" spans="3:3">
      <c r="C156" s="49"/>
    </row>
    <row r="157" spans="3:3">
      <c r="C157" s="49"/>
    </row>
    <row r="158" spans="3:3">
      <c r="C158" s="49"/>
    </row>
    <row r="159" spans="3:3">
      <c r="C159" s="49"/>
    </row>
    <row r="160" spans="3:3">
      <c r="C160" s="49"/>
    </row>
    <row r="161" spans="3:3">
      <c r="C161" s="49"/>
    </row>
    <row r="162" spans="3:3">
      <c r="C162" s="49"/>
    </row>
    <row r="163" spans="3:3">
      <c r="C163" s="49"/>
    </row>
    <row r="164" spans="3:3">
      <c r="C164" s="49"/>
    </row>
    <row r="165" spans="3:3">
      <c r="C165" s="49"/>
    </row>
  </sheetData>
  <mergeCells count="1">
    <mergeCell ref="B23:C23"/>
  </mergeCells>
  <pageMargins left="0.59055118110236227" right="0.19685039370078741" top="0.78740157480314965" bottom="0.51181102362204722" header="0.11811023622047245" footer="0.15748031496062992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5"/>
  <sheetViews>
    <sheetView workbookViewId="0"/>
  </sheetViews>
  <sheetFormatPr baseColWidth="10" defaultRowHeight="15"/>
  <cols>
    <col min="1" max="1" width="4.28515625" style="22" customWidth="1"/>
    <col min="2" max="2" width="5.5703125" style="22" customWidth="1"/>
    <col min="3" max="3" width="64.7109375" style="52" customWidth="1"/>
    <col min="4" max="10" width="11.7109375" style="30" hidden="1" customWidth="1"/>
    <col min="11" max="23" width="12.7109375" style="30" customWidth="1"/>
    <col min="24" max="24" width="4.28515625" style="30" hidden="1" customWidth="1"/>
    <col min="25" max="16384" width="11.42578125" style="213"/>
  </cols>
  <sheetData>
    <row r="1" spans="1:25" s="18" customFormat="1" ht="21.75" customHeight="1">
      <c r="A1" s="525" t="s">
        <v>977</v>
      </c>
      <c r="C1" s="53"/>
      <c r="O1" s="525"/>
      <c r="P1" s="17"/>
    </row>
    <row r="2" spans="1:25" s="20" customFormat="1" ht="16.5" customHeight="1">
      <c r="A2" s="19" t="s">
        <v>290</v>
      </c>
      <c r="C2" s="68"/>
      <c r="O2" s="19"/>
      <c r="P2" s="19"/>
    </row>
    <row r="3" spans="1:25" s="22" customFormat="1" ht="12.75" customHeight="1">
      <c r="C3" s="23"/>
    </row>
    <row r="4" spans="1:25" s="24" customFormat="1" ht="27" customHeight="1">
      <c r="A4" s="526" t="s">
        <v>30</v>
      </c>
      <c r="B4" s="428" t="s">
        <v>930</v>
      </c>
      <c r="C4" s="482" t="s">
        <v>41</v>
      </c>
      <c r="D4" s="475">
        <v>1995</v>
      </c>
      <c r="E4" s="475">
        <v>1996</v>
      </c>
      <c r="F4" s="475">
        <v>1997</v>
      </c>
      <c r="G4" s="475">
        <v>1998</v>
      </c>
      <c r="H4" s="475">
        <v>1999</v>
      </c>
      <c r="I4" s="475">
        <v>2000</v>
      </c>
      <c r="J4" s="475">
        <v>2001</v>
      </c>
      <c r="K4" s="475">
        <v>2002</v>
      </c>
      <c r="L4" s="475">
        <v>2003</v>
      </c>
      <c r="M4" s="475">
        <v>2004</v>
      </c>
      <c r="N4" s="428">
        <v>2005</v>
      </c>
      <c r="O4" s="476">
        <v>2006</v>
      </c>
      <c r="P4" s="429">
        <v>2007</v>
      </c>
      <c r="Q4" s="475">
        <v>2008</v>
      </c>
      <c r="R4" s="475">
        <v>2009</v>
      </c>
      <c r="S4" s="475">
        <v>2010</v>
      </c>
      <c r="T4" s="475">
        <v>2011</v>
      </c>
      <c r="U4" s="475">
        <v>2012</v>
      </c>
      <c r="V4" s="428" t="s">
        <v>928</v>
      </c>
      <c r="W4" s="475" t="s">
        <v>929</v>
      </c>
      <c r="X4" s="527" t="s">
        <v>30</v>
      </c>
    </row>
    <row r="5" spans="1:25" s="30" customFormat="1" ht="21" customHeight="1">
      <c r="A5" s="25">
        <v>1</v>
      </c>
      <c r="B5" s="26" t="s">
        <v>49</v>
      </c>
      <c r="C5" s="27" t="s">
        <v>118</v>
      </c>
      <c r="D5" s="28" t="s">
        <v>39</v>
      </c>
      <c r="E5" s="28" t="s">
        <v>39</v>
      </c>
      <c r="F5" s="28" t="s">
        <v>39</v>
      </c>
      <c r="G5" s="28" t="s">
        <v>39</v>
      </c>
      <c r="H5" s="28" t="s">
        <v>39</v>
      </c>
      <c r="I5" s="28" t="s">
        <v>39</v>
      </c>
      <c r="J5" s="28" t="s">
        <v>39</v>
      </c>
      <c r="K5" s="536">
        <v>100.59670982415011</v>
      </c>
      <c r="L5" s="529">
        <v>89.786638933884092</v>
      </c>
      <c r="M5" s="536">
        <v>84.547229894861132</v>
      </c>
      <c r="N5" s="529">
        <v>74.673890928692799</v>
      </c>
      <c r="O5" s="529">
        <v>72.696428144243299</v>
      </c>
      <c r="P5" s="529">
        <v>66.096098068304187</v>
      </c>
      <c r="Q5" s="536">
        <v>64.432786614907457</v>
      </c>
      <c r="R5" s="536">
        <v>61.334312854488793</v>
      </c>
      <c r="S5" s="536">
        <v>64.416010146787471</v>
      </c>
      <c r="T5" s="529">
        <v>66.499504775182274</v>
      </c>
      <c r="U5" s="536">
        <v>66.252296068488846</v>
      </c>
      <c r="V5" s="529">
        <v>65.991174452348474</v>
      </c>
      <c r="W5" s="529">
        <v>69.43488942196187</v>
      </c>
      <c r="X5" s="55">
        <v>1</v>
      </c>
      <c r="Y5" s="67"/>
    </row>
    <row r="6" spans="1:25" s="30" customFormat="1" ht="15" customHeight="1">
      <c r="A6" s="25">
        <v>2</v>
      </c>
      <c r="B6" s="26" t="s">
        <v>50</v>
      </c>
      <c r="C6" s="31" t="s">
        <v>115</v>
      </c>
      <c r="D6" s="32" t="s">
        <v>39</v>
      </c>
      <c r="E6" s="32" t="s">
        <v>39</v>
      </c>
      <c r="F6" s="32" t="s">
        <v>39</v>
      </c>
      <c r="G6" s="32" t="s">
        <v>39</v>
      </c>
      <c r="H6" s="32" t="s">
        <v>39</v>
      </c>
      <c r="I6" s="32" t="s">
        <v>39</v>
      </c>
      <c r="J6" s="32" t="s">
        <v>39</v>
      </c>
      <c r="K6" s="529">
        <v>42.294257763394569</v>
      </c>
      <c r="L6" s="529">
        <v>37.598384962471727</v>
      </c>
      <c r="M6" s="529">
        <v>37.198655156560747</v>
      </c>
      <c r="N6" s="529">
        <v>33.432088883947372</v>
      </c>
      <c r="O6" s="529">
        <v>32.042498390413073</v>
      </c>
      <c r="P6" s="529">
        <v>28.12317567412547</v>
      </c>
      <c r="Q6" s="529">
        <v>27.131087304973093</v>
      </c>
      <c r="R6" s="529">
        <v>27.860026575224644</v>
      </c>
      <c r="S6" s="529">
        <v>27.001297514457448</v>
      </c>
      <c r="T6" s="529">
        <v>26.649504782259797</v>
      </c>
      <c r="U6" s="529">
        <v>26.818228008585677</v>
      </c>
      <c r="V6" s="529">
        <v>26.621808517822565</v>
      </c>
      <c r="W6" s="529">
        <v>27.619582073019167</v>
      </c>
      <c r="X6" s="55">
        <v>2</v>
      </c>
      <c r="Y6" s="67"/>
    </row>
    <row r="7" spans="1:25" s="30" customFormat="1" ht="15" customHeight="1">
      <c r="A7" s="25">
        <v>3</v>
      </c>
      <c r="B7" s="26" t="s">
        <v>51</v>
      </c>
      <c r="C7" s="31" t="s">
        <v>124</v>
      </c>
      <c r="D7" s="32" t="s">
        <v>39</v>
      </c>
      <c r="E7" s="32" t="s">
        <v>39</v>
      </c>
      <c r="F7" s="32" t="s">
        <v>39</v>
      </c>
      <c r="G7" s="32" t="s">
        <v>39</v>
      </c>
      <c r="H7" s="32" t="s">
        <v>39</v>
      </c>
      <c r="I7" s="32" t="s">
        <v>39</v>
      </c>
      <c r="J7" s="32" t="s">
        <v>39</v>
      </c>
      <c r="K7" s="529">
        <v>1364.4976051435276</v>
      </c>
      <c r="L7" s="529">
        <v>1472.0523850180846</v>
      </c>
      <c r="M7" s="529">
        <v>1612.4923062495163</v>
      </c>
      <c r="N7" s="529">
        <v>1578.8071350615658</v>
      </c>
      <c r="O7" s="529">
        <v>1674.0688958386143</v>
      </c>
      <c r="P7" s="529">
        <v>1681.1382900882461</v>
      </c>
      <c r="Q7" s="529">
        <v>1617.4224071871076</v>
      </c>
      <c r="R7" s="529">
        <v>1762.3366648817282</v>
      </c>
      <c r="S7" s="529">
        <v>1856.3574769845843</v>
      </c>
      <c r="T7" s="529">
        <v>2025.2975850910357</v>
      </c>
      <c r="U7" s="529">
        <v>2159.4138256216579</v>
      </c>
      <c r="V7" s="529">
        <v>2136.4884332625488</v>
      </c>
      <c r="W7" s="529">
        <v>2331.1286027388296</v>
      </c>
      <c r="X7" s="55">
        <v>3</v>
      </c>
      <c r="Y7" s="67"/>
    </row>
    <row r="8" spans="1:25" s="30" customFormat="1" ht="15" customHeight="1">
      <c r="A8" s="25">
        <v>4</v>
      </c>
      <c r="B8" s="26" t="s">
        <v>52</v>
      </c>
      <c r="C8" s="31" t="s">
        <v>119</v>
      </c>
      <c r="D8" s="32" t="s">
        <v>39</v>
      </c>
      <c r="E8" s="32" t="s">
        <v>39</v>
      </c>
      <c r="F8" s="32" t="s">
        <v>39</v>
      </c>
      <c r="G8" s="32" t="s">
        <v>39</v>
      </c>
      <c r="H8" s="32" t="s">
        <v>39</v>
      </c>
      <c r="I8" s="32" t="s">
        <v>39</v>
      </c>
      <c r="J8" s="32" t="s">
        <v>39</v>
      </c>
      <c r="K8" s="529">
        <v>40.972157720300466</v>
      </c>
      <c r="L8" s="529">
        <v>46.877412903940083</v>
      </c>
      <c r="M8" s="529">
        <v>55.779724594264223</v>
      </c>
      <c r="N8" s="529">
        <v>55.137352383374505</v>
      </c>
      <c r="O8" s="529">
        <v>58.391137967223031</v>
      </c>
      <c r="P8" s="529">
        <v>61.626022936134227</v>
      </c>
      <c r="Q8" s="529">
        <v>69.695129826479516</v>
      </c>
      <c r="R8" s="529">
        <v>118.21239661881476</v>
      </c>
      <c r="S8" s="529">
        <v>135.11749216088495</v>
      </c>
      <c r="T8" s="529">
        <v>109.54106819118942</v>
      </c>
      <c r="U8" s="529">
        <v>120.7222718089096</v>
      </c>
      <c r="V8" s="529">
        <v>119.23269156066897</v>
      </c>
      <c r="W8" s="529">
        <v>129.72701108646481</v>
      </c>
      <c r="X8" s="55">
        <v>4</v>
      </c>
      <c r="Y8" s="67"/>
    </row>
    <row r="9" spans="1:25" s="30" customFormat="1" ht="15" customHeight="1">
      <c r="A9" s="25">
        <v>5</v>
      </c>
      <c r="B9" s="26" t="s">
        <v>53</v>
      </c>
      <c r="C9" s="31" t="s">
        <v>120</v>
      </c>
      <c r="D9" s="32" t="s">
        <v>39</v>
      </c>
      <c r="E9" s="32" t="s">
        <v>39</v>
      </c>
      <c r="F9" s="32" t="s">
        <v>39</v>
      </c>
      <c r="G9" s="32" t="s">
        <v>39</v>
      </c>
      <c r="H9" s="32" t="s">
        <v>39</v>
      </c>
      <c r="I9" s="32" t="s">
        <v>39</v>
      </c>
      <c r="J9" s="32" t="s">
        <v>39</v>
      </c>
      <c r="K9" s="529">
        <v>355.80033115488476</v>
      </c>
      <c r="L9" s="529">
        <v>358.02557612168596</v>
      </c>
      <c r="M9" s="529">
        <v>386.2406337021132</v>
      </c>
      <c r="N9" s="529">
        <v>379.1610632714129</v>
      </c>
      <c r="O9" s="529">
        <v>454.70289591966304</v>
      </c>
      <c r="P9" s="529">
        <v>462.57811462848053</v>
      </c>
      <c r="Q9" s="529">
        <v>509.94493442961146</v>
      </c>
      <c r="R9" s="529">
        <v>493.85189959220844</v>
      </c>
      <c r="S9" s="529">
        <v>484.05418913478456</v>
      </c>
      <c r="T9" s="529">
        <v>479.19306975351861</v>
      </c>
      <c r="U9" s="529">
        <v>465.91671201825363</v>
      </c>
      <c r="V9" s="529">
        <v>462.10539724900491</v>
      </c>
      <c r="W9" s="529">
        <v>505.04392835152134</v>
      </c>
      <c r="X9" s="55">
        <v>5</v>
      </c>
      <c r="Y9" s="67"/>
    </row>
    <row r="10" spans="1:25" s="30" customFormat="1" ht="15" customHeight="1">
      <c r="A10" s="25">
        <v>6</v>
      </c>
      <c r="B10" s="26" t="s">
        <v>54</v>
      </c>
      <c r="C10" s="31" t="s">
        <v>44</v>
      </c>
      <c r="D10" s="32" t="s">
        <v>39</v>
      </c>
      <c r="E10" s="32" t="s">
        <v>39</v>
      </c>
      <c r="F10" s="32" t="s">
        <v>39</v>
      </c>
      <c r="G10" s="32" t="s">
        <v>39</v>
      </c>
      <c r="H10" s="32" t="s">
        <v>39</v>
      </c>
      <c r="I10" s="32" t="s">
        <v>39</v>
      </c>
      <c r="J10" s="32" t="s">
        <v>39</v>
      </c>
      <c r="K10" s="529">
        <v>618.52702700216025</v>
      </c>
      <c r="L10" s="529">
        <v>582.83614993424339</v>
      </c>
      <c r="M10" s="529">
        <v>568.78774814810617</v>
      </c>
      <c r="N10" s="529">
        <v>514.11058957994226</v>
      </c>
      <c r="O10" s="529">
        <v>512.07336572019744</v>
      </c>
      <c r="P10" s="529">
        <v>478.1151794632666</v>
      </c>
      <c r="Q10" s="529">
        <v>508.28387547292681</v>
      </c>
      <c r="R10" s="529">
        <v>441.73620086485812</v>
      </c>
      <c r="S10" s="529">
        <v>476.56856027313006</v>
      </c>
      <c r="T10" s="529">
        <v>564.14721291094293</v>
      </c>
      <c r="U10" s="529">
        <v>561.74168133917556</v>
      </c>
      <c r="V10" s="529">
        <v>544.95683174016142</v>
      </c>
      <c r="W10" s="529">
        <v>613.24631923183449</v>
      </c>
      <c r="X10" s="55">
        <v>6</v>
      </c>
      <c r="Y10" s="67"/>
    </row>
    <row r="11" spans="1:25" s="30" customFormat="1" ht="15" customHeight="1">
      <c r="A11" s="25">
        <v>7</v>
      </c>
      <c r="B11" s="26" t="s">
        <v>55</v>
      </c>
      <c r="C11" s="31" t="s">
        <v>116</v>
      </c>
      <c r="D11" s="32" t="s">
        <v>39</v>
      </c>
      <c r="E11" s="32" t="s">
        <v>39</v>
      </c>
      <c r="F11" s="32" t="s">
        <v>39</v>
      </c>
      <c r="G11" s="32" t="s">
        <v>39</v>
      </c>
      <c r="H11" s="32" t="s">
        <v>39</v>
      </c>
      <c r="I11" s="32" t="s">
        <v>39</v>
      </c>
      <c r="J11" s="32" t="s">
        <v>39</v>
      </c>
      <c r="K11" s="529">
        <v>1424.9504738540131</v>
      </c>
      <c r="L11" s="529">
        <v>1493.5948380957634</v>
      </c>
      <c r="M11" s="529">
        <v>1673.5239029367956</v>
      </c>
      <c r="N11" s="529">
        <v>1656.2788889289668</v>
      </c>
      <c r="O11" s="529">
        <v>1706.3877942768509</v>
      </c>
      <c r="P11" s="529">
        <v>1687.340816198373</v>
      </c>
      <c r="Q11" s="529">
        <v>1559.2382312417651</v>
      </c>
      <c r="R11" s="529">
        <v>1370.4059770673025</v>
      </c>
      <c r="S11" s="529">
        <v>1445.3311682151977</v>
      </c>
      <c r="T11" s="529">
        <v>1583.0767567925272</v>
      </c>
      <c r="U11" s="529">
        <v>1677.8339613813482</v>
      </c>
      <c r="V11" s="529">
        <v>1662.3803140045097</v>
      </c>
      <c r="W11" s="529">
        <v>1831.4951986750932</v>
      </c>
      <c r="X11" s="55">
        <v>7</v>
      </c>
      <c r="Y11" s="67"/>
    </row>
    <row r="12" spans="1:25" s="30" customFormat="1" ht="15" customHeight="1">
      <c r="A12" s="25">
        <v>8</v>
      </c>
      <c r="B12" s="26" t="s">
        <v>56</v>
      </c>
      <c r="C12" s="31" t="s">
        <v>95</v>
      </c>
      <c r="D12" s="32" t="s">
        <v>39</v>
      </c>
      <c r="E12" s="32" t="s">
        <v>39</v>
      </c>
      <c r="F12" s="32" t="s">
        <v>39</v>
      </c>
      <c r="G12" s="32" t="s">
        <v>39</v>
      </c>
      <c r="H12" s="32" t="s">
        <v>39</v>
      </c>
      <c r="I12" s="32" t="s">
        <v>39</v>
      </c>
      <c r="J12" s="32" t="s">
        <v>39</v>
      </c>
      <c r="K12" s="529">
        <v>462.50365679269134</v>
      </c>
      <c r="L12" s="529">
        <v>523.46503512747165</v>
      </c>
      <c r="M12" s="529">
        <v>591.09972231111146</v>
      </c>
      <c r="N12" s="529">
        <v>604.64126589782563</v>
      </c>
      <c r="O12" s="529">
        <v>660.47695817796739</v>
      </c>
      <c r="P12" s="529">
        <v>674.45210558294457</v>
      </c>
      <c r="Q12" s="529">
        <v>682.01654589981285</v>
      </c>
      <c r="R12" s="529">
        <v>913.18840994537209</v>
      </c>
      <c r="S12" s="529">
        <v>995.76670013677199</v>
      </c>
      <c r="T12" s="529">
        <v>763.80748151401224</v>
      </c>
      <c r="U12" s="529">
        <v>922.42455011747279</v>
      </c>
      <c r="V12" s="529">
        <v>928.47843456130488</v>
      </c>
      <c r="W12" s="529">
        <v>1023.9637699153387</v>
      </c>
      <c r="X12" s="55">
        <v>8</v>
      </c>
      <c r="Y12" s="67"/>
    </row>
    <row r="13" spans="1:25" s="30" customFormat="1" ht="15" customHeight="1">
      <c r="A13" s="25">
        <v>9</v>
      </c>
      <c r="B13" s="26" t="s">
        <v>57</v>
      </c>
      <c r="C13" s="31" t="s">
        <v>117</v>
      </c>
      <c r="D13" s="32" t="s">
        <v>39</v>
      </c>
      <c r="E13" s="32" t="s">
        <v>39</v>
      </c>
      <c r="F13" s="32" t="s">
        <v>39</v>
      </c>
      <c r="G13" s="32" t="s">
        <v>39</v>
      </c>
      <c r="H13" s="32" t="s">
        <v>39</v>
      </c>
      <c r="I13" s="32" t="s">
        <v>39</v>
      </c>
      <c r="J13" s="32" t="s">
        <v>39</v>
      </c>
      <c r="K13" s="529">
        <v>69.004507604888715</v>
      </c>
      <c r="L13" s="529">
        <v>71.109576565989826</v>
      </c>
      <c r="M13" s="529">
        <v>75.894963555502486</v>
      </c>
      <c r="N13" s="529">
        <v>72.703139407794239</v>
      </c>
      <c r="O13" s="529">
        <v>75.545176448124039</v>
      </c>
      <c r="P13" s="529">
        <v>72.348088843029046</v>
      </c>
      <c r="Q13" s="529">
        <v>78.290001992035656</v>
      </c>
      <c r="R13" s="529">
        <v>79.920830050772054</v>
      </c>
      <c r="S13" s="529">
        <v>88.265653514805734</v>
      </c>
      <c r="T13" s="529">
        <v>95.966699454090232</v>
      </c>
      <c r="U13" s="529">
        <v>106.04433563915354</v>
      </c>
      <c r="V13" s="529">
        <v>105.9137854424021</v>
      </c>
      <c r="W13" s="529">
        <v>115.83239920526762</v>
      </c>
      <c r="X13" s="55">
        <v>9</v>
      </c>
      <c r="Y13" s="67"/>
    </row>
    <row r="14" spans="1:25" s="30" customFormat="1" ht="15" customHeight="1">
      <c r="A14" s="25">
        <v>10</v>
      </c>
      <c r="B14" s="26" t="s">
        <v>58</v>
      </c>
      <c r="C14" s="31" t="s">
        <v>96</v>
      </c>
      <c r="D14" s="32" t="s">
        <v>39</v>
      </c>
      <c r="E14" s="32" t="s">
        <v>39</v>
      </c>
      <c r="F14" s="32" t="s">
        <v>39</v>
      </c>
      <c r="G14" s="32" t="s">
        <v>39</v>
      </c>
      <c r="H14" s="32" t="s">
        <v>39</v>
      </c>
      <c r="I14" s="32" t="s">
        <v>39</v>
      </c>
      <c r="J14" s="32" t="s">
        <v>39</v>
      </c>
      <c r="K14" s="529">
        <v>471.57886158688075</v>
      </c>
      <c r="L14" s="529">
        <v>501.82864858853242</v>
      </c>
      <c r="M14" s="529">
        <v>534.06755894171556</v>
      </c>
      <c r="N14" s="529">
        <v>531.27633497186957</v>
      </c>
      <c r="O14" s="529">
        <v>552.73825546390594</v>
      </c>
      <c r="P14" s="529">
        <v>537.33339791371259</v>
      </c>
      <c r="Q14" s="529">
        <v>573.8120466138763</v>
      </c>
      <c r="R14" s="529">
        <v>382.34756199856332</v>
      </c>
      <c r="S14" s="529">
        <v>372.06957640589815</v>
      </c>
      <c r="T14" s="529">
        <v>623.4836015542644</v>
      </c>
      <c r="U14" s="529">
        <v>611.97562335872908</v>
      </c>
      <c r="V14" s="529">
        <v>605.59821152965401</v>
      </c>
      <c r="W14" s="529">
        <v>656.67783581616823</v>
      </c>
      <c r="X14" s="55">
        <v>10</v>
      </c>
      <c r="Y14" s="67"/>
    </row>
    <row r="15" spans="1:25" s="30" customFormat="1" ht="15" customHeight="1">
      <c r="A15" s="25">
        <v>11</v>
      </c>
      <c r="B15" s="26" t="s">
        <v>59</v>
      </c>
      <c r="C15" s="31" t="s">
        <v>97</v>
      </c>
      <c r="D15" s="32" t="s">
        <v>39</v>
      </c>
      <c r="E15" s="32" t="s">
        <v>39</v>
      </c>
      <c r="F15" s="32" t="s">
        <v>39</v>
      </c>
      <c r="G15" s="32" t="s">
        <v>39</v>
      </c>
      <c r="H15" s="32" t="s">
        <v>39</v>
      </c>
      <c r="I15" s="32" t="s">
        <v>39</v>
      </c>
      <c r="J15" s="32" t="s">
        <v>39</v>
      </c>
      <c r="K15" s="529">
        <v>73.448394147714993</v>
      </c>
      <c r="L15" s="529">
        <v>91.106915018703802</v>
      </c>
      <c r="M15" s="529">
        <v>109.40349754932819</v>
      </c>
      <c r="N15" s="529">
        <v>117.94946710402387</v>
      </c>
      <c r="O15" s="529">
        <v>134.65520347024568</v>
      </c>
      <c r="P15" s="529">
        <v>139.99777798260277</v>
      </c>
      <c r="Q15" s="529">
        <v>152.01544728522722</v>
      </c>
      <c r="R15" s="529">
        <v>171.54890511027236</v>
      </c>
      <c r="S15" s="529">
        <v>190.22740880709517</v>
      </c>
      <c r="T15" s="529">
        <v>209.16249309588406</v>
      </c>
      <c r="U15" s="529">
        <v>224.49484397475408</v>
      </c>
      <c r="V15" s="529">
        <v>223.20120206990805</v>
      </c>
      <c r="W15" s="529">
        <v>252.51775268587912</v>
      </c>
      <c r="X15" s="55">
        <v>11</v>
      </c>
      <c r="Y15" s="67"/>
    </row>
    <row r="16" spans="1:25" s="30" customFormat="1" ht="15" customHeight="1">
      <c r="A16" s="25">
        <v>12</v>
      </c>
      <c r="B16" s="26" t="s">
        <v>60</v>
      </c>
      <c r="C16" s="31" t="s">
        <v>121</v>
      </c>
      <c r="D16" s="32" t="s">
        <v>39</v>
      </c>
      <c r="E16" s="32" t="s">
        <v>39</v>
      </c>
      <c r="F16" s="32" t="s">
        <v>39</v>
      </c>
      <c r="G16" s="32" t="s">
        <v>39</v>
      </c>
      <c r="H16" s="32" t="s">
        <v>39</v>
      </c>
      <c r="I16" s="32" t="s">
        <v>39</v>
      </c>
      <c r="J16" s="32" t="s">
        <v>39</v>
      </c>
      <c r="K16" s="529">
        <v>149.14517476252377</v>
      </c>
      <c r="L16" s="529">
        <v>204.78970448979808</v>
      </c>
      <c r="M16" s="529">
        <v>248.02538429050574</v>
      </c>
      <c r="N16" s="529">
        <v>260.2898329959433</v>
      </c>
      <c r="O16" s="529">
        <v>283.14982660395214</v>
      </c>
      <c r="P16" s="529">
        <v>278.5451085176723</v>
      </c>
      <c r="Q16" s="529">
        <v>277.473786438932</v>
      </c>
      <c r="R16" s="529">
        <v>283.02095792291436</v>
      </c>
      <c r="S16" s="529">
        <v>288.84879621700878</v>
      </c>
      <c r="T16" s="529">
        <v>295.03707177285668</v>
      </c>
      <c r="U16" s="529">
        <v>306.8219643035489</v>
      </c>
      <c r="V16" s="529">
        <v>304.94082354395249</v>
      </c>
      <c r="W16" s="529">
        <v>340.65812570746715</v>
      </c>
      <c r="X16" s="55">
        <v>12</v>
      </c>
      <c r="Y16" s="67"/>
    </row>
    <row r="17" spans="1:25" s="30" customFormat="1" ht="15" customHeight="1">
      <c r="A17" s="25">
        <v>13</v>
      </c>
      <c r="B17" s="26" t="s">
        <v>61</v>
      </c>
      <c r="C17" s="31" t="s">
        <v>98</v>
      </c>
      <c r="D17" s="32" t="s">
        <v>39</v>
      </c>
      <c r="E17" s="32" t="s">
        <v>39</v>
      </c>
      <c r="F17" s="32" t="s">
        <v>39</v>
      </c>
      <c r="G17" s="32" t="s">
        <v>39</v>
      </c>
      <c r="H17" s="32" t="s">
        <v>39</v>
      </c>
      <c r="I17" s="32" t="s">
        <v>39</v>
      </c>
      <c r="J17" s="32" t="s">
        <v>39</v>
      </c>
      <c r="K17" s="529">
        <v>1532.4626902329521</v>
      </c>
      <c r="L17" s="529">
        <v>1547.5651856579061</v>
      </c>
      <c r="M17" s="529">
        <v>1641.4601046368618</v>
      </c>
      <c r="N17" s="529">
        <v>1693.5958777125279</v>
      </c>
      <c r="O17" s="529">
        <v>1906.5085412997375</v>
      </c>
      <c r="P17" s="529">
        <v>1982.8482933202349</v>
      </c>
      <c r="Q17" s="529">
        <v>2170.063677129277</v>
      </c>
      <c r="R17" s="529">
        <v>2337.9780193168335</v>
      </c>
      <c r="S17" s="529">
        <v>2313.4575968959448</v>
      </c>
      <c r="T17" s="529">
        <v>2305.8474150408733</v>
      </c>
      <c r="U17" s="529">
        <v>2326.719351526458</v>
      </c>
      <c r="V17" s="529">
        <v>2310.3680320982503</v>
      </c>
      <c r="W17" s="529">
        <v>2534.679727681736</v>
      </c>
      <c r="X17" s="55">
        <v>13</v>
      </c>
      <c r="Y17" s="67"/>
    </row>
    <row r="18" spans="1:25" s="30" customFormat="1" ht="15" customHeight="1">
      <c r="A18" s="25">
        <v>14</v>
      </c>
      <c r="B18" s="26" t="s">
        <v>63</v>
      </c>
      <c r="C18" s="31" t="s">
        <v>102</v>
      </c>
      <c r="D18" s="32" t="s">
        <v>39</v>
      </c>
      <c r="E18" s="32" t="s">
        <v>39</v>
      </c>
      <c r="F18" s="32" t="s">
        <v>39</v>
      </c>
      <c r="G18" s="32" t="s">
        <v>39</v>
      </c>
      <c r="H18" s="32" t="s">
        <v>39</v>
      </c>
      <c r="I18" s="32" t="s">
        <v>39</v>
      </c>
      <c r="J18" s="32" t="s">
        <v>39</v>
      </c>
      <c r="K18" s="529">
        <v>83.27665926056595</v>
      </c>
      <c r="L18" s="529">
        <v>118.53107094961008</v>
      </c>
      <c r="M18" s="529">
        <v>143.00588177735909</v>
      </c>
      <c r="N18" s="529">
        <v>137.42899258984318</v>
      </c>
      <c r="O18" s="529">
        <v>87.459845974037336</v>
      </c>
      <c r="P18" s="529">
        <v>125.76122009277903</v>
      </c>
      <c r="Q18" s="529">
        <v>138.11931080237483</v>
      </c>
      <c r="R18" s="529">
        <v>85.188043464718717</v>
      </c>
      <c r="S18" s="529">
        <v>105.44503428461051</v>
      </c>
      <c r="T18" s="529">
        <v>122.73023793602388</v>
      </c>
      <c r="U18" s="529">
        <v>145.52285436881471</v>
      </c>
      <c r="V18" s="529">
        <v>144.31899133763503</v>
      </c>
      <c r="W18" s="529">
        <v>177.91983365559011</v>
      </c>
      <c r="X18" s="55">
        <v>14</v>
      </c>
      <c r="Y18" s="67"/>
    </row>
    <row r="19" spans="1:25" s="30" customFormat="1" ht="15" customHeight="1">
      <c r="A19" s="25">
        <v>15</v>
      </c>
      <c r="B19" s="26" t="s">
        <v>62</v>
      </c>
      <c r="C19" s="31" t="s">
        <v>122</v>
      </c>
      <c r="D19" s="32" t="s">
        <v>39</v>
      </c>
      <c r="E19" s="32" t="s">
        <v>39</v>
      </c>
      <c r="F19" s="32" t="s">
        <v>39</v>
      </c>
      <c r="G19" s="32" t="s">
        <v>39</v>
      </c>
      <c r="H19" s="32" t="s">
        <v>39</v>
      </c>
      <c r="I19" s="32" t="s">
        <v>39</v>
      </c>
      <c r="J19" s="32" t="s">
        <v>39</v>
      </c>
      <c r="K19" s="529">
        <v>161.29535902211046</v>
      </c>
      <c r="L19" s="529">
        <v>190.64671112267945</v>
      </c>
      <c r="M19" s="529">
        <v>212.08141183431636</v>
      </c>
      <c r="N19" s="529">
        <v>270.81840723525238</v>
      </c>
      <c r="O19" s="529">
        <v>314.9231455691766</v>
      </c>
      <c r="P19" s="529">
        <v>313.6022882273233</v>
      </c>
      <c r="Q19" s="529">
        <v>341.8070834160165</v>
      </c>
      <c r="R19" s="529">
        <v>357.59584412761336</v>
      </c>
      <c r="S19" s="529">
        <v>387.31032372306868</v>
      </c>
      <c r="T19" s="529">
        <v>394.06955366600369</v>
      </c>
      <c r="U19" s="529">
        <v>414.09209091963913</v>
      </c>
      <c r="V19" s="529">
        <v>411.83022343310603</v>
      </c>
      <c r="W19" s="529">
        <v>446.72203674590128</v>
      </c>
      <c r="X19" s="55">
        <v>15</v>
      </c>
      <c r="Y19" s="67"/>
    </row>
    <row r="20" spans="1:25" s="30" customFormat="1" ht="15" customHeight="1">
      <c r="A20" s="25">
        <v>16</v>
      </c>
      <c r="B20" s="26" t="s">
        <v>99</v>
      </c>
      <c r="C20" s="31" t="s">
        <v>103</v>
      </c>
      <c r="D20" s="32" t="s">
        <v>39</v>
      </c>
      <c r="E20" s="32" t="s">
        <v>39</v>
      </c>
      <c r="F20" s="32" t="s">
        <v>39</v>
      </c>
      <c r="G20" s="32" t="s">
        <v>39</v>
      </c>
      <c r="H20" s="32" t="s">
        <v>39</v>
      </c>
      <c r="I20" s="32" t="s">
        <v>39</v>
      </c>
      <c r="J20" s="32" t="s">
        <v>39</v>
      </c>
      <c r="K20" s="529">
        <v>24.630371804910602</v>
      </c>
      <c r="L20" s="529">
        <v>28.920148513497232</v>
      </c>
      <c r="M20" s="529">
        <v>33.589343620631162</v>
      </c>
      <c r="N20" s="529">
        <v>35.33206621800359</v>
      </c>
      <c r="O20" s="529">
        <v>38.413760640635417</v>
      </c>
      <c r="P20" s="529">
        <v>40.610954009456997</v>
      </c>
      <c r="Q20" s="529">
        <v>44.653871771338331</v>
      </c>
      <c r="R20" s="529">
        <v>45.153878745239794</v>
      </c>
      <c r="S20" s="529">
        <v>49.766671212030992</v>
      </c>
      <c r="T20" s="529">
        <v>53.521522039916242</v>
      </c>
      <c r="U20" s="529">
        <v>58.247289110915702</v>
      </c>
      <c r="V20" s="529">
        <v>57.605299740576889</v>
      </c>
      <c r="W20" s="529">
        <v>64.282430459537821</v>
      </c>
      <c r="X20" s="55">
        <v>16</v>
      </c>
      <c r="Y20" s="67"/>
    </row>
    <row r="21" spans="1:25" s="30" customFormat="1" ht="15" customHeight="1">
      <c r="A21" s="25">
        <v>17</v>
      </c>
      <c r="B21" s="26" t="s">
        <v>100</v>
      </c>
      <c r="C21" s="31" t="s">
        <v>104</v>
      </c>
      <c r="D21" s="32" t="s">
        <v>39</v>
      </c>
      <c r="E21" s="32" t="s">
        <v>39</v>
      </c>
      <c r="F21" s="32" t="s">
        <v>39</v>
      </c>
      <c r="G21" s="32" t="s">
        <v>39</v>
      </c>
      <c r="H21" s="32" t="s">
        <v>39</v>
      </c>
      <c r="I21" s="32" t="s">
        <v>39</v>
      </c>
      <c r="J21" s="32" t="s">
        <v>39</v>
      </c>
      <c r="K21" s="529">
        <v>111.71375238907407</v>
      </c>
      <c r="L21" s="529">
        <v>135.30327457009196</v>
      </c>
      <c r="M21" s="529">
        <v>158.84346318773106</v>
      </c>
      <c r="N21" s="529">
        <v>169.81678518749078</v>
      </c>
      <c r="O21" s="529">
        <v>209.64968769423649</v>
      </c>
      <c r="P21" s="529">
        <v>230.45289458083394</v>
      </c>
      <c r="Q21" s="529">
        <v>262.89475618348223</v>
      </c>
      <c r="R21" s="529">
        <v>299.53232817430558</v>
      </c>
      <c r="S21" s="529">
        <v>341.37332047571971</v>
      </c>
      <c r="T21" s="529">
        <v>371.70550535950946</v>
      </c>
      <c r="U21" s="529">
        <v>406.6933345136124</v>
      </c>
      <c r="V21" s="529">
        <v>405.97247705673163</v>
      </c>
      <c r="W21" s="529">
        <v>451.25452411376517</v>
      </c>
      <c r="X21" s="55">
        <v>17</v>
      </c>
      <c r="Y21" s="67"/>
    </row>
    <row r="22" spans="1:25" s="30" customFormat="1" ht="15" customHeight="1">
      <c r="A22" s="25">
        <v>18</v>
      </c>
      <c r="B22" s="26" t="s">
        <v>101</v>
      </c>
      <c r="C22" s="31" t="s">
        <v>105</v>
      </c>
      <c r="D22" s="32" t="s">
        <v>39</v>
      </c>
      <c r="E22" s="32" t="s">
        <v>39</v>
      </c>
      <c r="F22" s="32" t="s">
        <v>39</v>
      </c>
      <c r="G22" s="32" t="s">
        <v>39</v>
      </c>
      <c r="H22" s="32" t="s">
        <v>39</v>
      </c>
      <c r="I22" s="32" t="s">
        <v>39</v>
      </c>
      <c r="J22" s="32" t="s">
        <v>39</v>
      </c>
      <c r="K22" s="529">
        <v>1117.1985469967556</v>
      </c>
      <c r="L22" s="529">
        <v>1095.3743740981497</v>
      </c>
      <c r="M22" s="529">
        <v>1153.5006568561512</v>
      </c>
      <c r="N22" s="529">
        <v>1112.592735705663</v>
      </c>
      <c r="O22" s="529">
        <v>1203.7596939337375</v>
      </c>
      <c r="P22" s="529">
        <v>1217.8666907467521</v>
      </c>
      <c r="Q22" s="529">
        <v>1344.5644705312156</v>
      </c>
      <c r="R22" s="529">
        <v>1326.0245039211297</v>
      </c>
      <c r="S22" s="529">
        <v>1293.8245386724368</v>
      </c>
      <c r="T22" s="529">
        <v>1268.5726358645388</v>
      </c>
      <c r="U22" s="529">
        <v>1239.0686209449636</v>
      </c>
      <c r="V22" s="529">
        <v>1230.2909450644536</v>
      </c>
      <c r="W22" s="529">
        <v>1336.5212897777794</v>
      </c>
      <c r="X22" s="55">
        <v>18</v>
      </c>
      <c r="Y22" s="67"/>
    </row>
    <row r="23" spans="1:25" s="30" customFormat="1" ht="12.95" customHeight="1">
      <c r="A23" s="25"/>
      <c r="B23" s="745"/>
      <c r="C23" s="746"/>
      <c r="D23" s="32"/>
      <c r="E23" s="32"/>
      <c r="F23" s="32"/>
      <c r="G23" s="32"/>
      <c r="H23" s="32"/>
      <c r="I23" s="32"/>
      <c r="J23" s="32"/>
      <c r="K23" s="529"/>
      <c r="L23" s="529"/>
      <c r="M23" s="529"/>
      <c r="N23" s="529"/>
      <c r="O23" s="529"/>
      <c r="P23" s="529"/>
      <c r="Q23" s="529"/>
      <c r="R23" s="529"/>
      <c r="S23" s="529"/>
      <c r="T23" s="529"/>
      <c r="U23" s="529"/>
      <c r="V23" s="529"/>
      <c r="W23" s="529"/>
      <c r="X23" s="55"/>
      <c r="Y23" s="67"/>
    </row>
    <row r="24" spans="1:25" s="30" customFormat="1" ht="15" customHeight="1">
      <c r="A24" s="48">
        <v>19</v>
      </c>
      <c r="B24" s="34"/>
      <c r="C24" s="35" t="s">
        <v>42</v>
      </c>
      <c r="D24" s="36">
        <v>4779</v>
      </c>
      <c r="E24" s="36">
        <v>4760</v>
      </c>
      <c r="F24" s="36">
        <v>5166</v>
      </c>
      <c r="G24" s="36">
        <v>5758</v>
      </c>
      <c r="H24" s="36">
        <v>6356</v>
      </c>
      <c r="I24" s="36">
        <v>7413</v>
      </c>
      <c r="J24" s="36">
        <v>8925</v>
      </c>
      <c r="K24" s="532">
        <f>SUM(K5:K22)</f>
        <v>8203.8965370634978</v>
      </c>
      <c r="L24" s="532">
        <f t="shared" ref="L24:R24" si="0">SUM(L5:L22)</f>
        <v>8589.4120306725035</v>
      </c>
      <c r="M24" s="532">
        <f t="shared" si="0"/>
        <v>9319.5421892434315</v>
      </c>
      <c r="N24" s="532">
        <f t="shared" si="0"/>
        <v>9298.0459140641397</v>
      </c>
      <c r="O24" s="532">
        <f t="shared" si="0"/>
        <v>9977.6431115329615</v>
      </c>
      <c r="P24" s="532">
        <f t="shared" si="0"/>
        <v>10078.836516874271</v>
      </c>
      <c r="Q24" s="532">
        <f t="shared" si="0"/>
        <v>10421.859450141359</v>
      </c>
      <c r="R24" s="532">
        <f t="shared" si="0"/>
        <v>10557.23676123236</v>
      </c>
      <c r="S24" s="532">
        <f>SUM(S5:S22)</f>
        <v>10915.201814775217</v>
      </c>
      <c r="T24" s="532">
        <f t="shared" ref="T24:W24" si="1">SUM(T5:T22)</f>
        <v>11358.30891959463</v>
      </c>
      <c r="U24" s="532">
        <f t="shared" si="1"/>
        <v>11840.803835024482</v>
      </c>
      <c r="V24" s="532">
        <f t="shared" si="1"/>
        <v>11746.295076665039</v>
      </c>
      <c r="W24" s="532">
        <f t="shared" si="1"/>
        <v>12908.725257343156</v>
      </c>
      <c r="X24" s="48">
        <v>19</v>
      </c>
      <c r="Y24" s="67"/>
    </row>
    <row r="25" spans="1:25" s="30" customFormat="1" ht="15" customHeight="1">
      <c r="A25" s="25">
        <v>20</v>
      </c>
      <c r="B25" s="38"/>
      <c r="C25" s="39" t="s">
        <v>279</v>
      </c>
      <c r="D25" s="40">
        <v>14953</v>
      </c>
      <c r="E25" s="40">
        <v>15098</v>
      </c>
      <c r="F25" s="40">
        <v>14221</v>
      </c>
      <c r="G25" s="40">
        <v>13771</v>
      </c>
      <c r="H25" s="40">
        <v>14904</v>
      </c>
      <c r="I25" s="40">
        <v>14271</v>
      </c>
      <c r="J25" s="40">
        <v>15949</v>
      </c>
      <c r="K25" s="529">
        <v>19252.405661483757</v>
      </c>
      <c r="L25" s="529">
        <v>19753.828590662091</v>
      </c>
      <c r="M25" s="529">
        <v>21980.662318190098</v>
      </c>
      <c r="N25" s="529">
        <v>22551.075828419613</v>
      </c>
      <c r="O25" s="529">
        <v>23654.682137247644</v>
      </c>
      <c r="P25" s="529">
        <v>25107.940401273583</v>
      </c>
      <c r="Q25" s="529">
        <v>25341.642679266872</v>
      </c>
      <c r="R25" s="529">
        <v>27282.201793549582</v>
      </c>
      <c r="S25" s="529">
        <v>29253.269058166341</v>
      </c>
      <c r="T25" s="529">
        <v>30149.781800509176</v>
      </c>
      <c r="U25" s="529">
        <v>32033.577488327468</v>
      </c>
      <c r="V25" s="529">
        <v>34743.790758659568</v>
      </c>
      <c r="W25" s="529">
        <v>35411.573617611451</v>
      </c>
      <c r="X25" s="55">
        <v>20</v>
      </c>
      <c r="Y25" s="67"/>
    </row>
    <row r="26" spans="1:25" s="30" customFormat="1" ht="15" customHeight="1">
      <c r="A26" s="25">
        <v>21</v>
      </c>
      <c r="B26" s="38"/>
      <c r="C26" s="35" t="s">
        <v>948</v>
      </c>
      <c r="D26" s="36">
        <v>19732</v>
      </c>
      <c r="E26" s="36">
        <v>19857</v>
      </c>
      <c r="F26" s="36">
        <v>19386</v>
      </c>
      <c r="G26" s="36">
        <v>19530</v>
      </c>
      <c r="H26" s="36">
        <v>21260</v>
      </c>
      <c r="I26" s="36">
        <v>21683</v>
      </c>
      <c r="J26" s="36">
        <v>24874</v>
      </c>
      <c r="K26" s="532">
        <f t="shared" ref="K26:W26" si="2">SUM(K24:K25)</f>
        <v>27456.302198547255</v>
      </c>
      <c r="L26" s="532">
        <f t="shared" si="2"/>
        <v>28343.240621334597</v>
      </c>
      <c r="M26" s="532">
        <f t="shared" si="2"/>
        <v>31300.204507433529</v>
      </c>
      <c r="N26" s="532">
        <f t="shared" si="2"/>
        <v>31849.121742483752</v>
      </c>
      <c r="O26" s="532">
        <f t="shared" si="2"/>
        <v>33632.325248780602</v>
      </c>
      <c r="P26" s="532">
        <f t="shared" si="2"/>
        <v>35186.776918147851</v>
      </c>
      <c r="Q26" s="532">
        <f t="shared" si="2"/>
        <v>35763.502129408233</v>
      </c>
      <c r="R26" s="532">
        <f t="shared" si="2"/>
        <v>37839.43855478194</v>
      </c>
      <c r="S26" s="532">
        <f t="shared" si="2"/>
        <v>40168.470872941558</v>
      </c>
      <c r="T26" s="532">
        <f t="shared" si="2"/>
        <v>41508.090720103806</v>
      </c>
      <c r="U26" s="532">
        <f t="shared" si="2"/>
        <v>43874.381323351947</v>
      </c>
      <c r="V26" s="532">
        <f t="shared" si="2"/>
        <v>46490.085835324608</v>
      </c>
      <c r="W26" s="532">
        <f t="shared" si="2"/>
        <v>48320.298874954606</v>
      </c>
      <c r="X26" s="55">
        <v>21</v>
      </c>
      <c r="Y26" s="67"/>
    </row>
    <row r="27" spans="1:25" s="30" customFormat="1" ht="15" customHeight="1">
      <c r="A27" s="25">
        <v>22</v>
      </c>
      <c r="B27" s="65"/>
      <c r="C27" s="39" t="s">
        <v>949</v>
      </c>
      <c r="D27" s="40">
        <v>759</v>
      </c>
      <c r="E27" s="40">
        <v>815</v>
      </c>
      <c r="F27" s="40">
        <v>801</v>
      </c>
      <c r="G27" s="40">
        <v>796</v>
      </c>
      <c r="H27" s="40">
        <v>451</v>
      </c>
      <c r="I27" s="40">
        <v>398</v>
      </c>
      <c r="J27" s="41">
        <v>-531</v>
      </c>
      <c r="K27" s="311">
        <v>-1326.8217187795801</v>
      </c>
      <c r="L27" s="311">
        <v>-1990.2410954235704</v>
      </c>
      <c r="M27" s="311">
        <v>-1990.1908730327809</v>
      </c>
      <c r="N27" s="311">
        <v>-2255.56665125985</v>
      </c>
      <c r="O27" s="311">
        <v>-2918.9490132459414</v>
      </c>
      <c r="P27" s="311">
        <v>-3449.6457924123674</v>
      </c>
      <c r="Q27" s="311">
        <v>-3184.2977721891939</v>
      </c>
      <c r="R27" s="311">
        <v>-2388.2593195030236</v>
      </c>
      <c r="S27" s="311">
        <v>-2388.220768830728</v>
      </c>
      <c r="T27" s="311">
        <v>-1857.5355207954506</v>
      </c>
      <c r="U27" s="311">
        <v>-1592.1767453391251</v>
      </c>
      <c r="V27" s="311">
        <v>-797.60350676671828</v>
      </c>
      <c r="W27" s="311">
        <v>0</v>
      </c>
      <c r="X27" s="55">
        <v>22</v>
      </c>
      <c r="Y27" s="67"/>
    </row>
    <row r="28" spans="1:25" s="30" customFormat="1" ht="15" customHeight="1">
      <c r="A28" s="25">
        <v>23</v>
      </c>
      <c r="B28" s="65"/>
      <c r="C28" s="35" t="s">
        <v>285</v>
      </c>
      <c r="D28" s="40">
        <v>20491</v>
      </c>
      <c r="E28" s="40">
        <v>20672</v>
      </c>
      <c r="F28" s="40">
        <v>20188</v>
      </c>
      <c r="G28" s="40">
        <v>20326</v>
      </c>
      <c r="H28" s="40">
        <v>21711</v>
      </c>
      <c r="I28" s="40">
        <v>22081</v>
      </c>
      <c r="J28" s="40">
        <v>24343</v>
      </c>
      <c r="K28" s="532">
        <f t="shared" ref="K28:W28" si="3">SUM(K26:K27)</f>
        <v>26129.480479767673</v>
      </c>
      <c r="L28" s="532">
        <f t="shared" si="3"/>
        <v>26352.999525911026</v>
      </c>
      <c r="M28" s="532">
        <f t="shared" si="3"/>
        <v>29310.013634400748</v>
      </c>
      <c r="N28" s="532">
        <f t="shared" si="3"/>
        <v>29593.555091223901</v>
      </c>
      <c r="O28" s="532">
        <f t="shared" si="3"/>
        <v>30713.376235534663</v>
      </c>
      <c r="P28" s="532">
        <f t="shared" si="3"/>
        <v>31737.131125735483</v>
      </c>
      <c r="Q28" s="532">
        <f t="shared" si="3"/>
        <v>32579.204357219038</v>
      </c>
      <c r="R28" s="532">
        <f t="shared" si="3"/>
        <v>35451.17923527892</v>
      </c>
      <c r="S28" s="532">
        <f t="shared" si="3"/>
        <v>37780.250104110833</v>
      </c>
      <c r="T28" s="532">
        <f t="shared" si="3"/>
        <v>39650.555199308357</v>
      </c>
      <c r="U28" s="532">
        <f t="shared" si="3"/>
        <v>42282.204578012825</v>
      </c>
      <c r="V28" s="532">
        <f t="shared" si="3"/>
        <v>45692.48232855789</v>
      </c>
      <c r="W28" s="532">
        <f t="shared" si="3"/>
        <v>48320.298874954606</v>
      </c>
      <c r="X28" s="55">
        <v>23</v>
      </c>
      <c r="Y28" s="67"/>
    </row>
    <row r="29" spans="1:25" s="30" customFormat="1" ht="15" customHeight="1">
      <c r="A29" s="25">
        <v>24</v>
      </c>
      <c r="B29" s="65"/>
      <c r="C29" s="39" t="s">
        <v>286</v>
      </c>
      <c r="D29" s="40">
        <v>27</v>
      </c>
      <c r="E29" s="40">
        <v>37</v>
      </c>
      <c r="F29" s="40">
        <v>67</v>
      </c>
      <c r="G29" s="40">
        <v>75</v>
      </c>
      <c r="H29" s="40">
        <v>98</v>
      </c>
      <c r="I29" s="40">
        <v>224</v>
      </c>
      <c r="J29" s="40">
        <v>306</v>
      </c>
      <c r="K29" s="529">
        <v>485.1155911583146</v>
      </c>
      <c r="L29" s="529">
        <v>736.15556664331302</v>
      </c>
      <c r="M29" s="529">
        <v>1099.9798017579146</v>
      </c>
      <c r="N29" s="529">
        <v>1957.1196725284847</v>
      </c>
      <c r="O29" s="529">
        <v>3671.7736246509771</v>
      </c>
      <c r="P29" s="529">
        <v>4229.4197741821599</v>
      </c>
      <c r="Q29" s="529">
        <v>3288.4784107566461</v>
      </c>
      <c r="R29" s="529">
        <v>2771.4319604510356</v>
      </c>
      <c r="S29" s="529">
        <v>2685.0564803956654</v>
      </c>
      <c r="T29" s="529">
        <v>2576.5090817954888</v>
      </c>
      <c r="U29" s="529">
        <v>2570.7251375227888</v>
      </c>
      <c r="V29" s="529">
        <v>2542.5676511269862</v>
      </c>
      <c r="W29" s="529">
        <v>2762.867007508416</v>
      </c>
      <c r="X29" s="55">
        <v>24</v>
      </c>
      <c r="Y29" s="67"/>
    </row>
    <row r="30" spans="1:25" s="30" customFormat="1" ht="15" customHeight="1">
      <c r="A30" s="46" t="s">
        <v>572</v>
      </c>
      <c r="B30" s="69"/>
      <c r="C30" s="52"/>
      <c r="X30" s="72"/>
    </row>
    <row r="31" spans="1:25" s="30" customFormat="1" ht="12" customHeight="1">
      <c r="A31" s="42" t="s">
        <v>291</v>
      </c>
      <c r="C31" s="49"/>
      <c r="X31" s="72"/>
    </row>
    <row r="32" spans="1:25" s="30" customFormat="1" ht="12" customHeight="1">
      <c r="A32" s="43" t="s">
        <v>107</v>
      </c>
      <c r="C32" s="49"/>
    </row>
    <row r="33" spans="1:26" s="30" customFormat="1" ht="12" customHeight="1">
      <c r="A33" s="42" t="s">
        <v>973</v>
      </c>
      <c r="C33" s="49"/>
      <c r="D33" s="51"/>
      <c r="E33" s="51"/>
      <c r="F33" s="51"/>
    </row>
    <row r="34" spans="1:26" s="30" customFormat="1" ht="12" customHeight="1">
      <c r="A34" s="42" t="s">
        <v>950</v>
      </c>
      <c r="C34" s="49"/>
      <c r="D34" s="51"/>
      <c r="E34" s="51"/>
      <c r="F34" s="51"/>
      <c r="G34" s="51"/>
    </row>
    <row r="35" spans="1:26" s="30" customFormat="1" ht="12" customHeight="1">
      <c r="A35" s="42" t="s">
        <v>587</v>
      </c>
      <c r="C35" s="49"/>
    </row>
    <row r="36" spans="1:26">
      <c r="B36" s="43"/>
      <c r="C36" s="49"/>
      <c r="N36" s="67"/>
      <c r="O36" s="67"/>
      <c r="P36" s="67"/>
      <c r="Y36" s="30"/>
    </row>
    <row r="37" spans="1:26">
      <c r="B37" s="43"/>
      <c r="C37" s="49"/>
      <c r="N37" s="67"/>
      <c r="O37" s="67"/>
      <c r="P37" s="67"/>
      <c r="Y37" s="30"/>
    </row>
    <row r="38" spans="1:26">
      <c r="B38" s="43"/>
      <c r="C38" s="49"/>
      <c r="D38" s="51"/>
      <c r="E38" s="51"/>
      <c r="F38" s="51"/>
      <c r="G38" s="51"/>
      <c r="N38" s="67"/>
      <c r="O38" s="67"/>
      <c r="P38" s="67"/>
      <c r="X38" s="67"/>
      <c r="Y38" s="67"/>
      <c r="Z38" s="410"/>
    </row>
    <row r="39" spans="1:26">
      <c r="B39" s="43"/>
      <c r="C39" s="49"/>
      <c r="D39" s="50"/>
      <c r="E39" s="50"/>
      <c r="F39" s="50"/>
      <c r="G39" s="50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</row>
    <row r="40" spans="1:26">
      <c r="B40" s="43"/>
      <c r="C40" s="49"/>
      <c r="D40" s="51"/>
      <c r="E40" s="51"/>
      <c r="F40" s="51"/>
      <c r="G40" s="51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</row>
    <row r="41" spans="1:26">
      <c r="B41" s="43"/>
      <c r="C41" s="49"/>
      <c r="D41" s="50"/>
      <c r="E41" s="50"/>
      <c r="F41" s="50"/>
      <c r="G41" s="50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</row>
    <row r="42" spans="1:26">
      <c r="B42" s="43"/>
      <c r="C42" s="49"/>
      <c r="D42" s="51"/>
      <c r="E42" s="51"/>
      <c r="F42" s="51"/>
      <c r="G42" s="51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</row>
    <row r="43" spans="1:26">
      <c r="B43" s="43"/>
      <c r="C43" s="49"/>
      <c r="D43" s="50"/>
      <c r="E43" s="50"/>
      <c r="F43" s="50"/>
      <c r="G43" s="50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</row>
    <row r="44" spans="1:26">
      <c r="B44" s="43"/>
      <c r="C44" s="49"/>
      <c r="D44" s="51"/>
      <c r="E44" s="51"/>
      <c r="F44" s="51"/>
      <c r="G44" s="51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</row>
    <row r="45" spans="1:26">
      <c r="B45" s="43"/>
      <c r="C45" s="49"/>
      <c r="D45" s="50"/>
      <c r="E45" s="50"/>
      <c r="F45" s="50"/>
      <c r="G45" s="50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</row>
    <row r="46" spans="1:26">
      <c r="B46" s="43"/>
      <c r="C46" s="4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</row>
    <row r="47" spans="1:26">
      <c r="B47" s="43"/>
      <c r="C47" s="4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</row>
    <row r="48" spans="1:26">
      <c r="B48" s="43"/>
      <c r="C48" s="4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</row>
    <row r="49" spans="2:24">
      <c r="B49" s="43"/>
      <c r="C49" s="4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</row>
    <row r="50" spans="2:24">
      <c r="B50" s="43"/>
      <c r="C50" s="4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</row>
    <row r="51" spans="2:24">
      <c r="B51" s="43"/>
      <c r="C51" s="4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</row>
    <row r="52" spans="2:24">
      <c r="B52" s="43"/>
      <c r="C52" s="4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</row>
    <row r="53" spans="2:24">
      <c r="B53" s="43"/>
      <c r="C53" s="4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</row>
    <row r="54" spans="2:24">
      <c r="B54" s="43"/>
      <c r="C54" s="4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</row>
    <row r="55" spans="2:24">
      <c r="B55" s="43"/>
      <c r="C55" s="4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</row>
    <row r="56" spans="2:24">
      <c r="B56" s="43"/>
      <c r="C56" s="4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</row>
    <row r="57" spans="2:24">
      <c r="B57" s="43"/>
      <c r="C57" s="4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</row>
    <row r="58" spans="2:24">
      <c r="B58" s="43"/>
      <c r="C58" s="49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</row>
    <row r="59" spans="2:24">
      <c r="B59" s="43"/>
      <c r="C59" s="4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</row>
    <row r="60" spans="2:24">
      <c r="B60" s="43"/>
      <c r="C60" s="49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</row>
    <row r="61" spans="2:24">
      <c r="B61" s="43"/>
      <c r="C61" s="49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</row>
    <row r="62" spans="2:24">
      <c r="B62" s="43"/>
      <c r="C62" s="49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</row>
    <row r="63" spans="2:24">
      <c r="B63" s="43"/>
      <c r="C63" s="4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</row>
    <row r="64" spans="2:24">
      <c r="B64" s="43"/>
      <c r="C64" s="49"/>
    </row>
    <row r="65" spans="2:3">
      <c r="B65" s="43"/>
      <c r="C65" s="49"/>
    </row>
    <row r="66" spans="2:3">
      <c r="B66" s="43"/>
      <c r="C66" s="49"/>
    </row>
    <row r="67" spans="2:3">
      <c r="B67" s="43"/>
      <c r="C67" s="49"/>
    </row>
    <row r="68" spans="2:3">
      <c r="B68" s="43"/>
      <c r="C68" s="49"/>
    </row>
    <row r="69" spans="2:3">
      <c r="B69" s="43"/>
      <c r="C69" s="49"/>
    </row>
    <row r="70" spans="2:3">
      <c r="B70" s="43"/>
      <c r="C70" s="49"/>
    </row>
    <row r="71" spans="2:3">
      <c r="B71" s="43"/>
      <c r="C71" s="49"/>
    </row>
    <row r="72" spans="2:3">
      <c r="B72" s="43"/>
      <c r="C72" s="49"/>
    </row>
    <row r="73" spans="2:3">
      <c r="B73" s="43"/>
      <c r="C73" s="49"/>
    </row>
    <row r="74" spans="2:3">
      <c r="B74" s="43"/>
      <c r="C74" s="49"/>
    </row>
    <row r="75" spans="2:3">
      <c r="B75" s="43"/>
      <c r="C75" s="49"/>
    </row>
    <row r="76" spans="2:3">
      <c r="B76" s="43"/>
      <c r="C76" s="49"/>
    </row>
    <row r="77" spans="2:3">
      <c r="B77" s="43"/>
      <c r="C77" s="49"/>
    </row>
    <row r="78" spans="2:3">
      <c r="B78" s="43"/>
      <c r="C78" s="49"/>
    </row>
    <row r="79" spans="2:3">
      <c r="B79" s="43"/>
      <c r="C79" s="49"/>
    </row>
    <row r="80" spans="2:3">
      <c r="B80" s="43"/>
      <c r="C80" s="49"/>
    </row>
    <row r="81" spans="2:3">
      <c r="B81" s="43"/>
      <c r="C81" s="49"/>
    </row>
    <row r="82" spans="2:3">
      <c r="B82" s="43"/>
      <c r="C82" s="49"/>
    </row>
    <row r="83" spans="2:3">
      <c r="B83" s="43"/>
      <c r="C83" s="49"/>
    </row>
    <row r="84" spans="2:3">
      <c r="B84" s="43"/>
      <c r="C84" s="49"/>
    </row>
    <row r="85" spans="2:3">
      <c r="B85" s="43"/>
      <c r="C85" s="49"/>
    </row>
    <row r="86" spans="2:3">
      <c r="B86" s="43"/>
      <c r="C86" s="49"/>
    </row>
    <row r="87" spans="2:3">
      <c r="B87" s="43"/>
      <c r="C87" s="49"/>
    </row>
    <row r="88" spans="2:3">
      <c r="B88" s="43"/>
      <c r="C88" s="49"/>
    </row>
    <row r="89" spans="2:3">
      <c r="B89" s="43"/>
      <c r="C89" s="49"/>
    </row>
    <row r="90" spans="2:3">
      <c r="B90" s="43"/>
      <c r="C90" s="49"/>
    </row>
    <row r="91" spans="2:3">
      <c r="B91" s="43"/>
      <c r="C91" s="49"/>
    </row>
    <row r="92" spans="2:3">
      <c r="B92" s="43"/>
      <c r="C92" s="49"/>
    </row>
    <row r="93" spans="2:3">
      <c r="B93" s="43"/>
      <c r="C93" s="49"/>
    </row>
    <row r="94" spans="2:3">
      <c r="B94" s="43"/>
      <c r="C94" s="49"/>
    </row>
    <row r="95" spans="2:3">
      <c r="B95" s="43"/>
      <c r="C95" s="49"/>
    </row>
    <row r="96" spans="2:3">
      <c r="B96" s="43"/>
      <c r="C96" s="49"/>
    </row>
    <row r="97" spans="2:3">
      <c r="B97" s="43"/>
      <c r="C97" s="49"/>
    </row>
    <row r="98" spans="2:3">
      <c r="B98" s="43"/>
      <c r="C98" s="49"/>
    </row>
    <row r="99" spans="2:3">
      <c r="B99" s="43"/>
      <c r="C99" s="49"/>
    </row>
    <row r="100" spans="2:3">
      <c r="B100" s="43"/>
      <c r="C100" s="49"/>
    </row>
    <row r="101" spans="2:3">
      <c r="B101" s="43"/>
      <c r="C101" s="49"/>
    </row>
    <row r="102" spans="2:3">
      <c r="B102" s="43"/>
      <c r="C102" s="49"/>
    </row>
    <row r="103" spans="2:3">
      <c r="B103" s="43"/>
      <c r="C103" s="49"/>
    </row>
    <row r="104" spans="2:3">
      <c r="B104" s="43"/>
      <c r="C104" s="49"/>
    </row>
    <row r="105" spans="2:3">
      <c r="B105" s="43"/>
      <c r="C105" s="49"/>
    </row>
    <row r="106" spans="2:3">
      <c r="B106" s="43"/>
      <c r="C106" s="49"/>
    </row>
    <row r="107" spans="2:3">
      <c r="B107" s="43"/>
      <c r="C107" s="49"/>
    </row>
    <row r="108" spans="2:3">
      <c r="B108" s="43"/>
      <c r="C108" s="49"/>
    </row>
    <row r="109" spans="2:3">
      <c r="B109" s="43"/>
      <c r="C109" s="49"/>
    </row>
    <row r="110" spans="2:3">
      <c r="B110" s="43"/>
      <c r="C110" s="49"/>
    </row>
    <row r="111" spans="2:3">
      <c r="B111" s="43"/>
      <c r="C111" s="49"/>
    </row>
    <row r="112" spans="2:3">
      <c r="B112" s="43"/>
      <c r="C112" s="49"/>
    </row>
    <row r="113" spans="2:3">
      <c r="B113" s="43"/>
      <c r="C113" s="49"/>
    </row>
    <row r="114" spans="2:3">
      <c r="B114" s="43"/>
      <c r="C114" s="49"/>
    </row>
    <row r="115" spans="2:3">
      <c r="B115" s="43"/>
      <c r="C115" s="49"/>
    </row>
    <row r="116" spans="2:3">
      <c r="B116" s="43"/>
      <c r="C116" s="49"/>
    </row>
    <row r="117" spans="2:3">
      <c r="B117" s="43"/>
      <c r="C117" s="49"/>
    </row>
    <row r="118" spans="2:3">
      <c r="B118" s="43"/>
      <c r="C118" s="49"/>
    </row>
    <row r="119" spans="2:3">
      <c r="B119" s="43"/>
      <c r="C119" s="49"/>
    </row>
    <row r="120" spans="2:3">
      <c r="B120" s="43"/>
      <c r="C120" s="49"/>
    </row>
    <row r="121" spans="2:3">
      <c r="B121" s="43"/>
      <c r="C121" s="49"/>
    </row>
    <row r="122" spans="2:3">
      <c r="B122" s="43"/>
      <c r="C122" s="49"/>
    </row>
    <row r="123" spans="2:3">
      <c r="B123" s="43"/>
      <c r="C123" s="49"/>
    </row>
    <row r="124" spans="2:3">
      <c r="B124" s="43"/>
      <c r="C124" s="49"/>
    </row>
    <row r="125" spans="2:3">
      <c r="B125" s="43"/>
      <c r="C125" s="49"/>
    </row>
    <row r="126" spans="2:3">
      <c r="B126" s="43"/>
      <c r="C126" s="49"/>
    </row>
    <row r="127" spans="2:3">
      <c r="B127" s="43"/>
      <c r="C127" s="49"/>
    </row>
    <row r="128" spans="2:3">
      <c r="B128" s="43"/>
      <c r="C128" s="49"/>
    </row>
    <row r="129" spans="2:3">
      <c r="B129" s="43"/>
      <c r="C129" s="49"/>
    </row>
    <row r="130" spans="2:3">
      <c r="B130" s="43"/>
      <c r="C130" s="49"/>
    </row>
    <row r="131" spans="2:3">
      <c r="B131" s="43"/>
      <c r="C131" s="49"/>
    </row>
    <row r="132" spans="2:3">
      <c r="B132" s="43"/>
      <c r="C132" s="49"/>
    </row>
    <row r="133" spans="2:3">
      <c r="B133" s="43"/>
      <c r="C133" s="49"/>
    </row>
    <row r="134" spans="2:3">
      <c r="B134" s="43"/>
      <c r="C134" s="49"/>
    </row>
    <row r="135" spans="2:3">
      <c r="B135" s="43"/>
      <c r="C135" s="49"/>
    </row>
    <row r="136" spans="2:3">
      <c r="B136" s="43"/>
      <c r="C136" s="49"/>
    </row>
    <row r="137" spans="2:3">
      <c r="B137" s="43"/>
      <c r="C137" s="49"/>
    </row>
    <row r="138" spans="2:3">
      <c r="B138" s="43"/>
      <c r="C138" s="49"/>
    </row>
    <row r="139" spans="2:3">
      <c r="C139" s="49"/>
    </row>
    <row r="140" spans="2:3">
      <c r="C140" s="49"/>
    </row>
    <row r="141" spans="2:3">
      <c r="C141" s="49"/>
    </row>
    <row r="142" spans="2:3">
      <c r="C142" s="49"/>
    </row>
    <row r="143" spans="2:3">
      <c r="C143" s="49"/>
    </row>
    <row r="144" spans="2:3">
      <c r="C144" s="49"/>
    </row>
    <row r="145" spans="3:3">
      <c r="C145" s="49"/>
    </row>
    <row r="146" spans="3:3">
      <c r="C146" s="49"/>
    </row>
    <row r="147" spans="3:3">
      <c r="C147" s="49"/>
    </row>
    <row r="148" spans="3:3">
      <c r="C148" s="49"/>
    </row>
    <row r="149" spans="3:3">
      <c r="C149" s="49"/>
    </row>
    <row r="150" spans="3:3">
      <c r="C150" s="49"/>
    </row>
    <row r="151" spans="3:3">
      <c r="C151" s="49"/>
    </row>
    <row r="152" spans="3:3">
      <c r="C152" s="49"/>
    </row>
    <row r="153" spans="3:3">
      <c r="C153" s="49"/>
    </row>
    <row r="154" spans="3:3">
      <c r="C154" s="49"/>
    </row>
    <row r="155" spans="3:3">
      <c r="C155" s="49"/>
    </row>
    <row r="156" spans="3:3">
      <c r="C156" s="49"/>
    </row>
    <row r="157" spans="3:3">
      <c r="C157" s="49"/>
    </row>
    <row r="158" spans="3:3">
      <c r="C158" s="49"/>
    </row>
    <row r="159" spans="3:3">
      <c r="C159" s="49"/>
    </row>
    <row r="160" spans="3:3">
      <c r="C160" s="49"/>
    </row>
    <row r="161" spans="3:3">
      <c r="C161" s="49"/>
    </row>
    <row r="162" spans="3:3">
      <c r="C162" s="49"/>
    </row>
    <row r="163" spans="3:3">
      <c r="C163" s="49"/>
    </row>
    <row r="164" spans="3:3">
      <c r="C164" s="49"/>
    </row>
    <row r="165" spans="3:3">
      <c r="C165" s="49"/>
    </row>
  </sheetData>
  <mergeCells count="1">
    <mergeCell ref="B23:C23"/>
  </mergeCells>
  <pageMargins left="0.59055118110236227" right="0.19685039370078741" top="0.78740157480314965" bottom="0.59055118110236227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3"/>
  <sheetViews>
    <sheetView workbookViewId="0"/>
  </sheetViews>
  <sheetFormatPr baseColWidth="10" defaultRowHeight="12.75"/>
  <cols>
    <col min="1" max="16384" width="11.42578125" style="100"/>
  </cols>
  <sheetData>
    <row r="1" spans="1:1" ht="15">
      <c r="A1" s="115" t="s">
        <v>344</v>
      </c>
    </row>
    <row r="3" spans="1:1">
      <c r="A3" s="116" t="s">
        <v>345</v>
      </c>
    </row>
    <row r="4" spans="1:1">
      <c r="A4" s="116" t="s">
        <v>346</v>
      </c>
    </row>
    <row r="5" spans="1:1">
      <c r="A5" s="116" t="s">
        <v>347</v>
      </c>
    </row>
    <row r="13" spans="1:1" ht="15">
      <c r="A13" s="115" t="s">
        <v>348</v>
      </c>
    </row>
    <row r="14" spans="1:1" ht="15">
      <c r="A14" s="115"/>
    </row>
    <row r="15" spans="1:1">
      <c r="A15" s="117" t="s">
        <v>349</v>
      </c>
    </row>
    <row r="16" spans="1:1" ht="17.100000000000001" customHeight="1">
      <c r="A16" s="118" t="s">
        <v>801</v>
      </c>
    </row>
    <row r="17" spans="1:1">
      <c r="A17" s="118" t="s">
        <v>800</v>
      </c>
    </row>
    <row r="18" spans="1:1">
      <c r="A18" s="118" t="s">
        <v>456</v>
      </c>
    </row>
    <row r="19" spans="1:1">
      <c r="A19" s="118" t="s">
        <v>458</v>
      </c>
    </row>
    <row r="20" spans="1:1">
      <c r="A20" s="118" t="s">
        <v>457</v>
      </c>
    </row>
    <row r="21" spans="1:1">
      <c r="A21" s="118"/>
    </row>
    <row r="22" spans="1:1">
      <c r="A22" s="118" t="s">
        <v>802</v>
      </c>
    </row>
    <row r="23" spans="1:1">
      <c r="A23" s="118"/>
    </row>
    <row r="24" spans="1:1">
      <c r="A24" s="118" t="s">
        <v>459</v>
      </c>
    </row>
    <row r="25" spans="1:1">
      <c r="A25" s="118" t="s">
        <v>350</v>
      </c>
    </row>
    <row r="26" spans="1:1">
      <c r="A26" s="118" t="s">
        <v>351</v>
      </c>
    </row>
    <row r="27" spans="1:1">
      <c r="A27" s="118" t="s">
        <v>460</v>
      </c>
    </row>
    <row r="28" spans="1:1">
      <c r="A28" s="118" t="s">
        <v>461</v>
      </c>
    </row>
    <row r="29" spans="1:1">
      <c r="A29" s="118" t="s">
        <v>462</v>
      </c>
    </row>
    <row r="30" spans="1:1">
      <c r="A30" s="118" t="s">
        <v>803</v>
      </c>
    </row>
    <row r="31" spans="1:1">
      <c r="A31" s="118" t="s">
        <v>804</v>
      </c>
    </row>
    <row r="32" spans="1:1">
      <c r="A32" s="118" t="s">
        <v>463</v>
      </c>
    </row>
    <row r="33" spans="1:1">
      <c r="A33" s="118"/>
    </row>
    <row r="34" spans="1:1">
      <c r="A34" s="118" t="s">
        <v>352</v>
      </c>
    </row>
    <row r="35" spans="1:1">
      <c r="A35" s="118" t="s">
        <v>353</v>
      </c>
    </row>
    <row r="36" spans="1:1">
      <c r="A36" s="118" t="s">
        <v>464</v>
      </c>
    </row>
    <row r="37" spans="1:1">
      <c r="A37" s="118" t="s">
        <v>805</v>
      </c>
    </row>
    <row r="38" spans="1:1">
      <c r="A38" s="118" t="s">
        <v>354</v>
      </c>
    </row>
    <row r="39" spans="1:1">
      <c r="A39" s="118" t="s">
        <v>355</v>
      </c>
    </row>
    <row r="40" spans="1:1">
      <c r="A40" s="118" t="s">
        <v>806</v>
      </c>
    </row>
    <row r="41" spans="1:1">
      <c r="A41" s="118" t="s">
        <v>356</v>
      </c>
    </row>
    <row r="42" spans="1:1">
      <c r="A42" s="118" t="s">
        <v>357</v>
      </c>
    </row>
    <row r="43" spans="1:1">
      <c r="A43" s="118" t="s">
        <v>358</v>
      </c>
    </row>
    <row r="44" spans="1:1">
      <c r="A44" s="118" t="s">
        <v>359</v>
      </c>
    </row>
    <row r="45" spans="1:1">
      <c r="A45" s="118" t="s">
        <v>360</v>
      </c>
    </row>
    <row r="46" spans="1:1">
      <c r="A46" s="118" t="s">
        <v>361</v>
      </c>
    </row>
    <row r="47" spans="1:1">
      <c r="A47" s="118" t="s">
        <v>362</v>
      </c>
    </row>
    <row r="48" spans="1:1">
      <c r="A48" s="118" t="s">
        <v>807</v>
      </c>
    </row>
    <row r="49" spans="1:1">
      <c r="A49" s="118"/>
    </row>
    <row r="50" spans="1:1">
      <c r="A50" s="118" t="s">
        <v>363</v>
      </c>
    </row>
    <row r="51" spans="1:1">
      <c r="A51" s="118" t="s">
        <v>364</v>
      </c>
    </row>
    <row r="52" spans="1:1">
      <c r="A52" s="118" t="s">
        <v>808</v>
      </c>
    </row>
    <row r="53" spans="1:1">
      <c r="A53" s="118" t="s">
        <v>809</v>
      </c>
    </row>
    <row r="54" spans="1:1">
      <c r="A54" s="118" t="s">
        <v>810</v>
      </c>
    </row>
    <row r="55" spans="1:1">
      <c r="A55" s="118" t="s">
        <v>465</v>
      </c>
    </row>
    <row r="56" spans="1:1">
      <c r="A56" s="118"/>
    </row>
    <row r="57" spans="1:1">
      <c r="A57" s="100" t="s">
        <v>811</v>
      </c>
    </row>
    <row r="58" spans="1:1">
      <c r="A58" s="100" t="s">
        <v>365</v>
      </c>
    </row>
    <row r="60" spans="1:1">
      <c r="A60" s="100" t="s">
        <v>366</v>
      </c>
    </row>
    <row r="61" spans="1:1">
      <c r="A61" s="100" t="s">
        <v>367</v>
      </c>
    </row>
    <row r="62" spans="1:1">
      <c r="A62" s="100" t="s">
        <v>368</v>
      </c>
    </row>
    <row r="63" spans="1:1">
      <c r="A63" s="100" t="s">
        <v>369</v>
      </c>
    </row>
    <row r="64" spans="1:1">
      <c r="A64" s="100" t="s">
        <v>370</v>
      </c>
    </row>
    <row r="65" spans="1:1">
      <c r="A65" s="100" t="s">
        <v>371</v>
      </c>
    </row>
    <row r="66" spans="1:1">
      <c r="A66" s="100" t="s">
        <v>372</v>
      </c>
    </row>
    <row r="68" spans="1:1">
      <c r="A68" s="100" t="s">
        <v>373</v>
      </c>
    </row>
    <row r="69" spans="1:1">
      <c r="A69" s="100" t="s">
        <v>374</v>
      </c>
    </row>
    <row r="71" spans="1:1">
      <c r="A71" s="100" t="s">
        <v>375</v>
      </c>
    </row>
    <row r="72" spans="1:1">
      <c r="A72" s="100" t="s">
        <v>376</v>
      </c>
    </row>
    <row r="74" spans="1:1">
      <c r="A74" s="100" t="s">
        <v>812</v>
      </c>
    </row>
    <row r="75" spans="1:1">
      <c r="A75" s="100" t="s">
        <v>377</v>
      </c>
    </row>
    <row r="76" spans="1:1">
      <c r="A76" s="100" t="s">
        <v>378</v>
      </c>
    </row>
    <row r="77" spans="1:1" ht="14.25">
      <c r="A77" s="100" t="s">
        <v>466</v>
      </c>
    </row>
    <row r="78" spans="1:1">
      <c r="A78" s="100" t="s">
        <v>467</v>
      </c>
    </row>
    <row r="79" spans="1:1">
      <c r="A79" s="100" t="s">
        <v>468</v>
      </c>
    </row>
    <row r="82" spans="1:2" ht="17.100000000000001" customHeight="1">
      <c r="A82" s="117" t="s">
        <v>31</v>
      </c>
      <c r="B82" s="119"/>
    </row>
    <row r="83" spans="1:2" ht="15" customHeight="1">
      <c r="A83" s="130" t="s">
        <v>813</v>
      </c>
      <c r="B83" s="118"/>
    </row>
    <row r="84" spans="1:2" ht="15" customHeight="1">
      <c r="A84" s="118" t="s">
        <v>470</v>
      </c>
      <c r="B84" s="118"/>
    </row>
    <row r="85" spans="1:2" ht="15" customHeight="1">
      <c r="A85" s="118" t="s">
        <v>471</v>
      </c>
      <c r="B85" s="118"/>
    </row>
    <row r="86" spans="1:2">
      <c r="A86" s="118" t="s">
        <v>472</v>
      </c>
      <c r="B86" s="118"/>
    </row>
    <row r="87" spans="1:2">
      <c r="A87" s="118" t="s">
        <v>473</v>
      </c>
      <c r="B87" s="118"/>
    </row>
    <row r="88" spans="1:2">
      <c r="A88" s="118" t="s">
        <v>474</v>
      </c>
      <c r="B88" s="118"/>
    </row>
    <row r="89" spans="1:2">
      <c r="A89" s="118" t="s">
        <v>475</v>
      </c>
      <c r="B89" s="118"/>
    </row>
    <row r="90" spans="1:2" ht="14.25">
      <c r="A90" s="118" t="s">
        <v>814</v>
      </c>
      <c r="B90" s="118"/>
    </row>
    <row r="91" spans="1:2">
      <c r="A91" s="118"/>
      <c r="B91" s="118"/>
    </row>
    <row r="92" spans="1:2">
      <c r="A92" s="118" t="s">
        <v>476</v>
      </c>
      <c r="B92" s="118"/>
    </row>
    <row r="93" spans="1:2" ht="15" customHeight="1">
      <c r="A93" s="118" t="s">
        <v>479</v>
      </c>
      <c r="B93" s="118"/>
    </row>
    <row r="94" spans="1:2">
      <c r="A94" s="118" t="s">
        <v>477</v>
      </c>
      <c r="B94" s="118"/>
    </row>
    <row r="95" spans="1:2">
      <c r="A95" s="118" t="s">
        <v>478</v>
      </c>
      <c r="B95" s="118"/>
    </row>
    <row r="96" spans="1:2">
      <c r="A96" s="118" t="s">
        <v>480</v>
      </c>
      <c r="B96" s="118"/>
    </row>
    <row r="97" spans="1:2">
      <c r="A97" s="118" t="s">
        <v>816</v>
      </c>
      <c r="B97" s="118"/>
    </row>
    <row r="98" spans="1:2">
      <c r="A98" s="118" t="s">
        <v>481</v>
      </c>
      <c r="B98" s="118"/>
    </row>
    <row r="99" spans="1:2" ht="14.25">
      <c r="A99" s="118" t="s">
        <v>485</v>
      </c>
      <c r="B99" s="118"/>
    </row>
    <row r="100" spans="1:2">
      <c r="A100" s="118" t="s">
        <v>482</v>
      </c>
      <c r="B100" s="118"/>
    </row>
    <row r="101" spans="1:2">
      <c r="A101" s="118" t="s">
        <v>483</v>
      </c>
      <c r="B101" s="118"/>
    </row>
    <row r="102" spans="1:2">
      <c r="A102" s="118" t="s">
        <v>484</v>
      </c>
      <c r="B102" s="118"/>
    </row>
    <row r="103" spans="1:2">
      <c r="A103" s="118"/>
      <c r="B103" s="118"/>
    </row>
    <row r="104" spans="1:2">
      <c r="A104" s="118" t="s">
        <v>488</v>
      </c>
      <c r="B104" s="118"/>
    </row>
    <row r="105" spans="1:2">
      <c r="A105" s="118" t="s">
        <v>489</v>
      </c>
      <c r="B105" s="118"/>
    </row>
    <row r="106" spans="1:2">
      <c r="A106" s="118" t="s">
        <v>490</v>
      </c>
      <c r="B106" s="118"/>
    </row>
    <row r="107" spans="1:2">
      <c r="A107" s="118" t="s">
        <v>491</v>
      </c>
      <c r="B107" s="118"/>
    </row>
    <row r="108" spans="1:2">
      <c r="A108" s="118" t="s">
        <v>492</v>
      </c>
      <c r="B108" s="118"/>
    </row>
    <row r="109" spans="1:2">
      <c r="A109" s="118" t="s">
        <v>493</v>
      </c>
      <c r="B109" s="118"/>
    </row>
    <row r="110" spans="1:2">
      <c r="A110" s="118"/>
      <c r="B110" s="118"/>
    </row>
    <row r="111" spans="1:2">
      <c r="A111" s="118" t="s">
        <v>495</v>
      </c>
      <c r="B111" s="118"/>
    </row>
    <row r="112" spans="1:2">
      <c r="A112" s="118" t="s">
        <v>496</v>
      </c>
      <c r="B112" s="118"/>
    </row>
    <row r="113" spans="1:2">
      <c r="A113" s="118" t="s">
        <v>497</v>
      </c>
      <c r="B113" s="118"/>
    </row>
    <row r="114" spans="1:2">
      <c r="A114" s="118" t="s">
        <v>498</v>
      </c>
      <c r="B114" s="118"/>
    </row>
    <row r="115" spans="1:2">
      <c r="A115" s="118" t="s">
        <v>499</v>
      </c>
      <c r="B115" s="118"/>
    </row>
    <row r="116" spans="1:2">
      <c r="A116" s="118" t="s">
        <v>500</v>
      </c>
      <c r="B116" s="118"/>
    </row>
    <row r="117" spans="1:2">
      <c r="A117" s="118"/>
      <c r="B117" s="118"/>
    </row>
    <row r="118" spans="1:2">
      <c r="A118" s="130" t="s">
        <v>817</v>
      </c>
      <c r="B118" s="118"/>
    </row>
    <row r="119" spans="1:2" ht="15" customHeight="1">
      <c r="A119" s="118" t="s">
        <v>501</v>
      </c>
      <c r="B119" s="118"/>
    </row>
    <row r="120" spans="1:2" ht="15" customHeight="1">
      <c r="A120" s="118" t="s">
        <v>616</v>
      </c>
      <c r="B120" s="118"/>
    </row>
    <row r="121" spans="1:2" ht="15">
      <c r="A121" s="118" t="s">
        <v>617</v>
      </c>
      <c r="B121" s="118"/>
    </row>
    <row r="122" spans="1:2">
      <c r="A122" s="118" t="s">
        <v>502</v>
      </c>
      <c r="B122" s="118"/>
    </row>
    <row r="123" spans="1:2">
      <c r="A123" s="118" t="s">
        <v>503</v>
      </c>
      <c r="B123" s="118"/>
    </row>
    <row r="124" spans="1:2">
      <c r="A124" s="118" t="s">
        <v>504</v>
      </c>
      <c r="B124" s="118"/>
    </row>
    <row r="125" spans="1:2">
      <c r="A125" s="118" t="s">
        <v>505</v>
      </c>
      <c r="B125" s="118"/>
    </row>
    <row r="126" spans="1:2">
      <c r="A126" s="118"/>
      <c r="B126" s="118"/>
    </row>
    <row r="127" spans="1:2">
      <c r="A127" s="129" t="s">
        <v>511</v>
      </c>
      <c r="B127" s="118"/>
    </row>
    <row r="128" spans="1:2">
      <c r="A128" s="118" t="s">
        <v>506</v>
      </c>
      <c r="B128" s="118"/>
    </row>
    <row r="129" spans="1:2">
      <c r="A129" s="118" t="s">
        <v>507</v>
      </c>
      <c r="B129" s="118"/>
    </row>
    <row r="130" spans="1:2">
      <c r="A130" s="118" t="s">
        <v>512</v>
      </c>
      <c r="B130" s="118"/>
    </row>
    <row r="131" spans="1:2">
      <c r="A131" s="118" t="s">
        <v>508</v>
      </c>
      <c r="B131" s="118"/>
    </row>
    <row r="132" spans="1:2">
      <c r="A132" s="118" t="s">
        <v>509</v>
      </c>
      <c r="B132" s="118"/>
    </row>
    <row r="133" spans="1:2">
      <c r="A133" s="118" t="s">
        <v>513</v>
      </c>
      <c r="B133" s="118"/>
    </row>
    <row r="134" spans="1:2">
      <c r="A134" s="118" t="s">
        <v>510</v>
      </c>
      <c r="B134" s="118"/>
    </row>
    <row r="135" spans="1:2">
      <c r="A135" s="118"/>
      <c r="B135" s="118"/>
    </row>
    <row r="136" spans="1:2">
      <c r="A136" s="118" t="s">
        <v>514</v>
      </c>
      <c r="B136" s="118"/>
    </row>
    <row r="137" spans="1:2">
      <c r="A137" s="118" t="s">
        <v>515</v>
      </c>
      <c r="B137" s="118"/>
    </row>
    <row r="138" spans="1:2">
      <c r="A138" s="118" t="s">
        <v>516</v>
      </c>
      <c r="B138" s="118"/>
    </row>
    <row r="139" spans="1:2">
      <c r="A139" s="118" t="s">
        <v>520</v>
      </c>
      <c r="B139" s="118"/>
    </row>
    <row r="140" spans="1:2">
      <c r="A140" s="118" t="s">
        <v>517</v>
      </c>
      <c r="B140" s="118"/>
    </row>
    <row r="141" spans="1:2">
      <c r="A141" s="118" t="s">
        <v>518</v>
      </c>
      <c r="B141" s="118"/>
    </row>
    <row r="142" spans="1:2">
      <c r="A142" s="118" t="s">
        <v>519</v>
      </c>
      <c r="B142" s="118"/>
    </row>
    <row r="143" spans="1:2">
      <c r="A143" s="118" t="s">
        <v>521</v>
      </c>
      <c r="B143" s="118"/>
    </row>
    <row r="144" spans="1:2">
      <c r="A144" s="118"/>
      <c r="B144" s="118"/>
    </row>
    <row r="145" spans="1:2">
      <c r="A145" s="118" t="s">
        <v>522</v>
      </c>
      <c r="B145" s="118"/>
    </row>
    <row r="146" spans="1:2" ht="15" customHeight="1">
      <c r="A146" s="118" t="s">
        <v>523</v>
      </c>
      <c r="B146" s="118"/>
    </row>
    <row r="147" spans="1:2">
      <c r="A147" s="118" t="s">
        <v>524</v>
      </c>
      <c r="B147" s="118"/>
    </row>
    <row r="148" spans="1:2">
      <c r="A148" s="118" t="s">
        <v>525</v>
      </c>
      <c r="B148" s="118"/>
    </row>
    <row r="149" spans="1:2">
      <c r="A149" s="118" t="s">
        <v>526</v>
      </c>
      <c r="B149" s="118"/>
    </row>
    <row r="150" spans="1:2">
      <c r="A150" s="118" t="s">
        <v>527</v>
      </c>
      <c r="B150" s="118"/>
    </row>
    <row r="151" spans="1:2">
      <c r="A151" s="118" t="s">
        <v>528</v>
      </c>
      <c r="B151" s="118"/>
    </row>
    <row r="152" spans="1:2">
      <c r="A152" s="118" t="s">
        <v>529</v>
      </c>
      <c r="B152" s="118"/>
    </row>
    <row r="153" spans="1:2">
      <c r="A153" s="118"/>
      <c r="B153" s="118"/>
    </row>
    <row r="154" spans="1:2">
      <c r="A154" s="118" t="s">
        <v>530</v>
      </c>
      <c r="B154" s="118"/>
    </row>
    <row r="155" spans="1:2">
      <c r="A155" s="118" t="s">
        <v>531</v>
      </c>
      <c r="B155" s="118"/>
    </row>
    <row r="156" spans="1:2">
      <c r="A156" s="118" t="s">
        <v>532</v>
      </c>
      <c r="B156" s="118"/>
    </row>
    <row r="157" spans="1:2">
      <c r="A157" s="118" t="s">
        <v>533</v>
      </c>
      <c r="B157" s="118"/>
    </row>
    <row r="158" spans="1:2">
      <c r="A158" s="118"/>
      <c r="B158" s="118"/>
    </row>
    <row r="159" spans="1:2">
      <c r="A159" s="118" t="s">
        <v>534</v>
      </c>
      <c r="B159" s="118"/>
    </row>
    <row r="160" spans="1:2">
      <c r="A160" s="118" t="s">
        <v>535</v>
      </c>
      <c r="B160" s="118"/>
    </row>
    <row r="161" spans="1:2">
      <c r="A161" s="118" t="s">
        <v>536</v>
      </c>
      <c r="B161" s="118"/>
    </row>
    <row r="162" spans="1:2">
      <c r="A162" s="118" t="s">
        <v>537</v>
      </c>
      <c r="B162" s="118"/>
    </row>
    <row r="163" spans="1:2">
      <c r="A163" s="118"/>
      <c r="B163" s="118"/>
    </row>
    <row r="164" spans="1:2">
      <c r="A164" s="118" t="s">
        <v>538</v>
      </c>
      <c r="B164" s="118"/>
    </row>
    <row r="165" spans="1:2" ht="15" customHeight="1">
      <c r="A165" s="118" t="s">
        <v>539</v>
      </c>
      <c r="B165" s="118"/>
    </row>
    <row r="166" spans="1:2">
      <c r="A166" s="118" t="s">
        <v>540</v>
      </c>
      <c r="B166" s="118"/>
    </row>
    <row r="167" spans="1:2">
      <c r="A167" s="118" t="s">
        <v>541</v>
      </c>
      <c r="B167" s="118"/>
    </row>
    <row r="168" spans="1:2">
      <c r="A168" s="118" t="s">
        <v>542</v>
      </c>
      <c r="B168" s="118"/>
    </row>
    <row r="169" spans="1:2">
      <c r="A169" s="118" t="s">
        <v>543</v>
      </c>
      <c r="B169" s="118"/>
    </row>
    <row r="170" spans="1:2">
      <c r="A170" s="118" t="s">
        <v>544</v>
      </c>
      <c r="B170" s="118"/>
    </row>
    <row r="171" spans="1:2">
      <c r="A171" s="118" t="s">
        <v>547</v>
      </c>
      <c r="B171" s="118"/>
    </row>
    <row r="172" spans="1:2">
      <c r="A172" s="118" t="s">
        <v>545</v>
      </c>
      <c r="B172" s="118"/>
    </row>
    <row r="173" spans="1:2">
      <c r="A173" s="118" t="s">
        <v>548</v>
      </c>
      <c r="B173" s="118"/>
    </row>
    <row r="174" spans="1:2">
      <c r="A174" s="118" t="s">
        <v>546</v>
      </c>
      <c r="B174" s="118"/>
    </row>
    <row r="175" spans="1:2">
      <c r="A175" s="118"/>
      <c r="B175" s="118"/>
    </row>
    <row r="176" spans="1:2">
      <c r="A176" s="118"/>
      <c r="B176" s="118"/>
    </row>
    <row r="177" spans="1:2">
      <c r="A177" s="118" t="s">
        <v>550</v>
      </c>
      <c r="B177" s="118"/>
    </row>
    <row r="178" spans="1:2">
      <c r="A178" s="118" t="s">
        <v>552</v>
      </c>
      <c r="B178" s="118"/>
    </row>
    <row r="179" spans="1:2">
      <c r="A179" s="118" t="s">
        <v>551</v>
      </c>
      <c r="B179" s="118"/>
    </row>
    <row r="180" spans="1:2">
      <c r="A180" s="118" t="s">
        <v>549</v>
      </c>
      <c r="B180" s="118"/>
    </row>
    <row r="181" spans="1:2">
      <c r="A181" s="118" t="s">
        <v>553</v>
      </c>
      <c r="B181" s="118"/>
    </row>
    <row r="182" spans="1:2">
      <c r="A182" s="118" t="s">
        <v>554</v>
      </c>
      <c r="B182" s="118"/>
    </row>
    <row r="183" spans="1:2">
      <c r="A183" s="118" t="s">
        <v>555</v>
      </c>
      <c r="B183" s="118"/>
    </row>
    <row r="184" spans="1:2">
      <c r="A184" s="118" t="s">
        <v>556</v>
      </c>
      <c r="B184" s="118"/>
    </row>
    <row r="185" spans="1:2">
      <c r="A185" s="118" t="s">
        <v>818</v>
      </c>
      <c r="B185" s="118"/>
    </row>
    <row r="186" spans="1:2">
      <c r="A186" s="118"/>
      <c r="B186" s="118"/>
    </row>
    <row r="187" spans="1:2">
      <c r="A187" s="118" t="s">
        <v>557</v>
      </c>
      <c r="B187" s="118"/>
    </row>
    <row r="188" spans="1:2">
      <c r="A188" s="118" t="s">
        <v>558</v>
      </c>
      <c r="B188" s="118"/>
    </row>
    <row r="189" spans="1:2">
      <c r="A189" s="118" t="s">
        <v>559</v>
      </c>
      <c r="B189" s="118"/>
    </row>
    <row r="190" spans="1:2">
      <c r="A190" s="118" t="s">
        <v>560</v>
      </c>
      <c r="B190" s="118"/>
    </row>
    <row r="191" spans="1:2">
      <c r="A191" s="118"/>
      <c r="B191" s="118"/>
    </row>
    <row r="192" spans="1:2">
      <c r="A192" s="118" t="s">
        <v>561</v>
      </c>
      <c r="B192" s="118"/>
    </row>
    <row r="193" spans="1:2">
      <c r="A193" s="118" t="s">
        <v>562</v>
      </c>
      <c r="B193" s="118"/>
    </row>
    <row r="194" spans="1:2">
      <c r="A194" s="118" t="s">
        <v>563</v>
      </c>
      <c r="B194" s="118"/>
    </row>
    <row r="195" spans="1:2">
      <c r="A195" s="118" t="s">
        <v>564</v>
      </c>
      <c r="B195" s="118"/>
    </row>
    <row r="196" spans="1:2">
      <c r="A196" s="118" t="s">
        <v>565</v>
      </c>
      <c r="B196" s="118"/>
    </row>
    <row r="197" spans="1:2">
      <c r="A197" s="118" t="s">
        <v>566</v>
      </c>
      <c r="B197" s="118"/>
    </row>
    <row r="198" spans="1:2">
      <c r="A198" s="118" t="s">
        <v>567</v>
      </c>
      <c r="B198" s="118"/>
    </row>
    <row r="199" spans="1:2">
      <c r="A199" s="118"/>
      <c r="B199" s="118"/>
    </row>
    <row r="200" spans="1:2">
      <c r="A200" s="118"/>
      <c r="B200" s="118"/>
    </row>
    <row r="201" spans="1:2">
      <c r="A201" s="129" t="s">
        <v>29</v>
      </c>
      <c r="B201" s="118"/>
    </row>
    <row r="202" spans="1:2" ht="15" customHeight="1">
      <c r="A202" s="118" t="s">
        <v>379</v>
      </c>
      <c r="B202" s="118"/>
    </row>
    <row r="203" spans="1:2">
      <c r="A203" s="118" t="s">
        <v>380</v>
      </c>
      <c r="B203" s="118"/>
    </row>
    <row r="204" spans="1:2">
      <c r="A204" s="118" t="s">
        <v>381</v>
      </c>
      <c r="B204" s="118"/>
    </row>
    <row r="205" spans="1:2" ht="14.25">
      <c r="A205" s="118" t="s">
        <v>618</v>
      </c>
      <c r="B205" s="118"/>
    </row>
    <row r="206" spans="1:2">
      <c r="A206" s="118" t="s">
        <v>568</v>
      </c>
      <c r="B206" s="118"/>
    </row>
    <row r="207" spans="1:2">
      <c r="A207" s="118" t="s">
        <v>382</v>
      </c>
      <c r="B207" s="118"/>
    </row>
    <row r="208" spans="1:2">
      <c r="A208" s="118" t="s">
        <v>383</v>
      </c>
      <c r="B208" s="118"/>
    </row>
    <row r="209" spans="1:2">
      <c r="A209" s="118" t="s">
        <v>384</v>
      </c>
      <c r="B209" s="118"/>
    </row>
    <row r="210" spans="1:2">
      <c r="A210" s="118"/>
      <c r="B210" s="118"/>
    </row>
    <row r="211" spans="1:2">
      <c r="A211" s="118" t="s">
        <v>569</v>
      </c>
      <c r="B211" s="118"/>
    </row>
    <row r="212" spans="1:2">
      <c r="A212" s="118" t="s">
        <v>819</v>
      </c>
      <c r="B212" s="118"/>
    </row>
    <row r="213" spans="1:2">
      <c r="A213" s="118" t="s">
        <v>820</v>
      </c>
      <c r="B213" s="118"/>
    </row>
    <row r="214" spans="1:2">
      <c r="A214" s="118" t="s">
        <v>385</v>
      </c>
      <c r="B214" s="118"/>
    </row>
    <row r="215" spans="1:2">
      <c r="A215" s="118" t="s">
        <v>386</v>
      </c>
      <c r="B215" s="118"/>
    </row>
    <row r="216" spans="1:2">
      <c r="A216" s="118" t="s">
        <v>387</v>
      </c>
      <c r="B216" s="118"/>
    </row>
    <row r="217" spans="1:2">
      <c r="A217" s="118" t="s">
        <v>388</v>
      </c>
      <c r="B217" s="118"/>
    </row>
    <row r="218" spans="1:2">
      <c r="A218" s="118" t="s">
        <v>389</v>
      </c>
      <c r="B218" s="118"/>
    </row>
    <row r="219" spans="1:2" ht="12.75" customHeight="1">
      <c r="A219" s="118" t="s">
        <v>390</v>
      </c>
    </row>
    <row r="220" spans="1:2">
      <c r="A220" s="100" t="s">
        <v>391</v>
      </c>
    </row>
    <row r="221" spans="1:2">
      <c r="A221" s="100" t="s">
        <v>821</v>
      </c>
    </row>
    <row r="222" spans="1:2">
      <c r="A222" s="100" t="s">
        <v>822</v>
      </c>
    </row>
    <row r="223" spans="1:2">
      <c r="A223" s="100" t="s">
        <v>823</v>
      </c>
    </row>
    <row r="224" spans="1:2">
      <c r="A224" s="100" t="s">
        <v>824</v>
      </c>
    </row>
    <row r="226" spans="1:1">
      <c r="A226" s="100" t="s">
        <v>392</v>
      </c>
    </row>
    <row r="227" spans="1:1">
      <c r="A227" s="100" t="s">
        <v>393</v>
      </c>
    </row>
    <row r="228" spans="1:1">
      <c r="A228" s="100" t="s">
        <v>570</v>
      </c>
    </row>
    <row r="229" spans="1:1">
      <c r="A229" s="100" t="s">
        <v>571</v>
      </c>
    </row>
    <row r="230" spans="1:1" ht="14.25">
      <c r="A230" s="100" t="s">
        <v>619</v>
      </c>
    </row>
    <row r="232" spans="1:1">
      <c r="A232" s="120" t="s">
        <v>394</v>
      </c>
    </row>
    <row r="233" spans="1:1">
      <c r="A233" s="121" t="s">
        <v>486</v>
      </c>
    </row>
    <row r="234" spans="1:1">
      <c r="A234" s="122" t="s">
        <v>815</v>
      </c>
    </row>
    <row r="235" spans="1:1">
      <c r="A235" s="122" t="s">
        <v>487</v>
      </c>
    </row>
    <row r="236" spans="1:1">
      <c r="A236" s="123" t="s">
        <v>494</v>
      </c>
    </row>
    <row r="237" spans="1:1" ht="13.5">
      <c r="A237" s="123" t="s">
        <v>745</v>
      </c>
    </row>
    <row r="238" spans="1:1">
      <c r="A238" s="124" t="s">
        <v>620</v>
      </c>
    </row>
    <row r="239" spans="1:1">
      <c r="A239" s="125" t="s">
        <v>395</v>
      </c>
    </row>
    <row r="240" spans="1:1">
      <c r="A240" s="124" t="s">
        <v>621</v>
      </c>
    </row>
    <row r="241" spans="1:1">
      <c r="A241" s="125" t="s">
        <v>396</v>
      </c>
    </row>
    <row r="242" spans="1:1">
      <c r="A242" s="124"/>
    </row>
    <row r="243" spans="1:1">
      <c r="A243" s="124"/>
    </row>
  </sheetData>
  <pageMargins left="0.78740157480314965" right="0.39370078740157483" top="0.78740157480314965" bottom="0.59055118110236227" header="0.11811023622047245" footer="0.11811023622047245"/>
  <pageSetup paperSize="9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84995" r:id="rId4">
          <objectPr defaultSize="0" autoPict="0" r:id="rId5">
            <anchor moveWithCells="1">
              <from>
                <xdr:col>2</xdr:col>
                <xdr:colOff>0</xdr:colOff>
                <xdr:row>5</xdr:row>
                <xdr:rowOff>152400</xdr:rowOff>
              </from>
              <to>
                <xdr:col>4</xdr:col>
                <xdr:colOff>19050</xdr:colOff>
                <xdr:row>11</xdr:row>
                <xdr:rowOff>85725</xdr:rowOff>
              </to>
            </anchor>
          </objectPr>
        </oleObject>
      </mc:Choice>
      <mc:Fallback>
        <oleObject progId="Acrobat Document" dvAspect="DVASPECT_ICON" shapeId="8499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3" width="11.42578125" style="576"/>
    <col min="4" max="7" width="11.42578125" style="576" customWidth="1"/>
    <col min="8" max="8" width="11.42578125" style="576"/>
    <col min="9" max="12" width="11.42578125" style="576" customWidth="1"/>
    <col min="13" max="18" width="11.42578125" style="576"/>
    <col min="19" max="19" width="4.28515625" style="576" hidden="1" customWidth="1"/>
    <col min="20" max="16384" width="11.42578125" style="576"/>
  </cols>
  <sheetData>
    <row r="1" spans="1:20" ht="20.25" customHeight="1">
      <c r="A1" s="617" t="s">
        <v>1094</v>
      </c>
      <c r="K1" s="617"/>
    </row>
    <row r="2" spans="1:20" ht="15.75" customHeight="1">
      <c r="A2" s="577"/>
    </row>
    <row r="3" spans="1:20" ht="20.100000000000001" customHeight="1"/>
    <row r="4" spans="1:20" s="578" customFormat="1" ht="30" customHeight="1">
      <c r="A4" s="618" t="s">
        <v>30</v>
      </c>
      <c r="B4" s="622" t="s">
        <v>996</v>
      </c>
      <c r="C4" s="619">
        <v>2000</v>
      </c>
      <c r="D4" s="619">
        <v>2001</v>
      </c>
      <c r="E4" s="620">
        <v>2002</v>
      </c>
      <c r="F4" s="619">
        <v>2003</v>
      </c>
      <c r="G4" s="619">
        <v>2004</v>
      </c>
      <c r="H4" s="619">
        <v>2005</v>
      </c>
      <c r="I4" s="621">
        <v>2006</v>
      </c>
      <c r="J4" s="619">
        <v>2007</v>
      </c>
      <c r="K4" s="620">
        <v>2008</v>
      </c>
      <c r="L4" s="619">
        <v>2009</v>
      </c>
      <c r="M4" s="619">
        <v>2010</v>
      </c>
      <c r="N4" s="619">
        <v>2011</v>
      </c>
      <c r="O4" s="619">
        <v>2012</v>
      </c>
      <c r="P4" s="619">
        <v>2013</v>
      </c>
      <c r="Q4" s="619">
        <v>2014</v>
      </c>
      <c r="R4" s="621" t="s">
        <v>1095</v>
      </c>
      <c r="S4" s="629" t="s">
        <v>30</v>
      </c>
      <c r="T4" s="626"/>
    </row>
    <row r="5" spans="1:20" s="579" customFormat="1" ht="20.100000000000001" customHeight="1">
      <c r="A5" s="623"/>
      <c r="B5" s="623"/>
      <c r="C5" s="627" t="s">
        <v>997</v>
      </c>
      <c r="K5" s="627"/>
      <c r="S5" s="623"/>
      <c r="T5" s="623"/>
    </row>
    <row r="6" spans="1:20" ht="15" customHeight="1">
      <c r="A6" s="580">
        <v>1</v>
      </c>
      <c r="B6" s="581" t="s">
        <v>998</v>
      </c>
      <c r="C6" s="582">
        <v>17067.3</v>
      </c>
      <c r="D6" s="582">
        <v>17041.900000000001</v>
      </c>
      <c r="E6" s="582">
        <v>16974.2</v>
      </c>
      <c r="F6" s="582">
        <v>17008</v>
      </c>
      <c r="G6" s="582">
        <v>17020.400000000001</v>
      </c>
      <c r="H6" s="582">
        <v>17035.2</v>
      </c>
      <c r="I6" s="582">
        <v>16951</v>
      </c>
      <c r="J6" s="582">
        <v>16954.3</v>
      </c>
      <c r="K6" s="582">
        <v>16925.7</v>
      </c>
      <c r="L6" s="582">
        <v>16889.599999999999</v>
      </c>
      <c r="M6" s="582">
        <v>16704.044000000002</v>
      </c>
      <c r="N6" s="582">
        <v>16721.3</v>
      </c>
      <c r="O6" s="582">
        <v>16667.3</v>
      </c>
      <c r="P6" s="582">
        <v>16699.599999999999</v>
      </c>
      <c r="Q6" s="582">
        <v>16724.8</v>
      </c>
      <c r="R6" s="582">
        <v>16730.7</v>
      </c>
      <c r="S6" s="630">
        <v>1</v>
      </c>
      <c r="T6" s="625"/>
    </row>
    <row r="7" spans="1:20" ht="15" customHeight="1">
      <c r="A7" s="580">
        <v>2</v>
      </c>
      <c r="B7" s="583" t="s">
        <v>999</v>
      </c>
      <c r="C7" s="582">
        <v>11803.5</v>
      </c>
      <c r="D7" s="582">
        <v>11813.2</v>
      </c>
      <c r="E7" s="582">
        <v>11790.9</v>
      </c>
      <c r="F7" s="582">
        <v>11826.9</v>
      </c>
      <c r="G7" s="582">
        <v>11898.7</v>
      </c>
      <c r="H7" s="582">
        <v>11903.3</v>
      </c>
      <c r="I7" s="582">
        <v>11866.1</v>
      </c>
      <c r="J7" s="582">
        <v>11877</v>
      </c>
      <c r="K7" s="582">
        <v>11932.5</v>
      </c>
      <c r="L7" s="582">
        <v>11945.1</v>
      </c>
      <c r="M7" s="582">
        <v>11846.665000000001</v>
      </c>
      <c r="N7" s="582">
        <v>11874.1</v>
      </c>
      <c r="O7" s="582">
        <v>11834</v>
      </c>
      <c r="P7" s="582">
        <v>11875.9</v>
      </c>
      <c r="Q7" s="582">
        <v>11869.2</v>
      </c>
      <c r="R7" s="582">
        <v>11846.4</v>
      </c>
      <c r="S7" s="630">
        <v>2</v>
      </c>
      <c r="T7" s="625"/>
    </row>
    <row r="8" spans="1:20" ht="15" customHeight="1">
      <c r="A8" s="580">
        <v>3</v>
      </c>
      <c r="B8" s="583" t="s">
        <v>1000</v>
      </c>
      <c r="C8" s="582">
        <v>8.8000000000000007</v>
      </c>
      <c r="D8" s="582">
        <v>8</v>
      </c>
      <c r="E8" s="582">
        <v>7.4</v>
      </c>
      <c r="F8" s="582">
        <v>7.1</v>
      </c>
      <c r="G8" s="582">
        <v>6</v>
      </c>
      <c r="H8" s="582">
        <v>5.0999999999999996</v>
      </c>
      <c r="I8" s="582">
        <v>4.8</v>
      </c>
      <c r="J8" s="582">
        <v>4.5999999999999996</v>
      </c>
      <c r="K8" s="582">
        <v>4.5</v>
      </c>
      <c r="L8" s="582">
        <v>3.3</v>
      </c>
      <c r="M8" s="582">
        <v>3.9249999999999998</v>
      </c>
      <c r="N8" s="582">
        <v>3.3</v>
      </c>
      <c r="O8" s="582">
        <v>2.7</v>
      </c>
      <c r="P8" s="582">
        <v>2.9</v>
      </c>
      <c r="Q8" s="582">
        <v>2.1</v>
      </c>
      <c r="R8" s="582">
        <v>2.4</v>
      </c>
      <c r="S8" s="630">
        <v>3</v>
      </c>
      <c r="T8" s="625"/>
    </row>
    <row r="9" spans="1:20" ht="15" customHeight="1">
      <c r="A9" s="580">
        <v>4</v>
      </c>
      <c r="B9" s="583" t="s">
        <v>1001</v>
      </c>
      <c r="C9" s="582">
        <v>69.3</v>
      </c>
      <c r="D9" s="582">
        <v>69.099999999999994</v>
      </c>
      <c r="E9" s="582">
        <v>67.8</v>
      </c>
      <c r="F9" s="582">
        <v>69</v>
      </c>
      <c r="G9" s="582">
        <v>68.3</v>
      </c>
      <c r="H9" s="582">
        <v>66.2</v>
      </c>
      <c r="I9" s="582">
        <v>65.900000000000006</v>
      </c>
      <c r="J9" s="582">
        <v>65</v>
      </c>
      <c r="K9" s="582">
        <v>65.099999999999994</v>
      </c>
      <c r="L9" s="582">
        <v>65.3</v>
      </c>
      <c r="M9" s="582">
        <v>65.286000000000001</v>
      </c>
      <c r="N9" s="582">
        <v>65.599999999999994</v>
      </c>
      <c r="O9" s="582">
        <v>64.3</v>
      </c>
      <c r="P9" s="582">
        <v>63.4</v>
      </c>
      <c r="Q9" s="582">
        <v>63.8</v>
      </c>
      <c r="R9" s="582">
        <v>64.099999999999994</v>
      </c>
      <c r="S9" s="630">
        <v>4</v>
      </c>
      <c r="T9" s="625"/>
    </row>
    <row r="10" spans="1:20" ht="15" customHeight="1">
      <c r="A10" s="580">
        <v>5</v>
      </c>
      <c r="B10" s="583" t="s">
        <v>1002</v>
      </c>
      <c r="C10" s="582">
        <v>24.8</v>
      </c>
      <c r="D10" s="582">
        <v>25.6</v>
      </c>
      <c r="E10" s="582">
        <v>24.5</v>
      </c>
      <c r="F10" s="582">
        <v>23.6</v>
      </c>
      <c r="G10" s="582">
        <v>22.7</v>
      </c>
      <c r="H10" s="582">
        <v>21.7</v>
      </c>
      <c r="I10" s="582">
        <v>21.2</v>
      </c>
      <c r="J10" s="582">
        <v>20.9</v>
      </c>
      <c r="K10" s="582">
        <v>20.7</v>
      </c>
      <c r="L10" s="582">
        <v>20.2</v>
      </c>
      <c r="M10" s="582">
        <v>20.86</v>
      </c>
      <c r="N10" s="582">
        <v>20.7</v>
      </c>
      <c r="O10" s="582">
        <v>21.2</v>
      </c>
      <c r="P10" s="582">
        <v>20.7</v>
      </c>
      <c r="Q10" s="582">
        <v>20.8</v>
      </c>
      <c r="R10" s="582">
        <v>19.899999999999999</v>
      </c>
      <c r="S10" s="630">
        <v>5</v>
      </c>
      <c r="T10" s="625"/>
    </row>
    <row r="11" spans="1:20" ht="15" customHeight="1">
      <c r="A11" s="580">
        <v>6</v>
      </c>
      <c r="B11" s="583" t="s">
        <v>1003</v>
      </c>
      <c r="C11" s="582">
        <v>5047.6000000000004</v>
      </c>
      <c r="D11" s="582">
        <v>5012.6000000000004</v>
      </c>
      <c r="E11" s="582">
        <v>4969.6000000000004</v>
      </c>
      <c r="F11" s="582">
        <v>4968.3</v>
      </c>
      <c r="G11" s="582">
        <v>4913.3999999999996</v>
      </c>
      <c r="H11" s="582">
        <v>4929</v>
      </c>
      <c r="I11" s="582">
        <v>4881.7</v>
      </c>
      <c r="J11" s="582">
        <v>4874.7</v>
      </c>
      <c r="K11" s="582">
        <v>4788.7</v>
      </c>
      <c r="L11" s="582">
        <v>4741.3999999999996</v>
      </c>
      <c r="M11" s="582">
        <v>4654.6930000000002</v>
      </c>
      <c r="N11" s="582">
        <v>4644</v>
      </c>
      <c r="O11" s="582">
        <v>4630.8</v>
      </c>
      <c r="P11" s="582">
        <v>4621</v>
      </c>
      <c r="Q11" s="582">
        <v>4650.7</v>
      </c>
      <c r="R11" s="582">
        <v>4677.1000000000004</v>
      </c>
      <c r="S11" s="630">
        <v>6</v>
      </c>
      <c r="T11" s="625"/>
    </row>
    <row r="12" spans="1:20" ht="15" customHeight="1">
      <c r="A12" s="580">
        <v>7</v>
      </c>
      <c r="B12" s="584" t="s">
        <v>1004</v>
      </c>
      <c r="C12" s="582">
        <v>1999.6</v>
      </c>
      <c r="D12" s="582">
        <v>1960.9</v>
      </c>
      <c r="E12" s="582">
        <v>1930.7</v>
      </c>
      <c r="F12" s="582">
        <v>1898.4</v>
      </c>
      <c r="G12" s="582">
        <v>1869.2</v>
      </c>
      <c r="H12" s="582">
        <v>1862.5</v>
      </c>
      <c r="I12" s="582">
        <v>1848.1</v>
      </c>
      <c r="J12" s="582">
        <v>1846.1</v>
      </c>
      <c r="K12" s="582">
        <v>1755.8</v>
      </c>
      <c r="L12" s="582">
        <v>1772.8</v>
      </c>
      <c r="M12" s="582">
        <v>1899.1969999999999</v>
      </c>
      <c r="N12" s="582">
        <v>1812.7</v>
      </c>
      <c r="O12" s="582">
        <v>1832.9</v>
      </c>
      <c r="P12" s="582">
        <v>1826.8</v>
      </c>
      <c r="Q12" s="582">
        <v>1829.6</v>
      </c>
      <c r="R12" s="582">
        <v>1844</v>
      </c>
      <c r="S12" s="630">
        <v>7</v>
      </c>
      <c r="T12" s="625"/>
    </row>
    <row r="13" spans="1:20" ht="15" customHeight="1">
      <c r="A13" s="580">
        <v>8</v>
      </c>
      <c r="B13" s="584" t="s">
        <v>1005</v>
      </c>
      <c r="C13" s="582">
        <v>2082</v>
      </c>
      <c r="D13" s="582">
        <v>2103.9</v>
      </c>
      <c r="E13" s="582">
        <v>2124.3000000000002</v>
      </c>
      <c r="F13" s="582">
        <v>2157.5</v>
      </c>
      <c r="G13" s="582">
        <v>2209.5</v>
      </c>
      <c r="H13" s="582">
        <v>2260.3000000000002</v>
      </c>
      <c r="I13" s="582">
        <v>2250.3000000000002</v>
      </c>
      <c r="J13" s="582">
        <v>2251.1999999999998</v>
      </c>
      <c r="K13" s="582">
        <v>2297.1999999999998</v>
      </c>
      <c r="L13" s="582">
        <v>2225.6999999999998</v>
      </c>
      <c r="M13" s="582">
        <v>2544.741</v>
      </c>
      <c r="N13" s="582">
        <v>2630.5</v>
      </c>
      <c r="O13" s="582">
        <v>2599.1</v>
      </c>
      <c r="P13" s="582">
        <v>2584.6</v>
      </c>
      <c r="Q13" s="582">
        <v>2620.3000000000002</v>
      </c>
      <c r="R13" s="582">
        <v>2651</v>
      </c>
      <c r="S13" s="630">
        <v>8</v>
      </c>
      <c r="T13" s="625"/>
    </row>
    <row r="14" spans="1:20" ht="15" customHeight="1">
      <c r="A14" s="580">
        <v>9</v>
      </c>
      <c r="B14" s="584" t="s">
        <v>1006</v>
      </c>
      <c r="C14" s="582">
        <v>830.6</v>
      </c>
      <c r="D14" s="582">
        <v>816.8</v>
      </c>
      <c r="E14" s="582">
        <v>781.4</v>
      </c>
      <c r="F14" s="582">
        <v>777.3</v>
      </c>
      <c r="G14" s="582">
        <v>699.6</v>
      </c>
      <c r="H14" s="582">
        <v>649.79999999999995</v>
      </c>
      <c r="I14" s="582">
        <v>640.79999999999995</v>
      </c>
      <c r="J14" s="582">
        <v>626.5</v>
      </c>
      <c r="K14" s="582">
        <v>587.4</v>
      </c>
      <c r="L14" s="582">
        <v>584.6</v>
      </c>
      <c r="M14" s="585" t="s">
        <v>1007</v>
      </c>
      <c r="N14" s="585" t="s">
        <v>1007</v>
      </c>
      <c r="O14" s="585" t="s">
        <v>1007</v>
      </c>
      <c r="P14" s="585" t="s">
        <v>1007</v>
      </c>
      <c r="Q14" s="585" t="s">
        <v>1007</v>
      </c>
      <c r="R14" s="585" t="s">
        <v>1007</v>
      </c>
      <c r="S14" s="630">
        <v>9</v>
      </c>
      <c r="T14" s="625"/>
    </row>
    <row r="15" spans="1:20" ht="15" customHeight="1">
      <c r="A15" s="580">
        <v>10</v>
      </c>
      <c r="B15" s="584" t="s">
        <v>1008</v>
      </c>
      <c r="C15" s="582">
        <v>135.5</v>
      </c>
      <c r="D15" s="582">
        <v>131</v>
      </c>
      <c r="E15" s="582">
        <v>133.19999999999999</v>
      </c>
      <c r="F15" s="582">
        <v>135.19999999999999</v>
      </c>
      <c r="G15" s="582">
        <v>134.4</v>
      </c>
      <c r="H15" s="582">
        <v>156.30000000000001</v>
      </c>
      <c r="I15" s="582">
        <v>130.80000000000001</v>
      </c>
      <c r="J15" s="582">
        <v>137.5</v>
      </c>
      <c r="K15" s="582">
        <v>133.80000000000001</v>
      </c>
      <c r="L15" s="582">
        <v>140.19999999999999</v>
      </c>
      <c r="M15" s="582">
        <v>187.96</v>
      </c>
      <c r="N15" s="582">
        <v>183.9</v>
      </c>
      <c r="O15" s="582">
        <v>180.1</v>
      </c>
      <c r="P15" s="582">
        <v>191</v>
      </c>
      <c r="Q15" s="582">
        <v>183.2</v>
      </c>
      <c r="R15" s="582">
        <v>164.9</v>
      </c>
      <c r="S15" s="630">
        <v>10</v>
      </c>
      <c r="T15" s="625"/>
    </row>
    <row r="16" spans="1:20" ht="15" customHeight="1">
      <c r="A16" s="580">
        <v>11</v>
      </c>
      <c r="B16" s="586" t="s">
        <v>1009</v>
      </c>
      <c r="C16" s="582"/>
      <c r="D16" s="582"/>
      <c r="E16" s="582"/>
      <c r="F16" s="582"/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2"/>
      <c r="S16" s="630">
        <v>11</v>
      </c>
      <c r="T16" s="625"/>
    </row>
    <row r="17" spans="1:20" ht="15" customHeight="1">
      <c r="A17" s="580"/>
      <c r="B17" s="587" t="s">
        <v>1010</v>
      </c>
      <c r="C17" s="588" t="s">
        <v>1011</v>
      </c>
      <c r="D17" s="588" t="s">
        <v>1011</v>
      </c>
      <c r="E17" s="588" t="s">
        <v>1011</v>
      </c>
      <c r="F17" s="588" t="s">
        <v>1011</v>
      </c>
      <c r="G17" s="588" t="s">
        <v>1011</v>
      </c>
      <c r="H17" s="588" t="s">
        <v>1011</v>
      </c>
      <c r="I17" s="582">
        <v>11.8</v>
      </c>
      <c r="J17" s="582">
        <v>13.4</v>
      </c>
      <c r="K17" s="582">
        <v>14.5</v>
      </c>
      <c r="L17" s="582">
        <v>18.100000000000001</v>
      </c>
      <c r="M17" s="582">
        <v>22.795000000000002</v>
      </c>
      <c r="N17" s="582">
        <v>16.899999999999999</v>
      </c>
      <c r="O17" s="582">
        <v>18.7</v>
      </c>
      <c r="P17" s="582">
        <v>18.600000000000001</v>
      </c>
      <c r="Q17" s="582">
        <v>17.5</v>
      </c>
      <c r="R17" s="582">
        <v>17.2</v>
      </c>
      <c r="S17" s="630"/>
      <c r="T17" s="625"/>
    </row>
    <row r="18" spans="1:20" ht="15" customHeight="1">
      <c r="A18" s="580">
        <v>12</v>
      </c>
      <c r="B18" s="583" t="s">
        <v>1012</v>
      </c>
      <c r="C18" s="582">
        <v>99.7</v>
      </c>
      <c r="D18" s="582">
        <v>99.8</v>
      </c>
      <c r="E18" s="582">
        <v>98.4</v>
      </c>
      <c r="F18" s="582">
        <v>98.6</v>
      </c>
      <c r="G18" s="582">
        <v>98.3</v>
      </c>
      <c r="H18" s="582">
        <v>97</v>
      </c>
      <c r="I18" s="582">
        <v>96.7</v>
      </c>
      <c r="J18" s="582">
        <v>97.4</v>
      </c>
      <c r="K18" s="582">
        <v>98.4</v>
      </c>
      <c r="L18" s="582">
        <v>97.4</v>
      </c>
      <c r="M18" s="582">
        <v>97.8</v>
      </c>
      <c r="N18" s="582">
        <v>97.4</v>
      </c>
      <c r="O18" s="582">
        <v>97.5</v>
      </c>
      <c r="P18" s="582">
        <v>98.9</v>
      </c>
      <c r="Q18" s="582">
        <v>99.4</v>
      </c>
      <c r="R18" s="582">
        <v>99.6</v>
      </c>
      <c r="S18" s="630">
        <v>12</v>
      </c>
      <c r="T18" s="625"/>
    </row>
    <row r="19" spans="1:20" ht="15" customHeight="1">
      <c r="A19" s="580"/>
      <c r="B19" s="589" t="s">
        <v>1013</v>
      </c>
      <c r="C19" s="590"/>
      <c r="D19" s="590"/>
      <c r="E19" s="590"/>
      <c r="F19" s="590"/>
      <c r="G19" s="590"/>
      <c r="H19" s="590"/>
      <c r="I19" s="590"/>
      <c r="J19" s="590"/>
      <c r="K19" s="590"/>
      <c r="L19" s="590"/>
      <c r="M19" s="590"/>
      <c r="N19" s="590"/>
      <c r="O19" s="590"/>
      <c r="P19" s="590"/>
      <c r="Q19" s="590"/>
      <c r="R19" s="591"/>
      <c r="S19" s="630"/>
      <c r="T19" s="625"/>
    </row>
    <row r="20" spans="1:20" ht="15" customHeight="1">
      <c r="A20" s="580">
        <v>13</v>
      </c>
      <c r="B20" s="584" t="s">
        <v>1014</v>
      </c>
      <c r="C20" s="582">
        <v>13.5</v>
      </c>
      <c r="D20" s="582">
        <v>13.6</v>
      </c>
      <c r="E20" s="582">
        <v>15.6</v>
      </c>
      <c r="F20" s="582">
        <v>14.5</v>
      </c>
      <c r="G20" s="582">
        <v>13.1</v>
      </c>
      <c r="H20" s="582">
        <v>12.9</v>
      </c>
      <c r="I20" s="582">
        <v>14.6</v>
      </c>
      <c r="J20" s="582">
        <v>14.7</v>
      </c>
      <c r="K20" s="582">
        <v>15.8</v>
      </c>
      <c r="L20" s="582">
        <v>16.899999999999999</v>
      </c>
      <c r="M20" s="582">
        <v>14.625</v>
      </c>
      <c r="N20" s="582">
        <v>15</v>
      </c>
      <c r="O20" s="582">
        <v>15.6</v>
      </c>
      <c r="P20" s="582">
        <v>15.8</v>
      </c>
      <c r="Q20" s="582">
        <v>17.899999999999999</v>
      </c>
      <c r="R20" s="582">
        <v>20.100000000000001</v>
      </c>
      <c r="S20" s="630">
        <v>13</v>
      </c>
      <c r="T20" s="625"/>
    </row>
    <row r="21" spans="1:20" ht="15" customHeight="1">
      <c r="A21" s="625"/>
      <c r="B21" s="628"/>
      <c r="C21" s="582"/>
      <c r="D21" s="582"/>
      <c r="E21" s="582"/>
      <c r="F21" s="582"/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2"/>
      <c r="S21" s="625"/>
      <c r="T21" s="625"/>
    </row>
    <row r="22" spans="1:20" ht="20.100000000000001" customHeight="1">
      <c r="A22" s="625"/>
      <c r="B22" s="625"/>
      <c r="C22" s="627" t="s">
        <v>1015</v>
      </c>
      <c r="K22" s="627"/>
      <c r="S22" s="625"/>
      <c r="T22" s="625"/>
    </row>
    <row r="23" spans="1:20" ht="15" customHeight="1">
      <c r="A23" s="580">
        <v>14</v>
      </c>
      <c r="B23" s="581" t="s">
        <v>998</v>
      </c>
      <c r="C23" s="594">
        <f t="shared" ref="C23:R32" si="0">C6/$C6*100</f>
        <v>100</v>
      </c>
      <c r="D23" s="595">
        <f t="shared" si="0"/>
        <v>99.851177397713769</v>
      </c>
      <c r="E23" s="595">
        <f t="shared" si="0"/>
        <v>99.454512430202797</v>
      </c>
      <c r="F23" s="595">
        <f t="shared" si="0"/>
        <v>99.652551956079762</v>
      </c>
      <c r="G23" s="595">
        <f t="shared" si="0"/>
        <v>99.725205509951792</v>
      </c>
      <c r="H23" s="595">
        <f t="shared" si="0"/>
        <v>99.811921041992591</v>
      </c>
      <c r="I23" s="595">
        <f t="shared" si="0"/>
        <v>99.318579974571264</v>
      </c>
      <c r="J23" s="595">
        <f t="shared" si="0"/>
        <v>99.337915194553332</v>
      </c>
      <c r="K23" s="595">
        <f t="shared" si="0"/>
        <v>99.170343288042048</v>
      </c>
      <c r="L23" s="595">
        <f t="shared" si="0"/>
        <v>98.958827699753328</v>
      </c>
      <c r="M23" s="595">
        <f t="shared" si="0"/>
        <v>97.8716258576342</v>
      </c>
      <c r="N23" s="595">
        <f t="shared" si="0"/>
        <v>97.972731480667704</v>
      </c>
      <c r="O23" s="595">
        <f t="shared" si="0"/>
        <v>97.656336971870189</v>
      </c>
      <c r="P23" s="595">
        <f t="shared" si="0"/>
        <v>97.845587761391656</v>
      </c>
      <c r="Q23" s="595">
        <f t="shared" si="0"/>
        <v>97.993238532163844</v>
      </c>
      <c r="R23" s="595">
        <f t="shared" si="0"/>
        <v>98.027807561828766</v>
      </c>
      <c r="S23" s="630">
        <v>14</v>
      </c>
      <c r="T23" s="625"/>
    </row>
    <row r="24" spans="1:20" ht="15" customHeight="1">
      <c r="A24" s="580">
        <v>15</v>
      </c>
      <c r="B24" s="583" t="s">
        <v>999</v>
      </c>
      <c r="C24" s="594">
        <f t="shared" si="0"/>
        <v>100</v>
      </c>
      <c r="D24" s="595">
        <f t="shared" si="0"/>
        <v>100.08217901469905</v>
      </c>
      <c r="E24" s="595">
        <f t="shared" si="0"/>
        <v>99.893252001524971</v>
      </c>
      <c r="F24" s="595">
        <f t="shared" si="0"/>
        <v>100.19824628288218</v>
      </c>
      <c r="G24" s="595">
        <f t="shared" si="0"/>
        <v>100.80654043292245</v>
      </c>
      <c r="H24" s="595">
        <f t="shared" si="0"/>
        <v>100.84551192442919</v>
      </c>
      <c r="I24" s="595">
        <f t="shared" si="0"/>
        <v>100.53035116702674</v>
      </c>
      <c r="J24" s="595">
        <f t="shared" si="0"/>
        <v>100.62269665777099</v>
      </c>
      <c r="K24" s="595">
        <f t="shared" si="0"/>
        <v>101.09289617486338</v>
      </c>
      <c r="L24" s="595">
        <f t="shared" si="0"/>
        <v>101.19964417333843</v>
      </c>
      <c r="M24" s="595">
        <f t="shared" si="0"/>
        <v>100.36569661541068</v>
      </c>
      <c r="N24" s="595">
        <f t="shared" si="0"/>
        <v>100.59812767399501</v>
      </c>
      <c r="O24" s="595">
        <f t="shared" si="0"/>
        <v>100.25839793281655</v>
      </c>
      <c r="P24" s="595">
        <f t="shared" si="0"/>
        <v>100.61337738806286</v>
      </c>
      <c r="Q24" s="595">
        <f t="shared" si="0"/>
        <v>100.55661456347693</v>
      </c>
      <c r="R24" s="595">
        <f t="shared" si="0"/>
        <v>100.36345151861737</v>
      </c>
      <c r="S24" s="630">
        <v>15</v>
      </c>
      <c r="T24" s="625"/>
    </row>
    <row r="25" spans="1:20" ht="15" customHeight="1">
      <c r="A25" s="580">
        <v>16</v>
      </c>
      <c r="B25" s="583" t="s">
        <v>1000</v>
      </c>
      <c r="C25" s="594">
        <f t="shared" si="0"/>
        <v>100</v>
      </c>
      <c r="D25" s="595">
        <f t="shared" si="0"/>
        <v>90.909090909090907</v>
      </c>
      <c r="E25" s="595">
        <f t="shared" si="0"/>
        <v>84.090909090909079</v>
      </c>
      <c r="F25" s="595">
        <f t="shared" si="0"/>
        <v>80.681818181818173</v>
      </c>
      <c r="G25" s="595">
        <f t="shared" si="0"/>
        <v>68.181818181818173</v>
      </c>
      <c r="H25" s="595">
        <f t="shared" si="0"/>
        <v>57.954545454545446</v>
      </c>
      <c r="I25" s="595">
        <f t="shared" si="0"/>
        <v>54.54545454545454</v>
      </c>
      <c r="J25" s="595">
        <f t="shared" si="0"/>
        <v>52.272727272727259</v>
      </c>
      <c r="K25" s="595">
        <f t="shared" si="0"/>
        <v>51.136363636363633</v>
      </c>
      <c r="L25" s="595">
        <f t="shared" si="0"/>
        <v>37.499999999999993</v>
      </c>
      <c r="M25" s="595">
        <f t="shared" si="0"/>
        <v>44.602272727272727</v>
      </c>
      <c r="N25" s="595">
        <f t="shared" si="0"/>
        <v>37.499999999999993</v>
      </c>
      <c r="O25" s="595">
        <f t="shared" si="0"/>
        <v>30.681818181818183</v>
      </c>
      <c r="P25" s="595">
        <f t="shared" si="0"/>
        <v>32.954545454545453</v>
      </c>
      <c r="Q25" s="595">
        <f t="shared" si="0"/>
        <v>23.863636363636363</v>
      </c>
      <c r="R25" s="595">
        <f t="shared" si="0"/>
        <v>27.27272727272727</v>
      </c>
      <c r="S25" s="630">
        <v>16</v>
      </c>
      <c r="T25" s="625"/>
    </row>
    <row r="26" spans="1:20" ht="15" customHeight="1">
      <c r="A26" s="580">
        <v>17</v>
      </c>
      <c r="B26" s="583" t="s">
        <v>1001</v>
      </c>
      <c r="C26" s="594">
        <f t="shared" si="0"/>
        <v>100</v>
      </c>
      <c r="D26" s="595">
        <f t="shared" si="0"/>
        <v>99.711399711399707</v>
      </c>
      <c r="E26" s="595">
        <f t="shared" si="0"/>
        <v>97.835497835497833</v>
      </c>
      <c r="F26" s="595">
        <f t="shared" si="0"/>
        <v>99.567099567099575</v>
      </c>
      <c r="G26" s="595">
        <f t="shared" si="0"/>
        <v>98.55699855699855</v>
      </c>
      <c r="H26" s="595">
        <f t="shared" si="0"/>
        <v>95.526695526695534</v>
      </c>
      <c r="I26" s="595">
        <f t="shared" si="0"/>
        <v>95.093795093795109</v>
      </c>
      <c r="J26" s="595">
        <f t="shared" si="0"/>
        <v>93.795093795093791</v>
      </c>
      <c r="K26" s="595">
        <f t="shared" si="0"/>
        <v>93.939393939393938</v>
      </c>
      <c r="L26" s="595">
        <f t="shared" si="0"/>
        <v>94.22799422799423</v>
      </c>
      <c r="M26" s="595">
        <f t="shared" si="0"/>
        <v>94.207792207792224</v>
      </c>
      <c r="N26" s="595">
        <f t="shared" si="0"/>
        <v>94.660894660894655</v>
      </c>
      <c r="O26" s="595">
        <f t="shared" si="0"/>
        <v>92.784992784992781</v>
      </c>
      <c r="P26" s="595">
        <f t="shared" si="0"/>
        <v>91.486291486291492</v>
      </c>
      <c r="Q26" s="595">
        <f t="shared" si="0"/>
        <v>92.063492063492063</v>
      </c>
      <c r="R26" s="595">
        <f t="shared" si="0"/>
        <v>92.496392496392488</v>
      </c>
      <c r="S26" s="630">
        <v>17</v>
      </c>
      <c r="T26" s="625"/>
    </row>
    <row r="27" spans="1:20" ht="15" customHeight="1">
      <c r="A27" s="580">
        <v>18</v>
      </c>
      <c r="B27" s="583" t="s">
        <v>1002</v>
      </c>
      <c r="C27" s="594">
        <f t="shared" si="0"/>
        <v>100</v>
      </c>
      <c r="D27" s="595">
        <f t="shared" si="0"/>
        <v>103.2258064516129</v>
      </c>
      <c r="E27" s="595">
        <f t="shared" si="0"/>
        <v>98.790322580645167</v>
      </c>
      <c r="F27" s="595">
        <f t="shared" si="0"/>
        <v>95.161290322580655</v>
      </c>
      <c r="G27" s="595">
        <f t="shared" si="0"/>
        <v>91.532258064516128</v>
      </c>
      <c r="H27" s="595">
        <f t="shared" si="0"/>
        <v>87.5</v>
      </c>
      <c r="I27" s="595">
        <f t="shared" si="0"/>
        <v>85.483870967741922</v>
      </c>
      <c r="J27" s="595">
        <f t="shared" si="0"/>
        <v>84.274193548387089</v>
      </c>
      <c r="K27" s="595">
        <f t="shared" si="0"/>
        <v>83.467741935483858</v>
      </c>
      <c r="L27" s="595">
        <f t="shared" si="0"/>
        <v>81.451612903225794</v>
      </c>
      <c r="M27" s="595">
        <f t="shared" si="0"/>
        <v>84.112903225806448</v>
      </c>
      <c r="N27" s="595">
        <f t="shared" si="0"/>
        <v>83.467741935483858</v>
      </c>
      <c r="O27" s="595">
        <f t="shared" si="0"/>
        <v>85.483870967741922</v>
      </c>
      <c r="P27" s="595">
        <f t="shared" si="0"/>
        <v>83.467741935483858</v>
      </c>
      <c r="Q27" s="595">
        <f t="shared" si="0"/>
        <v>83.870967741935488</v>
      </c>
      <c r="R27" s="595">
        <f t="shared" si="0"/>
        <v>80.241935483870961</v>
      </c>
      <c r="S27" s="630">
        <v>18</v>
      </c>
      <c r="T27" s="625"/>
    </row>
    <row r="28" spans="1:20" ht="15" customHeight="1">
      <c r="A28" s="580">
        <v>19</v>
      </c>
      <c r="B28" s="583" t="s">
        <v>1003</v>
      </c>
      <c r="C28" s="594">
        <f t="shared" si="0"/>
        <v>100</v>
      </c>
      <c r="D28" s="595">
        <f t="shared" si="0"/>
        <v>99.306601156985494</v>
      </c>
      <c r="E28" s="595">
        <f t="shared" si="0"/>
        <v>98.454711149853395</v>
      </c>
      <c r="F28" s="595">
        <f t="shared" si="0"/>
        <v>98.428956335684276</v>
      </c>
      <c r="G28" s="595">
        <f t="shared" si="0"/>
        <v>97.341310721927243</v>
      </c>
      <c r="H28" s="595">
        <f t="shared" si="0"/>
        <v>97.650368491956556</v>
      </c>
      <c r="I28" s="595">
        <f t="shared" si="0"/>
        <v>96.713289484111257</v>
      </c>
      <c r="J28" s="595">
        <f t="shared" si="0"/>
        <v>96.574609715508359</v>
      </c>
      <c r="K28" s="595">
        <f t="shared" si="0"/>
        <v>94.870829701244148</v>
      </c>
      <c r="L28" s="595">
        <f t="shared" si="0"/>
        <v>93.933750693398835</v>
      </c>
      <c r="M28" s="595">
        <f t="shared" si="0"/>
        <v>92.215964022505744</v>
      </c>
      <c r="N28" s="595">
        <f t="shared" si="0"/>
        <v>92.00412077026705</v>
      </c>
      <c r="O28" s="595">
        <f t="shared" si="0"/>
        <v>91.742610349473026</v>
      </c>
      <c r="P28" s="595">
        <f t="shared" si="0"/>
        <v>91.548458673428939</v>
      </c>
      <c r="Q28" s="595">
        <f t="shared" si="0"/>
        <v>92.136857120215538</v>
      </c>
      <c r="R28" s="595">
        <f t="shared" si="0"/>
        <v>92.65987796180363</v>
      </c>
      <c r="S28" s="630">
        <v>19</v>
      </c>
      <c r="T28" s="625"/>
    </row>
    <row r="29" spans="1:20" ht="15" customHeight="1">
      <c r="A29" s="580">
        <v>20</v>
      </c>
      <c r="B29" s="584" t="s">
        <v>1004</v>
      </c>
      <c r="C29" s="594">
        <f t="shared" si="0"/>
        <v>100</v>
      </c>
      <c r="D29" s="595">
        <f t="shared" si="0"/>
        <v>98.06461292258453</v>
      </c>
      <c r="E29" s="595">
        <f t="shared" si="0"/>
        <v>96.554310862172443</v>
      </c>
      <c r="F29" s="595">
        <f t="shared" si="0"/>
        <v>94.93898779755952</v>
      </c>
      <c r="G29" s="595">
        <f t="shared" si="0"/>
        <v>93.478695739147838</v>
      </c>
      <c r="H29" s="595">
        <f t="shared" si="0"/>
        <v>93.14362872574516</v>
      </c>
      <c r="I29" s="595">
        <f t="shared" si="0"/>
        <v>92.423484696939383</v>
      </c>
      <c r="J29" s="595">
        <f t="shared" si="0"/>
        <v>92.323464692938586</v>
      </c>
      <c r="K29" s="595">
        <f t="shared" si="0"/>
        <v>87.80756151230247</v>
      </c>
      <c r="L29" s="595">
        <f t="shared" si="0"/>
        <v>88.657731546309265</v>
      </c>
      <c r="M29" s="595">
        <f t="shared" si="0"/>
        <v>94.978845769153835</v>
      </c>
      <c r="N29" s="595">
        <f t="shared" si="0"/>
        <v>90.653130626125233</v>
      </c>
      <c r="O29" s="595">
        <f t="shared" si="0"/>
        <v>91.663332666533321</v>
      </c>
      <c r="P29" s="595">
        <f t="shared" si="0"/>
        <v>91.358271654330863</v>
      </c>
      <c r="Q29" s="595">
        <f t="shared" si="0"/>
        <v>91.498299659931988</v>
      </c>
      <c r="R29" s="595">
        <f t="shared" si="0"/>
        <v>92.21844368873775</v>
      </c>
      <c r="S29" s="630">
        <v>20</v>
      </c>
      <c r="T29" s="625"/>
    </row>
    <row r="30" spans="1:20" ht="15" customHeight="1">
      <c r="A30" s="580">
        <v>21</v>
      </c>
      <c r="B30" s="584" t="s">
        <v>1005</v>
      </c>
      <c r="C30" s="594">
        <f t="shared" si="0"/>
        <v>100</v>
      </c>
      <c r="D30" s="595">
        <f t="shared" si="0"/>
        <v>101.05187319884728</v>
      </c>
      <c r="E30" s="595">
        <f t="shared" si="0"/>
        <v>102.03170028818445</v>
      </c>
      <c r="F30" s="595">
        <f t="shared" si="0"/>
        <v>103.62632084534103</v>
      </c>
      <c r="G30" s="595">
        <f t="shared" si="0"/>
        <v>106.12391930835734</v>
      </c>
      <c r="H30" s="595">
        <f t="shared" si="0"/>
        <v>108.56388088376563</v>
      </c>
      <c r="I30" s="595">
        <f t="shared" si="0"/>
        <v>108.0835734870317</v>
      </c>
      <c r="J30" s="595">
        <f t="shared" si="0"/>
        <v>108.12680115273774</v>
      </c>
      <c r="K30" s="595">
        <f t="shared" si="0"/>
        <v>110.33621517771373</v>
      </c>
      <c r="L30" s="595">
        <f t="shared" si="0"/>
        <v>106.90201729106627</v>
      </c>
      <c r="M30" s="595">
        <f t="shared" si="0"/>
        <v>122.2257925072046</v>
      </c>
      <c r="N30" s="595">
        <f t="shared" si="0"/>
        <v>126.34486071085496</v>
      </c>
      <c r="O30" s="595">
        <f t="shared" si="0"/>
        <v>124.83669548511047</v>
      </c>
      <c r="P30" s="595">
        <f t="shared" si="0"/>
        <v>124.1402497598463</v>
      </c>
      <c r="Q30" s="595">
        <f t="shared" si="0"/>
        <v>125.85494716618638</v>
      </c>
      <c r="R30" s="595">
        <f t="shared" si="0"/>
        <v>127.32949087415946</v>
      </c>
      <c r="S30" s="630">
        <v>21</v>
      </c>
      <c r="T30" s="625"/>
    </row>
    <row r="31" spans="1:20" ht="15" customHeight="1">
      <c r="A31" s="580">
        <v>22</v>
      </c>
      <c r="B31" s="584" t="s">
        <v>1006</v>
      </c>
      <c r="C31" s="594">
        <f t="shared" si="0"/>
        <v>100</v>
      </c>
      <c r="D31" s="595">
        <f t="shared" si="0"/>
        <v>98.338550445461109</v>
      </c>
      <c r="E31" s="595">
        <f t="shared" si="0"/>
        <v>94.076571153383099</v>
      </c>
      <c r="F31" s="595">
        <f t="shared" si="0"/>
        <v>93.582952082831682</v>
      </c>
      <c r="G31" s="595">
        <f t="shared" si="0"/>
        <v>84.228268721406209</v>
      </c>
      <c r="H31" s="595">
        <f t="shared" si="0"/>
        <v>78.232602937635434</v>
      </c>
      <c r="I31" s="595">
        <f>I14/$C14*100</f>
        <v>77.14904888032747</v>
      </c>
      <c r="J31" s="595">
        <f>J14/$C14*100</f>
        <v>75.427401878160367</v>
      </c>
      <c r="K31" s="595">
        <f>K14/$C14*100</f>
        <v>70.719961473633504</v>
      </c>
      <c r="L31" s="595">
        <f>L14/$C14*100</f>
        <v>70.382855766915483</v>
      </c>
      <c r="M31" s="585" t="s">
        <v>1007</v>
      </c>
      <c r="N31" s="585" t="s">
        <v>1007</v>
      </c>
      <c r="O31" s="585" t="s">
        <v>1007</v>
      </c>
      <c r="P31" s="585" t="s">
        <v>1007</v>
      </c>
      <c r="Q31" s="585" t="s">
        <v>1007</v>
      </c>
      <c r="R31" s="585" t="s">
        <v>1007</v>
      </c>
      <c r="S31" s="630">
        <v>22</v>
      </c>
      <c r="T31" s="625"/>
    </row>
    <row r="32" spans="1:20" ht="15" customHeight="1">
      <c r="A32" s="580">
        <v>23</v>
      </c>
      <c r="B32" s="584" t="s">
        <v>1008</v>
      </c>
      <c r="C32" s="594">
        <f t="shared" si="0"/>
        <v>100</v>
      </c>
      <c r="D32" s="595">
        <f t="shared" si="0"/>
        <v>96.678966789667896</v>
      </c>
      <c r="E32" s="595">
        <f t="shared" si="0"/>
        <v>98.302583025830245</v>
      </c>
      <c r="F32" s="595">
        <f t="shared" si="0"/>
        <v>99.778597785977851</v>
      </c>
      <c r="G32" s="595">
        <f t="shared" si="0"/>
        <v>99.188191881918826</v>
      </c>
      <c r="H32" s="595">
        <f t="shared" si="0"/>
        <v>115.35055350553507</v>
      </c>
      <c r="I32" s="595">
        <f t="shared" si="0"/>
        <v>96.531365313653154</v>
      </c>
      <c r="J32" s="595">
        <f t="shared" si="0"/>
        <v>101.47601476014761</v>
      </c>
      <c r="K32" s="595">
        <f t="shared" si="0"/>
        <v>98.745387453874542</v>
      </c>
      <c r="L32" s="595">
        <f t="shared" si="0"/>
        <v>103.46863468634686</v>
      </c>
      <c r="M32" s="595">
        <f t="shared" si="0"/>
        <v>138.71586715867159</v>
      </c>
      <c r="N32" s="595">
        <f t="shared" si="0"/>
        <v>135.71955719557195</v>
      </c>
      <c r="O32" s="595">
        <f t="shared" si="0"/>
        <v>132.91512915129152</v>
      </c>
      <c r="P32" s="595">
        <f t="shared" si="0"/>
        <v>140.95940959409594</v>
      </c>
      <c r="Q32" s="595">
        <f t="shared" si="0"/>
        <v>135.20295202952028</v>
      </c>
      <c r="R32" s="595">
        <f t="shared" si="0"/>
        <v>121.69741697416974</v>
      </c>
      <c r="S32" s="630">
        <v>23</v>
      </c>
      <c r="T32" s="625"/>
    </row>
    <row r="33" spans="1:20" ht="15" customHeight="1">
      <c r="A33" s="580">
        <v>24</v>
      </c>
      <c r="B33" s="586" t="s">
        <v>1009</v>
      </c>
      <c r="C33" s="594"/>
      <c r="D33" s="595"/>
      <c r="E33" s="595"/>
      <c r="F33" s="595"/>
      <c r="G33" s="595"/>
      <c r="H33" s="595"/>
      <c r="I33" s="595"/>
      <c r="J33" s="596"/>
      <c r="K33" s="595"/>
      <c r="L33" s="595"/>
      <c r="M33" s="595"/>
      <c r="N33" s="595"/>
      <c r="O33" s="595"/>
      <c r="P33" s="595"/>
      <c r="Q33" s="595"/>
      <c r="S33" s="630">
        <v>24</v>
      </c>
      <c r="T33" s="625"/>
    </row>
    <row r="34" spans="1:20" ht="15" customHeight="1">
      <c r="A34" s="592"/>
      <c r="B34" s="587" t="s">
        <v>1010</v>
      </c>
      <c r="C34" s="597"/>
      <c r="D34" s="597"/>
      <c r="E34" s="597"/>
      <c r="F34" s="597"/>
      <c r="G34" s="597"/>
      <c r="H34" s="597"/>
      <c r="I34" s="597"/>
      <c r="J34" s="598"/>
      <c r="K34" s="597"/>
      <c r="L34" s="597"/>
      <c r="M34" s="595"/>
      <c r="N34" s="595"/>
      <c r="O34" s="595"/>
      <c r="P34" s="595"/>
      <c r="Q34" s="595"/>
      <c r="S34" s="631"/>
      <c r="T34" s="625"/>
    </row>
    <row r="35" spans="1:20" ht="15" customHeight="1">
      <c r="A35" s="580">
        <v>25</v>
      </c>
      <c r="B35" s="583" t="s">
        <v>1012</v>
      </c>
      <c r="C35" s="594">
        <f>C18/$C18*100</f>
        <v>100</v>
      </c>
      <c r="D35" s="595">
        <f>D18/$C18*100</f>
        <v>100.10030090270811</v>
      </c>
      <c r="E35" s="595">
        <f t="shared" ref="E35:R35" si="1">E18/$C18*100</f>
        <v>98.696088264794383</v>
      </c>
      <c r="F35" s="595">
        <f t="shared" si="1"/>
        <v>98.896690070210624</v>
      </c>
      <c r="G35" s="595">
        <f t="shared" si="1"/>
        <v>98.595787362086256</v>
      </c>
      <c r="H35" s="595">
        <f t="shared" si="1"/>
        <v>97.291875626880639</v>
      </c>
      <c r="I35" s="595">
        <f t="shared" si="1"/>
        <v>96.99097291875627</v>
      </c>
      <c r="J35" s="595">
        <f t="shared" si="1"/>
        <v>97.69307923771315</v>
      </c>
      <c r="K35" s="595">
        <f t="shared" si="1"/>
        <v>98.696088264794383</v>
      </c>
      <c r="L35" s="595">
        <f t="shared" si="1"/>
        <v>97.69307923771315</v>
      </c>
      <c r="M35" s="595">
        <f t="shared" si="1"/>
        <v>98.094282848545632</v>
      </c>
      <c r="N35" s="595">
        <f t="shared" si="1"/>
        <v>97.69307923771315</v>
      </c>
      <c r="O35" s="595">
        <f t="shared" si="1"/>
        <v>97.793380140421263</v>
      </c>
      <c r="P35" s="595">
        <f t="shared" si="1"/>
        <v>99.197592778335007</v>
      </c>
      <c r="Q35" s="595">
        <f t="shared" si="1"/>
        <v>99.699097291875631</v>
      </c>
      <c r="R35" s="595">
        <f t="shared" si="1"/>
        <v>99.899699097291872</v>
      </c>
      <c r="S35" s="630">
        <v>25</v>
      </c>
      <c r="T35" s="625"/>
    </row>
    <row r="36" spans="1:20" ht="15" customHeight="1">
      <c r="A36" s="580"/>
      <c r="B36" s="589" t="s">
        <v>1013</v>
      </c>
      <c r="C36" s="594"/>
      <c r="D36" s="595"/>
      <c r="E36" s="595"/>
      <c r="F36" s="595"/>
      <c r="G36" s="595"/>
      <c r="H36" s="595"/>
      <c r="I36" s="595"/>
      <c r="J36" s="595"/>
      <c r="K36" s="595"/>
      <c r="L36" s="595"/>
      <c r="M36" s="595"/>
      <c r="N36" s="595"/>
      <c r="O36" s="595"/>
      <c r="P36" s="595"/>
      <c r="Q36" s="595"/>
      <c r="R36" s="595"/>
      <c r="S36" s="630"/>
      <c r="T36" s="625"/>
    </row>
    <row r="37" spans="1:20" ht="15" customHeight="1">
      <c r="A37" s="580">
        <v>26</v>
      </c>
      <c r="B37" s="584" t="s">
        <v>1014</v>
      </c>
      <c r="C37" s="594">
        <f>C20/$C20*100</f>
        <v>100</v>
      </c>
      <c r="D37" s="595">
        <f>D20/$C20*100</f>
        <v>100.74074074074073</v>
      </c>
      <c r="E37" s="595">
        <f t="shared" ref="E37:R37" si="2">E20/$C20*100</f>
        <v>115.55555555555554</v>
      </c>
      <c r="F37" s="595">
        <f t="shared" si="2"/>
        <v>107.40740740740742</v>
      </c>
      <c r="G37" s="595">
        <f t="shared" si="2"/>
        <v>97.037037037037038</v>
      </c>
      <c r="H37" s="595">
        <f t="shared" si="2"/>
        <v>95.555555555555557</v>
      </c>
      <c r="I37" s="595">
        <f t="shared" si="2"/>
        <v>108.14814814814815</v>
      </c>
      <c r="J37" s="595">
        <f t="shared" si="2"/>
        <v>108.88888888888889</v>
      </c>
      <c r="K37" s="595">
        <f t="shared" si="2"/>
        <v>117.03703703703705</v>
      </c>
      <c r="L37" s="595">
        <f t="shared" si="2"/>
        <v>125.18518518518518</v>
      </c>
      <c r="M37" s="595">
        <f t="shared" si="2"/>
        <v>108.33333333333333</v>
      </c>
      <c r="N37" s="595">
        <f t="shared" si="2"/>
        <v>111.11111111111111</v>
      </c>
      <c r="O37" s="595">
        <f t="shared" si="2"/>
        <v>115.55555555555554</v>
      </c>
      <c r="P37" s="595">
        <f t="shared" si="2"/>
        <v>117.03703703703705</v>
      </c>
      <c r="Q37" s="595">
        <f t="shared" si="2"/>
        <v>132.59259259259258</v>
      </c>
      <c r="R37" s="595">
        <f t="shared" si="2"/>
        <v>148.88888888888889</v>
      </c>
      <c r="S37" s="630">
        <v>26</v>
      </c>
      <c r="T37" s="625"/>
    </row>
    <row r="38" spans="1:20" ht="15" customHeight="1">
      <c r="A38" s="625"/>
      <c r="B38" s="628"/>
      <c r="C38" s="594"/>
      <c r="D38" s="595"/>
      <c r="E38" s="595"/>
      <c r="F38" s="595"/>
      <c r="G38" s="595"/>
      <c r="H38" s="595"/>
      <c r="I38" s="595"/>
      <c r="J38" s="595"/>
      <c r="K38" s="595"/>
      <c r="L38" s="595"/>
      <c r="M38" s="595"/>
      <c r="N38" s="595"/>
      <c r="O38" s="595"/>
      <c r="P38" s="595"/>
      <c r="Q38" s="595"/>
      <c r="S38" s="625"/>
      <c r="T38" s="625"/>
    </row>
    <row r="39" spans="1:20" ht="20.100000000000001" customHeight="1">
      <c r="A39" s="625"/>
      <c r="B39" s="625"/>
      <c r="C39" s="627" t="s">
        <v>1016</v>
      </c>
      <c r="K39" s="627"/>
      <c r="S39" s="625"/>
      <c r="T39" s="625"/>
    </row>
    <row r="40" spans="1:20" ht="15" customHeight="1">
      <c r="A40" s="580">
        <v>27</v>
      </c>
      <c r="B40" s="581" t="s">
        <v>998</v>
      </c>
      <c r="C40" s="599">
        <f t="shared" ref="C40:R49" si="3">C6/C$6*100</f>
        <v>100</v>
      </c>
      <c r="D40" s="599">
        <f t="shared" si="3"/>
        <v>100</v>
      </c>
      <c r="E40" s="599">
        <f t="shared" si="3"/>
        <v>100</v>
      </c>
      <c r="F40" s="599">
        <f t="shared" si="3"/>
        <v>100</v>
      </c>
      <c r="G40" s="599">
        <f t="shared" si="3"/>
        <v>100</v>
      </c>
      <c r="H40" s="599">
        <f t="shared" si="3"/>
        <v>100</v>
      </c>
      <c r="I40" s="599">
        <f t="shared" si="3"/>
        <v>100</v>
      </c>
      <c r="J40" s="599">
        <f t="shared" si="3"/>
        <v>100</v>
      </c>
      <c r="K40" s="599">
        <f t="shared" si="3"/>
        <v>100</v>
      </c>
      <c r="L40" s="599">
        <f t="shared" si="3"/>
        <v>100</v>
      </c>
      <c r="M40" s="599">
        <f t="shared" si="3"/>
        <v>100</v>
      </c>
      <c r="N40" s="599">
        <f t="shared" si="3"/>
        <v>100</v>
      </c>
      <c r="O40" s="599">
        <f t="shared" si="3"/>
        <v>100</v>
      </c>
      <c r="P40" s="599">
        <f t="shared" si="3"/>
        <v>100</v>
      </c>
      <c r="Q40" s="599">
        <f t="shared" si="3"/>
        <v>100</v>
      </c>
      <c r="R40" s="599">
        <f t="shared" si="3"/>
        <v>100</v>
      </c>
      <c r="S40" s="630">
        <v>27</v>
      </c>
      <c r="T40" s="625"/>
    </row>
    <row r="41" spans="1:20" ht="15" customHeight="1">
      <c r="A41" s="580">
        <v>28</v>
      </c>
      <c r="B41" s="583" t="s">
        <v>999</v>
      </c>
      <c r="C41" s="596">
        <f t="shared" si="3"/>
        <v>69.158566381325699</v>
      </c>
      <c r="D41" s="596">
        <f t="shared" si="3"/>
        <v>69.318561897441015</v>
      </c>
      <c r="E41" s="596">
        <f t="shared" si="3"/>
        <v>69.463656608264301</v>
      </c>
      <c r="F41" s="596">
        <f t="shared" si="3"/>
        <v>69.537276575729067</v>
      </c>
      <c r="G41" s="596">
        <f t="shared" si="3"/>
        <v>69.908462785833464</v>
      </c>
      <c r="H41" s="596">
        <f t="shared" si="3"/>
        <v>69.874729970883806</v>
      </c>
      <c r="I41" s="596">
        <f t="shared" si="3"/>
        <v>70.00235974278803</v>
      </c>
      <c r="J41" s="596">
        <f t="shared" si="3"/>
        <v>70.053024896338982</v>
      </c>
      <c r="K41" s="596">
        <f t="shared" si="3"/>
        <v>70.499299881245676</v>
      </c>
      <c r="L41" s="596">
        <f t="shared" si="3"/>
        <v>70.724587912087927</v>
      </c>
      <c r="M41" s="596">
        <f t="shared" si="3"/>
        <v>70.920939863424692</v>
      </c>
      <c r="N41" s="596">
        <f t="shared" si="3"/>
        <v>71.011823243408116</v>
      </c>
      <c r="O41" s="596">
        <f t="shared" si="3"/>
        <v>71.001301950525885</v>
      </c>
      <c r="P41" s="596">
        <f t="shared" si="3"/>
        <v>71.114877003041997</v>
      </c>
      <c r="Q41" s="596">
        <f t="shared" si="3"/>
        <v>70.967664785229118</v>
      </c>
      <c r="R41" s="596">
        <f t="shared" si="3"/>
        <v>70.806361957359826</v>
      </c>
      <c r="S41" s="630">
        <v>28</v>
      </c>
      <c r="T41" s="625"/>
    </row>
    <row r="42" spans="1:20" ht="15" customHeight="1">
      <c r="A42" s="580">
        <v>29</v>
      </c>
      <c r="B42" s="583" t="s">
        <v>1000</v>
      </c>
      <c r="C42" s="596">
        <f t="shared" si="3"/>
        <v>5.1560586618855951E-2</v>
      </c>
      <c r="D42" s="596">
        <f t="shared" si="3"/>
        <v>4.6943122539153496E-2</v>
      </c>
      <c r="E42" s="596">
        <f t="shared" si="3"/>
        <v>4.3595574460062916E-2</v>
      </c>
      <c r="F42" s="596">
        <f t="shared" si="3"/>
        <v>4.1745061147695203E-2</v>
      </c>
      <c r="G42" s="596">
        <f t="shared" si="3"/>
        <v>3.5251815468496622E-2</v>
      </c>
      <c r="H42" s="596">
        <f t="shared" si="3"/>
        <v>2.9938010707241471E-2</v>
      </c>
      <c r="I42" s="596">
        <f t="shared" si="3"/>
        <v>2.8316913456433248E-2</v>
      </c>
      <c r="J42" s="596">
        <f t="shared" si="3"/>
        <v>2.7131760084462348E-2</v>
      </c>
      <c r="K42" s="596">
        <f t="shared" si="3"/>
        <v>2.6586788138747583E-2</v>
      </c>
      <c r="L42" s="596">
        <f t="shared" si="3"/>
        <v>1.9538651004168246E-2</v>
      </c>
      <c r="M42" s="596">
        <f t="shared" si="3"/>
        <v>2.3497304006143659E-2</v>
      </c>
      <c r="N42" s="596">
        <f t="shared" si="3"/>
        <v>1.9735307661485648E-2</v>
      </c>
      <c r="O42" s="596">
        <f t="shared" si="3"/>
        <v>1.6199384423391913E-2</v>
      </c>
      <c r="P42" s="596">
        <f t="shared" si="3"/>
        <v>1.7365685405638459E-2</v>
      </c>
      <c r="Q42" s="596">
        <f t="shared" si="3"/>
        <v>1.2556203960585479E-2</v>
      </c>
      <c r="R42" s="596">
        <f t="shared" si="3"/>
        <v>1.434488694435977E-2</v>
      </c>
      <c r="S42" s="630">
        <v>29</v>
      </c>
      <c r="T42" s="625"/>
    </row>
    <row r="43" spans="1:20" ht="15" customHeight="1">
      <c r="A43" s="580">
        <v>30</v>
      </c>
      <c r="B43" s="583" t="s">
        <v>1001</v>
      </c>
      <c r="C43" s="596">
        <f t="shared" si="3"/>
        <v>0.4060396196234905</v>
      </c>
      <c r="D43" s="596">
        <f t="shared" si="3"/>
        <v>0.40547122093193821</v>
      </c>
      <c r="E43" s="596">
        <f t="shared" si="3"/>
        <v>0.39942972275571154</v>
      </c>
      <c r="F43" s="596">
        <f t="shared" si="3"/>
        <v>0.40569143932267171</v>
      </c>
      <c r="G43" s="596">
        <f t="shared" si="3"/>
        <v>0.40128316608305326</v>
      </c>
      <c r="H43" s="596">
        <f t="shared" si="3"/>
        <v>0.38860711937635012</v>
      </c>
      <c r="I43" s="596">
        <f t="shared" si="3"/>
        <v>0.38876762432894818</v>
      </c>
      <c r="J43" s="596">
        <f t="shared" si="3"/>
        <v>0.383383566410881</v>
      </c>
      <c r="K43" s="596">
        <f t="shared" si="3"/>
        <v>0.38462220174054834</v>
      </c>
      <c r="L43" s="596">
        <f t="shared" si="3"/>
        <v>0.38662845774914739</v>
      </c>
      <c r="M43" s="596">
        <f t="shared" si="3"/>
        <v>0.39083948773123445</v>
      </c>
      <c r="N43" s="596">
        <f t="shared" si="3"/>
        <v>0.39231399472529044</v>
      </c>
      <c r="O43" s="596">
        <f t="shared" si="3"/>
        <v>0.38578534015707405</v>
      </c>
      <c r="P43" s="596">
        <f t="shared" si="3"/>
        <v>0.37964981197154424</v>
      </c>
      <c r="Q43" s="596">
        <f t="shared" si="3"/>
        <v>0.38146943461207311</v>
      </c>
      <c r="R43" s="596">
        <f t="shared" si="3"/>
        <v>0.38312802213894215</v>
      </c>
      <c r="S43" s="630">
        <v>30</v>
      </c>
      <c r="T43" s="625"/>
    </row>
    <row r="44" spans="1:20" ht="15" customHeight="1">
      <c r="A44" s="580">
        <v>31</v>
      </c>
      <c r="B44" s="583" t="s">
        <v>1002</v>
      </c>
      <c r="C44" s="596">
        <f t="shared" si="3"/>
        <v>0.14530710774404856</v>
      </c>
      <c r="D44" s="596">
        <f t="shared" si="3"/>
        <v>0.15021799212529119</v>
      </c>
      <c r="E44" s="596">
        <f t="shared" si="3"/>
        <v>0.14433669922588396</v>
      </c>
      <c r="F44" s="596">
        <f t="shared" si="3"/>
        <v>0.138758231420508</v>
      </c>
      <c r="G44" s="596">
        <f t="shared" si="3"/>
        <v>0.13336936852247891</v>
      </c>
      <c r="H44" s="596">
        <f t="shared" si="3"/>
        <v>0.12738330046022353</v>
      </c>
      <c r="I44" s="596">
        <f t="shared" si="3"/>
        <v>0.12506636776591351</v>
      </c>
      <c r="J44" s="596">
        <f t="shared" si="3"/>
        <v>0.12327256212288328</v>
      </c>
      <c r="K44" s="596">
        <f t="shared" si="3"/>
        <v>0.12229922543823889</v>
      </c>
      <c r="L44" s="596">
        <f t="shared" si="3"/>
        <v>0.11960022735884805</v>
      </c>
      <c r="M44" s="596">
        <f t="shared" si="3"/>
        <v>0.12487993925303356</v>
      </c>
      <c r="N44" s="596">
        <f t="shared" si="3"/>
        <v>0.12379420260386453</v>
      </c>
      <c r="O44" s="596">
        <f t="shared" si="3"/>
        <v>0.12719516658366981</v>
      </c>
      <c r="P44" s="596">
        <f t="shared" si="3"/>
        <v>0.12395506479197108</v>
      </c>
      <c r="Q44" s="596">
        <f t="shared" si="3"/>
        <v>0.1243662106572276</v>
      </c>
      <c r="R44" s="596">
        <f t="shared" si="3"/>
        <v>0.11894302091364974</v>
      </c>
      <c r="S44" s="630">
        <v>31</v>
      </c>
      <c r="T44" s="625"/>
    </row>
    <row r="45" spans="1:20" ht="15" customHeight="1">
      <c r="A45" s="580">
        <v>32</v>
      </c>
      <c r="B45" s="583" t="s">
        <v>1003</v>
      </c>
      <c r="C45" s="596">
        <f t="shared" si="3"/>
        <v>29.574683751970142</v>
      </c>
      <c r="D45" s="596">
        <f t="shared" si="3"/>
        <v>29.413387004970104</v>
      </c>
      <c r="E45" s="596">
        <f t="shared" si="3"/>
        <v>29.277373896855231</v>
      </c>
      <c r="F45" s="596">
        <f t="shared" si="3"/>
        <v>29.211547507055503</v>
      </c>
      <c r="G45" s="596">
        <f t="shared" si="3"/>
        <v>28.867711687151882</v>
      </c>
      <c r="H45" s="596">
        <f t="shared" si="3"/>
        <v>28.934206818822201</v>
      </c>
      <c r="I45" s="596">
        <f t="shared" si="3"/>
        <v>28.798890920889619</v>
      </c>
      <c r="J45" s="596">
        <f t="shared" si="3"/>
        <v>28.751998018201874</v>
      </c>
      <c r="K45" s="596">
        <f t="shared" si="3"/>
        <v>28.292478302226787</v>
      </c>
      <c r="L45" s="596">
        <f t="shared" si="3"/>
        <v>28.072896930655549</v>
      </c>
      <c r="M45" s="596">
        <f t="shared" si="3"/>
        <v>27.865665344272323</v>
      </c>
      <c r="N45" s="596">
        <f t="shared" si="3"/>
        <v>27.772960236345263</v>
      </c>
      <c r="O45" s="596">
        <f t="shared" si="3"/>
        <v>27.783744217719729</v>
      </c>
      <c r="P45" s="596">
        <f t="shared" si="3"/>
        <v>27.671321468777698</v>
      </c>
      <c r="Q45" s="596">
        <f t="shared" si="3"/>
        <v>27.807208456902327</v>
      </c>
      <c r="R45" s="596">
        <f t="shared" si="3"/>
        <v>27.955196136443782</v>
      </c>
      <c r="S45" s="630">
        <v>32</v>
      </c>
      <c r="T45" s="625"/>
    </row>
    <row r="46" spans="1:20" ht="15" customHeight="1">
      <c r="A46" s="580">
        <v>33</v>
      </c>
      <c r="B46" s="584" t="s">
        <v>1004</v>
      </c>
      <c r="C46" s="596">
        <f t="shared" si="3"/>
        <v>11.715971477620947</v>
      </c>
      <c r="D46" s="596">
        <f t="shared" si="3"/>
        <v>11.506346123378261</v>
      </c>
      <c r="E46" s="596">
        <f t="shared" si="3"/>
        <v>11.374321028384253</v>
      </c>
      <c r="F46" s="596">
        <f t="shared" si="3"/>
        <v>11.161806208842897</v>
      </c>
      <c r="G46" s="596">
        <f t="shared" si="3"/>
        <v>10.982115578952316</v>
      </c>
      <c r="H46" s="596">
        <f t="shared" si="3"/>
        <v>10.933244106321029</v>
      </c>
      <c r="I46" s="596">
        <f t="shared" si="3"/>
        <v>10.90260161642381</v>
      </c>
      <c r="J46" s="596">
        <f t="shared" si="3"/>
        <v>10.888683106940423</v>
      </c>
      <c r="K46" s="596">
        <f t="shared" si="3"/>
        <v>10.373573914225112</v>
      </c>
      <c r="L46" s="596">
        <f t="shared" si="3"/>
        <v>10.496400151572566</v>
      </c>
      <c r="M46" s="596">
        <f t="shared" si="3"/>
        <v>11.369683892116182</v>
      </c>
      <c r="N46" s="596">
        <f t="shared" si="3"/>
        <v>10.840664302416679</v>
      </c>
      <c r="O46" s="596">
        <f t="shared" si="3"/>
        <v>10.996982114679643</v>
      </c>
      <c r="P46" s="596">
        <f t="shared" si="3"/>
        <v>10.939184172075979</v>
      </c>
      <c r="Q46" s="596">
        <f t="shared" si="3"/>
        <v>10.939443222041518</v>
      </c>
      <c r="R46" s="596">
        <f t="shared" si="3"/>
        <v>11.021654802249756</v>
      </c>
      <c r="S46" s="630">
        <v>33</v>
      </c>
      <c r="T46" s="625"/>
    </row>
    <row r="47" spans="1:20" ht="15" customHeight="1">
      <c r="A47" s="580">
        <v>34</v>
      </c>
      <c r="B47" s="584" t="s">
        <v>1005</v>
      </c>
      <c r="C47" s="596">
        <f t="shared" si="3"/>
        <v>12.198766061415691</v>
      </c>
      <c r="D47" s="596">
        <f t="shared" si="3"/>
        <v>12.34545443876563</v>
      </c>
      <c r="E47" s="596">
        <f t="shared" si="3"/>
        <v>12.514875516961036</v>
      </c>
      <c r="F47" s="596">
        <f t="shared" si="3"/>
        <v>12.685206961429914</v>
      </c>
      <c r="G47" s="596">
        <f t="shared" si="3"/>
        <v>12.981481046273883</v>
      </c>
      <c r="H47" s="596">
        <f t="shared" si="3"/>
        <v>13.268408941485866</v>
      </c>
      <c r="I47" s="596">
        <f t="shared" si="3"/>
        <v>13.275322989794114</v>
      </c>
      <c r="J47" s="596">
        <f t="shared" si="3"/>
        <v>13.278047456987313</v>
      </c>
      <c r="K47" s="596">
        <f t="shared" si="3"/>
        <v>13.572259936073545</v>
      </c>
      <c r="L47" s="596">
        <f t="shared" si="3"/>
        <v>13.177931981811291</v>
      </c>
      <c r="M47" s="596">
        <f t="shared" si="3"/>
        <v>15.234280992075929</v>
      </c>
      <c r="N47" s="596">
        <f t="shared" si="3"/>
        <v>15.731432364708485</v>
      </c>
      <c r="O47" s="596">
        <f t="shared" si="3"/>
        <v>15.594007427717745</v>
      </c>
      <c r="P47" s="596">
        <f t="shared" si="3"/>
        <v>15.477017413590746</v>
      </c>
      <c r="Q47" s="596">
        <f t="shared" si="3"/>
        <v>15.66715297043911</v>
      </c>
      <c r="R47" s="596">
        <f t="shared" si="3"/>
        <v>15.845123037290728</v>
      </c>
      <c r="S47" s="630">
        <v>34</v>
      </c>
      <c r="T47" s="625"/>
    </row>
    <row r="48" spans="1:20" ht="15" customHeight="1">
      <c r="A48" s="580">
        <v>35</v>
      </c>
      <c r="B48" s="584" t="s">
        <v>1006</v>
      </c>
      <c r="C48" s="596">
        <f t="shared" si="3"/>
        <v>4.8666162779115627</v>
      </c>
      <c r="D48" s="596">
        <f t="shared" si="3"/>
        <v>4.7928928112475715</v>
      </c>
      <c r="E48" s="596">
        <f t="shared" si="3"/>
        <v>4.603457011228806</v>
      </c>
      <c r="F48" s="596">
        <f t="shared" si="3"/>
        <v>4.5702022577610535</v>
      </c>
      <c r="G48" s="596">
        <f t="shared" si="3"/>
        <v>4.1103616836267065</v>
      </c>
      <c r="H48" s="596">
        <f t="shared" si="3"/>
        <v>3.8144547759932368</v>
      </c>
      <c r="I48" s="596">
        <f t="shared" si="3"/>
        <v>3.7803079464338385</v>
      </c>
      <c r="J48" s="596">
        <f t="shared" si="3"/>
        <v>3.6952277593294918</v>
      </c>
      <c r="K48" s="596">
        <f t="shared" si="3"/>
        <v>3.4704620783778513</v>
      </c>
      <c r="L48" s="596">
        <f t="shared" si="3"/>
        <v>3.461301629405078</v>
      </c>
      <c r="M48" s="600" t="s">
        <v>1007</v>
      </c>
      <c r="N48" s="600" t="s">
        <v>1007</v>
      </c>
      <c r="O48" s="600" t="s">
        <v>1007</v>
      </c>
      <c r="P48" s="600" t="s">
        <v>1007</v>
      </c>
      <c r="Q48" s="600" t="s">
        <v>1007</v>
      </c>
      <c r="R48" s="600" t="s">
        <v>1007</v>
      </c>
      <c r="S48" s="630">
        <v>35</v>
      </c>
      <c r="T48" s="625"/>
    </row>
    <row r="49" spans="1:20" ht="15" customHeight="1">
      <c r="A49" s="580">
        <v>36</v>
      </c>
      <c r="B49" s="584" t="s">
        <v>1008</v>
      </c>
      <c r="C49" s="596">
        <f t="shared" si="3"/>
        <v>0.79391585077897497</v>
      </c>
      <c r="D49" s="596">
        <f t="shared" si="3"/>
        <v>0.76869363157863846</v>
      </c>
      <c r="E49" s="596">
        <f t="shared" si="3"/>
        <v>0.78472034028113247</v>
      </c>
      <c r="F49" s="596">
        <f t="shared" si="3"/>
        <v>0.79492003762935082</v>
      </c>
      <c r="G49" s="596">
        <f t="shared" si="3"/>
        <v>0.78964066649432441</v>
      </c>
      <c r="H49" s="596">
        <f t="shared" si="3"/>
        <v>0.91751197520428296</v>
      </c>
      <c r="I49" s="596">
        <f t="shared" si="3"/>
        <v>0.77163589168780611</v>
      </c>
      <c r="J49" s="596">
        <f t="shared" si="3"/>
        <v>0.8110036981768638</v>
      </c>
      <c r="K49" s="596">
        <f t="shared" si="3"/>
        <v>0.79051383399209485</v>
      </c>
      <c r="L49" s="596">
        <f t="shared" si="3"/>
        <v>0.83009662751042068</v>
      </c>
      <c r="M49" s="596">
        <f t="shared" si="3"/>
        <v>1.1252364996165001</v>
      </c>
      <c r="N49" s="596">
        <f t="shared" si="3"/>
        <v>1.099794872408246</v>
      </c>
      <c r="O49" s="596">
        <f t="shared" si="3"/>
        <v>1.0805589387603272</v>
      </c>
      <c r="P49" s="596">
        <f t="shared" si="3"/>
        <v>1.1437399698196364</v>
      </c>
      <c r="Q49" s="596">
        <f t="shared" si="3"/>
        <v>1.0953793169425046</v>
      </c>
      <c r="R49" s="596">
        <f t="shared" si="3"/>
        <v>0.98561327380205255</v>
      </c>
      <c r="S49" s="630">
        <v>36</v>
      </c>
      <c r="T49" s="625"/>
    </row>
    <row r="50" spans="1:20" ht="15" customHeight="1">
      <c r="A50" s="580">
        <v>37</v>
      </c>
      <c r="B50" s="586" t="s">
        <v>1009</v>
      </c>
      <c r="C50" s="596"/>
      <c r="D50" s="596"/>
      <c r="E50" s="596"/>
      <c r="F50" s="596"/>
      <c r="G50" s="596"/>
      <c r="H50" s="596"/>
      <c r="I50" s="596"/>
      <c r="J50" s="596"/>
      <c r="K50" s="596"/>
      <c r="L50" s="596"/>
      <c r="M50" s="596"/>
      <c r="N50" s="596"/>
      <c r="O50" s="596"/>
      <c r="P50" s="596"/>
      <c r="Q50" s="596"/>
      <c r="R50" s="591"/>
      <c r="S50" s="630">
        <v>37</v>
      </c>
      <c r="T50" s="625"/>
    </row>
    <row r="51" spans="1:20" ht="15" customHeight="1">
      <c r="A51" s="580"/>
      <c r="B51" s="587" t="s">
        <v>1010</v>
      </c>
      <c r="C51" s="588" t="s">
        <v>1011</v>
      </c>
      <c r="D51" s="588" t="s">
        <v>1011</v>
      </c>
      <c r="E51" s="588" t="s">
        <v>1011</v>
      </c>
      <c r="F51" s="588" t="s">
        <v>1011</v>
      </c>
      <c r="G51" s="588" t="s">
        <v>1011</v>
      </c>
      <c r="H51" s="588" t="s">
        <v>1011</v>
      </c>
      <c r="I51" s="596">
        <f t="shared" ref="I51:R52" si="4">I17/I$6*100</f>
        <v>6.9612412247065075E-2</v>
      </c>
      <c r="J51" s="596">
        <f t="shared" si="4"/>
        <v>7.9035996767781627E-2</v>
      </c>
      <c r="K51" s="596">
        <f t="shared" si="4"/>
        <v>8.5668539558186652E-2</v>
      </c>
      <c r="L51" s="596">
        <f t="shared" si="4"/>
        <v>0.10716654035619554</v>
      </c>
      <c r="M51" s="596">
        <f t="shared" si="4"/>
        <v>0.13646396046370568</v>
      </c>
      <c r="N51" s="596">
        <f t="shared" si="4"/>
        <v>0.10106869681185074</v>
      </c>
      <c r="O51" s="596">
        <f t="shared" si="4"/>
        <v>0.11219573656201065</v>
      </c>
      <c r="P51" s="596">
        <f t="shared" si="4"/>
        <v>0.11137991329133634</v>
      </c>
      <c r="Q51" s="596">
        <f t="shared" si="4"/>
        <v>0.10463503300487899</v>
      </c>
      <c r="R51" s="596">
        <f t="shared" si="4"/>
        <v>0.10280502310124501</v>
      </c>
      <c r="S51" s="630"/>
      <c r="T51" s="625"/>
    </row>
    <row r="52" spans="1:20" ht="15" customHeight="1">
      <c r="A52" s="580">
        <v>38</v>
      </c>
      <c r="B52" s="583" t="s">
        <v>1012</v>
      </c>
      <c r="C52" s="596">
        <f>C18/C$6*100</f>
        <v>0.58415800976135657</v>
      </c>
      <c r="D52" s="596">
        <f t="shared" ref="D52:Q52" si="5">D18/D$6*100</f>
        <v>0.58561545367593981</v>
      </c>
      <c r="E52" s="596">
        <f t="shared" si="5"/>
        <v>0.57970331444191769</v>
      </c>
      <c r="F52" s="596">
        <f t="shared" si="5"/>
        <v>0.57972718720602068</v>
      </c>
      <c r="G52" s="596">
        <f t="shared" si="5"/>
        <v>0.57754224342553628</v>
      </c>
      <c r="H52" s="596">
        <f t="shared" si="5"/>
        <v>0.56940922325537713</v>
      </c>
      <c r="I52" s="596">
        <f t="shared" si="5"/>
        <v>0.57046781900772814</v>
      </c>
      <c r="J52" s="596">
        <f t="shared" si="5"/>
        <v>0.5744855287449202</v>
      </c>
      <c r="K52" s="596">
        <f t="shared" si="5"/>
        <v>0.58136443396728055</v>
      </c>
      <c r="L52" s="596">
        <f t="shared" si="5"/>
        <v>0.5766862447896931</v>
      </c>
      <c r="M52" s="596">
        <f t="shared" si="5"/>
        <v>0.58548696351614016</v>
      </c>
      <c r="N52" s="596">
        <f t="shared" si="5"/>
        <v>0.58249059582687945</v>
      </c>
      <c r="O52" s="596">
        <f t="shared" si="5"/>
        <v>0.58497777084470792</v>
      </c>
      <c r="P52" s="596">
        <f t="shared" si="5"/>
        <v>0.59222975400608402</v>
      </c>
      <c r="Q52" s="596">
        <f t="shared" si="5"/>
        <v>0.59432698746771273</v>
      </c>
      <c r="R52" s="596">
        <f t="shared" si="4"/>
        <v>0.59531280819093046</v>
      </c>
      <c r="S52" s="630">
        <v>38</v>
      </c>
      <c r="T52" s="625"/>
    </row>
    <row r="53" spans="1:20" ht="15" customHeight="1">
      <c r="A53" s="580"/>
      <c r="B53" s="589" t="s">
        <v>1013</v>
      </c>
      <c r="C53" s="596"/>
      <c r="D53" s="596"/>
      <c r="E53" s="596"/>
      <c r="F53" s="596"/>
      <c r="G53" s="596"/>
      <c r="H53" s="596"/>
      <c r="I53" s="596"/>
      <c r="J53" s="596"/>
      <c r="K53" s="596"/>
      <c r="L53" s="596"/>
      <c r="M53" s="596"/>
      <c r="N53" s="596"/>
      <c r="O53" s="596"/>
      <c r="P53" s="596"/>
      <c r="Q53" s="596"/>
      <c r="R53" s="596"/>
      <c r="S53" s="630"/>
      <c r="T53" s="625"/>
    </row>
    <row r="54" spans="1:20" ht="15" customHeight="1">
      <c r="A54" s="580">
        <v>39</v>
      </c>
      <c r="B54" s="584" t="s">
        <v>1014</v>
      </c>
      <c r="C54" s="596">
        <f>C20/C$6*100</f>
        <v>7.909862719938128E-2</v>
      </c>
      <c r="D54" s="596">
        <f t="shared" ref="D54:R54" si="6">D20/D$6*100</f>
        <v>7.9803308316560934E-2</v>
      </c>
      <c r="E54" s="596">
        <f t="shared" si="6"/>
        <v>9.1904183996889391E-2</v>
      </c>
      <c r="F54" s="596">
        <f t="shared" si="6"/>
        <v>8.5253998118532459E-2</v>
      </c>
      <c r="G54" s="596">
        <f t="shared" si="6"/>
        <v>7.6966463772884297E-2</v>
      </c>
      <c r="H54" s="596">
        <f t="shared" si="6"/>
        <v>7.5725556494787266E-2</v>
      </c>
      <c r="I54" s="596">
        <f t="shared" si="6"/>
        <v>8.6130611763317794E-2</v>
      </c>
      <c r="J54" s="596">
        <f t="shared" si="6"/>
        <v>8.6703668095999248E-2</v>
      </c>
      <c r="K54" s="596">
        <f t="shared" si="6"/>
        <v>9.3349167242713749E-2</v>
      </c>
      <c r="L54" s="596">
        <f t="shared" si="6"/>
        <v>0.10006157635467981</v>
      </c>
      <c r="M54" s="596">
        <f t="shared" si="6"/>
        <v>8.755364868531236E-2</v>
      </c>
      <c r="N54" s="596">
        <f t="shared" si="6"/>
        <v>8.9705943915843869E-2</v>
      </c>
      <c r="O54" s="596">
        <f t="shared" si="6"/>
        <v>9.3596443335153268E-2</v>
      </c>
      <c r="P54" s="596">
        <f t="shared" si="6"/>
        <v>9.4613044623823347E-2</v>
      </c>
      <c r="Q54" s="596">
        <f t="shared" si="6"/>
        <v>0.10702669090213335</v>
      </c>
      <c r="R54" s="596">
        <f t="shared" si="6"/>
        <v>0.12013842815901307</v>
      </c>
      <c r="S54" s="630">
        <v>39</v>
      </c>
      <c r="T54" s="625"/>
    </row>
    <row r="55" spans="1:20" ht="20.100000000000001" customHeight="1">
      <c r="A55" s="601" t="s">
        <v>572</v>
      </c>
    </row>
    <row r="56" spans="1:20">
      <c r="A56" s="602" t="s">
        <v>1017</v>
      </c>
    </row>
    <row r="57" spans="1:20">
      <c r="A57" s="602" t="s">
        <v>1018</v>
      </c>
    </row>
    <row r="58" spans="1:20">
      <c r="A58" s="602"/>
    </row>
    <row r="59" spans="1:20">
      <c r="A59" s="602" t="s">
        <v>1019</v>
      </c>
      <c r="M59" s="603"/>
      <c r="O59" s="604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3" width="11.42578125" style="576"/>
    <col min="4" max="7" width="11.42578125" style="576" customWidth="1"/>
    <col min="8" max="8" width="11.42578125" style="576"/>
    <col min="9" max="12" width="11.42578125" style="576" customWidth="1"/>
    <col min="13" max="17" width="11.42578125" style="576"/>
    <col min="18" max="18" width="11.42578125" style="576" customWidth="1"/>
    <col min="19" max="19" width="4.28515625" style="576" hidden="1" customWidth="1"/>
    <col min="20" max="16384" width="11.42578125" style="576"/>
  </cols>
  <sheetData>
    <row r="1" spans="1:20" ht="20.25" customHeight="1">
      <c r="A1" s="617" t="s">
        <v>1096</v>
      </c>
      <c r="I1" s="617"/>
    </row>
    <row r="2" spans="1:20" ht="15.75">
      <c r="A2" s="577" t="s">
        <v>109</v>
      </c>
      <c r="I2" s="577"/>
    </row>
    <row r="3" spans="1:20" ht="20.100000000000001" customHeight="1"/>
    <row r="4" spans="1:20" s="579" customFormat="1" ht="30" customHeight="1">
      <c r="A4" s="618" t="s">
        <v>30</v>
      </c>
      <c r="B4" s="622" t="s">
        <v>1020</v>
      </c>
      <c r="C4" s="619">
        <v>2000</v>
      </c>
      <c r="D4" s="619">
        <v>2001</v>
      </c>
      <c r="E4" s="619">
        <v>2002</v>
      </c>
      <c r="F4" s="619">
        <v>2003</v>
      </c>
      <c r="G4" s="621">
        <v>2004</v>
      </c>
      <c r="H4" s="619">
        <v>2005</v>
      </c>
      <c r="I4" s="620">
        <v>2006</v>
      </c>
      <c r="J4" s="619">
        <v>2007</v>
      </c>
      <c r="K4" s="619">
        <v>2008</v>
      </c>
      <c r="L4" s="619">
        <v>2009</v>
      </c>
      <c r="M4" s="619" t="s">
        <v>1097</v>
      </c>
      <c r="N4" s="619">
        <v>2011</v>
      </c>
      <c r="O4" s="619">
        <v>2012</v>
      </c>
      <c r="P4" s="632">
        <v>2013</v>
      </c>
      <c r="Q4" s="621">
        <v>2014</v>
      </c>
      <c r="R4" s="621" t="s">
        <v>1098</v>
      </c>
      <c r="S4" s="629" t="s">
        <v>30</v>
      </c>
      <c r="T4" s="623"/>
    </row>
    <row r="5" spans="1:20" ht="15" customHeight="1">
      <c r="A5" s="580">
        <v>1</v>
      </c>
      <c r="B5" s="581" t="s">
        <v>1021</v>
      </c>
      <c r="C5" s="606">
        <v>45271</v>
      </c>
      <c r="D5" s="606">
        <v>49709</v>
      </c>
      <c r="E5" s="606">
        <v>43391</v>
      </c>
      <c r="F5" s="606">
        <v>39426</v>
      </c>
      <c r="G5" s="606">
        <v>51097</v>
      </c>
      <c r="H5" s="606">
        <v>45980</v>
      </c>
      <c r="I5" s="606">
        <v>43475</v>
      </c>
      <c r="J5" s="606">
        <v>40632</v>
      </c>
      <c r="K5" s="606">
        <v>50105</v>
      </c>
      <c r="L5" s="606">
        <v>49748</v>
      </c>
      <c r="M5" s="606">
        <v>44039</v>
      </c>
      <c r="N5" s="606">
        <v>41920</v>
      </c>
      <c r="O5" s="606">
        <v>45397</v>
      </c>
      <c r="P5" s="606">
        <v>47757</v>
      </c>
      <c r="Q5" s="606">
        <v>52010</v>
      </c>
      <c r="R5" s="606">
        <v>52354</v>
      </c>
      <c r="S5" s="630">
        <v>1</v>
      </c>
      <c r="T5" s="625"/>
    </row>
    <row r="6" spans="1:20" ht="15" customHeight="1">
      <c r="A6" s="580">
        <v>2</v>
      </c>
      <c r="B6" s="583" t="s">
        <v>1022</v>
      </c>
      <c r="C6" s="606">
        <v>25830</v>
      </c>
      <c r="D6" s="606">
        <v>28022</v>
      </c>
      <c r="E6" s="606">
        <v>24534</v>
      </c>
      <c r="F6" s="606">
        <v>21590</v>
      </c>
      <c r="G6" s="606">
        <v>29315</v>
      </c>
      <c r="H6" s="606">
        <v>26535</v>
      </c>
      <c r="I6" s="606">
        <v>25119</v>
      </c>
      <c r="J6" s="606">
        <v>23573</v>
      </c>
      <c r="K6" s="606">
        <v>29786</v>
      </c>
      <c r="L6" s="606">
        <v>29515</v>
      </c>
      <c r="M6" s="606">
        <v>26683</v>
      </c>
      <c r="N6" s="606">
        <v>25304</v>
      </c>
      <c r="O6" s="606">
        <v>26287</v>
      </c>
      <c r="P6" s="606">
        <v>29708</v>
      </c>
      <c r="Q6" s="606">
        <v>31639</v>
      </c>
      <c r="R6" s="606">
        <v>33525</v>
      </c>
      <c r="S6" s="630">
        <v>2</v>
      </c>
      <c r="T6" s="625"/>
    </row>
    <row r="7" spans="1:20" ht="15" customHeight="1">
      <c r="A7" s="580">
        <v>3</v>
      </c>
      <c r="B7" s="584" t="s">
        <v>1023</v>
      </c>
      <c r="C7" s="606">
        <v>21622</v>
      </c>
      <c r="D7" s="606">
        <v>22838</v>
      </c>
      <c r="E7" s="606">
        <v>20818</v>
      </c>
      <c r="F7" s="606">
        <v>19260</v>
      </c>
      <c r="G7" s="606">
        <v>25427</v>
      </c>
      <c r="H7" s="606">
        <v>23693</v>
      </c>
      <c r="I7" s="606">
        <v>22428</v>
      </c>
      <c r="J7" s="606">
        <v>20828</v>
      </c>
      <c r="K7" s="606">
        <v>25989</v>
      </c>
      <c r="L7" s="606">
        <v>25190</v>
      </c>
      <c r="M7" s="606">
        <v>23783</v>
      </c>
      <c r="N7" s="606">
        <v>22783</v>
      </c>
      <c r="O7" s="606">
        <v>22409</v>
      </c>
      <c r="P7" s="606">
        <v>25019</v>
      </c>
      <c r="Q7" s="606">
        <v>27785</v>
      </c>
      <c r="R7" s="606">
        <v>26550</v>
      </c>
      <c r="S7" s="630">
        <v>3</v>
      </c>
      <c r="T7" s="625"/>
    </row>
    <row r="8" spans="1:20" ht="15" customHeight="1">
      <c r="A8" s="580">
        <v>4</v>
      </c>
      <c r="B8" s="587" t="s">
        <v>1024</v>
      </c>
      <c r="C8" s="606">
        <v>21325</v>
      </c>
      <c r="D8" s="606">
        <v>22566</v>
      </c>
      <c r="E8" s="606">
        <v>20543</v>
      </c>
      <c r="F8" s="606">
        <v>18566</v>
      </c>
      <c r="G8" s="606">
        <v>25088</v>
      </c>
      <c r="H8" s="606">
        <v>23349</v>
      </c>
      <c r="I8" s="606">
        <v>22128</v>
      </c>
      <c r="J8" s="606">
        <v>20639</v>
      </c>
      <c r="K8" s="606">
        <v>25710</v>
      </c>
      <c r="L8" s="606">
        <v>24917</v>
      </c>
      <c r="M8" s="606">
        <v>23452</v>
      </c>
      <c r="N8" s="606">
        <v>22396</v>
      </c>
      <c r="O8" s="606">
        <v>21397</v>
      </c>
      <c r="P8" s="606">
        <v>24634</v>
      </c>
      <c r="Q8" s="606">
        <v>27415</v>
      </c>
      <c r="R8" s="606">
        <v>26170</v>
      </c>
      <c r="S8" s="630">
        <v>4</v>
      </c>
      <c r="T8" s="625"/>
    </row>
    <row r="9" spans="1:20" ht="15" customHeight="1">
      <c r="A9" s="580">
        <v>5</v>
      </c>
      <c r="B9" s="587" t="s">
        <v>1025</v>
      </c>
      <c r="C9" s="606">
        <v>253</v>
      </c>
      <c r="D9" s="606">
        <v>248</v>
      </c>
      <c r="E9" s="606">
        <v>249</v>
      </c>
      <c r="F9" s="606">
        <v>659</v>
      </c>
      <c r="G9" s="606">
        <v>289</v>
      </c>
      <c r="H9" s="606">
        <v>293</v>
      </c>
      <c r="I9" s="606">
        <v>238</v>
      </c>
      <c r="J9" s="606">
        <v>151</v>
      </c>
      <c r="K9" s="606">
        <v>240</v>
      </c>
      <c r="L9" s="606">
        <v>209</v>
      </c>
      <c r="M9" s="606">
        <v>219</v>
      </c>
      <c r="N9" s="606">
        <v>314</v>
      </c>
      <c r="O9" s="606">
        <v>955</v>
      </c>
      <c r="P9" s="606">
        <v>332</v>
      </c>
      <c r="Q9" s="606">
        <v>296</v>
      </c>
      <c r="R9" s="606">
        <v>292</v>
      </c>
      <c r="S9" s="630">
        <v>5</v>
      </c>
      <c r="T9" s="625"/>
    </row>
    <row r="10" spans="1:20" ht="15" customHeight="1">
      <c r="A10" s="580">
        <v>6</v>
      </c>
      <c r="B10" s="587" t="s">
        <v>1026</v>
      </c>
      <c r="C10" s="606">
        <v>43</v>
      </c>
      <c r="D10" s="606">
        <v>24</v>
      </c>
      <c r="E10" s="606">
        <v>26</v>
      </c>
      <c r="F10" s="606">
        <v>35</v>
      </c>
      <c r="G10" s="606">
        <v>50</v>
      </c>
      <c r="H10" s="606">
        <v>51</v>
      </c>
      <c r="I10" s="606">
        <v>62</v>
      </c>
      <c r="J10" s="606">
        <v>38</v>
      </c>
      <c r="K10" s="606">
        <v>39</v>
      </c>
      <c r="L10" s="606">
        <v>65</v>
      </c>
      <c r="M10" s="606">
        <v>112</v>
      </c>
      <c r="N10" s="606">
        <v>73</v>
      </c>
      <c r="O10" s="606">
        <v>57</v>
      </c>
      <c r="P10" s="606">
        <v>53</v>
      </c>
      <c r="Q10" s="606">
        <v>74</v>
      </c>
      <c r="R10" s="606">
        <v>87</v>
      </c>
      <c r="S10" s="630">
        <v>6</v>
      </c>
      <c r="T10" s="625"/>
    </row>
    <row r="11" spans="1:20" ht="15" customHeight="1">
      <c r="A11" s="580">
        <v>7</v>
      </c>
      <c r="B11" s="584" t="s">
        <v>1027</v>
      </c>
      <c r="C11" s="606">
        <v>4154</v>
      </c>
      <c r="D11" s="606">
        <v>5132</v>
      </c>
      <c r="E11" s="606">
        <v>3666</v>
      </c>
      <c r="F11" s="606">
        <v>2277</v>
      </c>
      <c r="G11" s="606">
        <v>3830</v>
      </c>
      <c r="H11" s="606">
        <v>2794</v>
      </c>
      <c r="I11" s="606">
        <v>2644</v>
      </c>
      <c r="J11" s="606">
        <v>2698</v>
      </c>
      <c r="K11" s="606">
        <v>3744</v>
      </c>
      <c r="L11" s="606">
        <v>4270</v>
      </c>
      <c r="M11" s="606">
        <v>2900</v>
      </c>
      <c r="N11" s="606">
        <v>2521</v>
      </c>
      <c r="O11" s="606">
        <v>3878</v>
      </c>
      <c r="P11" s="606">
        <v>4689</v>
      </c>
      <c r="Q11" s="606">
        <v>3854</v>
      </c>
      <c r="R11" s="606">
        <v>3488</v>
      </c>
      <c r="S11" s="630">
        <v>7</v>
      </c>
      <c r="T11" s="625"/>
    </row>
    <row r="12" spans="1:20" ht="15" customHeight="1">
      <c r="A12" s="580">
        <v>8</v>
      </c>
      <c r="B12" s="584" t="s">
        <v>1028</v>
      </c>
      <c r="C12" s="606">
        <v>54</v>
      </c>
      <c r="D12" s="606">
        <v>51</v>
      </c>
      <c r="E12" s="606">
        <v>51</v>
      </c>
      <c r="F12" s="606">
        <v>53</v>
      </c>
      <c r="G12" s="606">
        <v>58</v>
      </c>
      <c r="H12" s="606">
        <v>48</v>
      </c>
      <c r="I12" s="606">
        <v>47</v>
      </c>
      <c r="J12" s="606">
        <v>46</v>
      </c>
      <c r="K12" s="606">
        <v>53</v>
      </c>
      <c r="L12" s="606">
        <v>55</v>
      </c>
      <c r="M12" s="585" t="s">
        <v>1007</v>
      </c>
      <c r="N12" s="585" t="s">
        <v>1007</v>
      </c>
      <c r="O12" s="585" t="s">
        <v>1007</v>
      </c>
      <c r="P12" s="585" t="s">
        <v>1007</v>
      </c>
      <c r="Q12" s="585" t="s">
        <v>1007</v>
      </c>
      <c r="R12" s="585" t="s">
        <v>1007</v>
      </c>
      <c r="S12" s="630">
        <v>8</v>
      </c>
      <c r="T12" s="625"/>
    </row>
    <row r="13" spans="1:20" ht="15" customHeight="1">
      <c r="A13" s="580">
        <v>9</v>
      </c>
      <c r="B13" s="583" t="s">
        <v>1029</v>
      </c>
      <c r="C13" s="606">
        <v>16118</v>
      </c>
      <c r="D13" s="606">
        <v>18183</v>
      </c>
      <c r="E13" s="606">
        <v>15119</v>
      </c>
      <c r="F13" s="606">
        <v>14414</v>
      </c>
      <c r="G13" s="606">
        <v>17582</v>
      </c>
      <c r="H13" s="606">
        <v>15363</v>
      </c>
      <c r="I13" s="606">
        <v>15136</v>
      </c>
      <c r="J13" s="606">
        <v>13250</v>
      </c>
      <c r="K13" s="606">
        <v>15213</v>
      </c>
      <c r="L13" s="606">
        <v>15706</v>
      </c>
      <c r="M13" s="606">
        <v>13144</v>
      </c>
      <c r="N13" s="606">
        <v>11433</v>
      </c>
      <c r="O13" s="606">
        <v>13595</v>
      </c>
      <c r="P13" s="606">
        <v>13662</v>
      </c>
      <c r="Q13" s="606">
        <v>15229</v>
      </c>
      <c r="R13" s="606">
        <v>14856</v>
      </c>
      <c r="S13" s="630">
        <v>9</v>
      </c>
      <c r="T13" s="625"/>
    </row>
    <row r="14" spans="1:20" ht="15" customHeight="1">
      <c r="A14" s="580">
        <v>10</v>
      </c>
      <c r="B14" s="584" t="s">
        <v>1030</v>
      </c>
      <c r="C14" s="606">
        <v>12106</v>
      </c>
      <c r="D14" s="606">
        <v>13495</v>
      </c>
      <c r="E14" s="606">
        <v>10928</v>
      </c>
      <c r="F14" s="606">
        <v>10596</v>
      </c>
      <c r="G14" s="606">
        <v>12993</v>
      </c>
      <c r="H14" s="606">
        <v>11614</v>
      </c>
      <c r="I14" s="606">
        <v>11967</v>
      </c>
      <c r="J14" s="606">
        <v>10384</v>
      </c>
      <c r="K14" s="606">
        <v>11967</v>
      </c>
      <c r="L14" s="606">
        <v>12288</v>
      </c>
      <c r="M14" s="606">
        <v>10327</v>
      </c>
      <c r="N14" s="606">
        <v>8734</v>
      </c>
      <c r="O14" s="606">
        <v>10391</v>
      </c>
      <c r="P14" s="606">
        <v>10344</v>
      </c>
      <c r="Q14" s="606">
        <v>11563</v>
      </c>
      <c r="R14" s="606">
        <v>11630</v>
      </c>
      <c r="S14" s="630">
        <v>10</v>
      </c>
      <c r="T14" s="625"/>
    </row>
    <row r="15" spans="1:20" ht="15" customHeight="1">
      <c r="A15" s="580">
        <v>11</v>
      </c>
      <c r="B15" s="587" t="s">
        <v>1031</v>
      </c>
      <c r="C15" s="606">
        <v>9232</v>
      </c>
      <c r="D15" s="606">
        <v>10441</v>
      </c>
      <c r="E15" s="606">
        <v>8265</v>
      </c>
      <c r="F15" s="606">
        <v>6979</v>
      </c>
      <c r="G15" s="606">
        <v>9636</v>
      </c>
      <c r="H15" s="606">
        <v>8819</v>
      </c>
      <c r="I15" s="606">
        <v>9451</v>
      </c>
      <c r="J15" s="606">
        <v>8280</v>
      </c>
      <c r="K15" s="606">
        <v>9369</v>
      </c>
      <c r="L15" s="606">
        <v>10083</v>
      </c>
      <c r="M15" s="606">
        <v>8622</v>
      </c>
      <c r="N15" s="606">
        <v>6676</v>
      </c>
      <c r="O15" s="606">
        <v>7079</v>
      </c>
      <c r="P15" s="606">
        <v>8398</v>
      </c>
      <c r="Q15" s="606">
        <v>9496</v>
      </c>
      <c r="R15" s="606">
        <v>9631</v>
      </c>
      <c r="S15" s="630">
        <v>11</v>
      </c>
      <c r="T15" s="625"/>
    </row>
    <row r="16" spans="1:20" ht="15" customHeight="1">
      <c r="A16" s="580">
        <v>12</v>
      </c>
      <c r="B16" s="587" t="s">
        <v>1032</v>
      </c>
      <c r="C16" s="606">
        <v>2874</v>
      </c>
      <c r="D16" s="606">
        <v>3054</v>
      </c>
      <c r="E16" s="606">
        <v>2663</v>
      </c>
      <c r="F16" s="606">
        <v>3617</v>
      </c>
      <c r="G16" s="606">
        <v>3357</v>
      </c>
      <c r="H16" s="606">
        <v>2795</v>
      </c>
      <c r="I16" s="606">
        <v>2515</v>
      </c>
      <c r="J16" s="606">
        <v>2105</v>
      </c>
      <c r="K16" s="606">
        <v>2598</v>
      </c>
      <c r="L16" s="606">
        <v>2205</v>
      </c>
      <c r="M16" s="606">
        <v>1705</v>
      </c>
      <c r="N16" s="606">
        <v>2058</v>
      </c>
      <c r="O16" s="606">
        <v>3312</v>
      </c>
      <c r="P16" s="606">
        <v>1946</v>
      </c>
      <c r="Q16" s="606">
        <v>2067</v>
      </c>
      <c r="R16" s="606">
        <v>1999</v>
      </c>
      <c r="S16" s="630">
        <v>12</v>
      </c>
      <c r="T16" s="625"/>
    </row>
    <row r="17" spans="1:20" ht="15" customHeight="1">
      <c r="A17" s="580">
        <v>13</v>
      </c>
      <c r="B17" s="584" t="s">
        <v>1033</v>
      </c>
      <c r="C17" s="606">
        <v>1087</v>
      </c>
      <c r="D17" s="606">
        <v>1151</v>
      </c>
      <c r="E17" s="606">
        <v>1016</v>
      </c>
      <c r="F17" s="606">
        <v>1202</v>
      </c>
      <c r="G17" s="606">
        <v>1186</v>
      </c>
      <c r="H17" s="606">
        <v>964</v>
      </c>
      <c r="I17" s="606">
        <v>830</v>
      </c>
      <c r="J17" s="606">
        <v>728</v>
      </c>
      <c r="K17" s="606">
        <v>793</v>
      </c>
      <c r="L17" s="606">
        <v>826</v>
      </c>
      <c r="M17" s="606">
        <v>598</v>
      </c>
      <c r="N17" s="606">
        <v>627</v>
      </c>
      <c r="O17" s="606">
        <v>757</v>
      </c>
      <c r="P17" s="606">
        <v>628</v>
      </c>
      <c r="Q17" s="606">
        <v>627</v>
      </c>
      <c r="R17" s="606">
        <v>566</v>
      </c>
      <c r="S17" s="630">
        <v>13</v>
      </c>
      <c r="T17" s="625"/>
    </row>
    <row r="18" spans="1:20" ht="15" customHeight="1">
      <c r="A18" s="580">
        <v>14</v>
      </c>
      <c r="B18" s="584" t="s">
        <v>1034</v>
      </c>
      <c r="C18" s="606">
        <v>125</v>
      </c>
      <c r="D18" s="606">
        <v>119</v>
      </c>
      <c r="E18" s="606">
        <v>106</v>
      </c>
      <c r="F18" s="606">
        <v>137</v>
      </c>
      <c r="G18" s="606">
        <v>113</v>
      </c>
      <c r="H18" s="606">
        <v>109</v>
      </c>
      <c r="I18" s="606">
        <v>102</v>
      </c>
      <c r="J18" s="606">
        <v>77</v>
      </c>
      <c r="K18" s="606">
        <v>71</v>
      </c>
      <c r="L18" s="606">
        <v>78</v>
      </c>
      <c r="M18" s="606">
        <v>62</v>
      </c>
      <c r="N18" s="606">
        <v>68</v>
      </c>
      <c r="O18" s="606">
        <v>152</v>
      </c>
      <c r="P18" s="606">
        <v>81</v>
      </c>
      <c r="Q18" s="606">
        <v>67</v>
      </c>
      <c r="R18" s="606">
        <v>62</v>
      </c>
      <c r="S18" s="630">
        <v>14</v>
      </c>
      <c r="T18" s="625"/>
    </row>
    <row r="19" spans="1:20" ht="15" customHeight="1">
      <c r="A19" s="580">
        <v>15</v>
      </c>
      <c r="B19" s="584" t="s">
        <v>1035</v>
      </c>
      <c r="C19" s="606">
        <v>2800</v>
      </c>
      <c r="D19" s="606">
        <v>3419</v>
      </c>
      <c r="E19" s="606">
        <v>3068</v>
      </c>
      <c r="F19" s="606">
        <v>2480</v>
      </c>
      <c r="G19" s="606">
        <v>3290</v>
      </c>
      <c r="H19" s="606">
        <v>2676</v>
      </c>
      <c r="I19" s="606">
        <v>2237</v>
      </c>
      <c r="J19" s="606">
        <v>2061</v>
      </c>
      <c r="K19" s="606">
        <v>2381</v>
      </c>
      <c r="L19" s="606">
        <v>2514</v>
      </c>
      <c r="M19" s="606">
        <v>2157</v>
      </c>
      <c r="N19" s="606">
        <v>2004</v>
      </c>
      <c r="O19" s="606">
        <v>2295</v>
      </c>
      <c r="P19" s="606">
        <v>2609</v>
      </c>
      <c r="Q19" s="606">
        <v>2972</v>
      </c>
      <c r="R19" s="606">
        <v>2598</v>
      </c>
      <c r="S19" s="630">
        <v>15</v>
      </c>
      <c r="T19" s="625"/>
    </row>
    <row r="20" spans="1:20" ht="15" customHeight="1">
      <c r="A20" s="580">
        <v>16</v>
      </c>
      <c r="B20" s="583" t="s">
        <v>1036</v>
      </c>
      <c r="C20" s="606">
        <v>3324</v>
      </c>
      <c r="D20" s="606">
        <v>3505</v>
      </c>
      <c r="E20" s="606">
        <v>3738</v>
      </c>
      <c r="F20" s="606">
        <v>3422</v>
      </c>
      <c r="G20" s="606">
        <v>4200</v>
      </c>
      <c r="H20" s="606">
        <v>4083</v>
      </c>
      <c r="I20" s="606">
        <v>3220</v>
      </c>
      <c r="J20" s="606">
        <v>3809</v>
      </c>
      <c r="K20" s="606">
        <v>5106</v>
      </c>
      <c r="L20" s="606">
        <v>4527</v>
      </c>
      <c r="M20" s="606">
        <v>4212</v>
      </c>
      <c r="N20" s="606">
        <v>5184</v>
      </c>
      <c r="O20" s="606">
        <v>5515</v>
      </c>
      <c r="P20" s="606">
        <v>4387</v>
      </c>
      <c r="Q20" s="606">
        <v>5142</v>
      </c>
      <c r="R20" s="606">
        <v>3973</v>
      </c>
      <c r="S20" s="630">
        <v>16</v>
      </c>
      <c r="T20" s="625"/>
    </row>
    <row r="21" spans="1:20" ht="15" customHeight="1">
      <c r="A21" s="580">
        <v>17</v>
      </c>
      <c r="B21" s="581" t="s">
        <v>1037</v>
      </c>
      <c r="C21" s="606">
        <v>409</v>
      </c>
      <c r="D21" s="606">
        <v>560</v>
      </c>
      <c r="E21" s="606">
        <v>413</v>
      </c>
      <c r="F21" s="606">
        <v>392</v>
      </c>
      <c r="G21" s="606">
        <v>464</v>
      </c>
      <c r="H21" s="606">
        <v>346</v>
      </c>
      <c r="I21" s="606">
        <v>288</v>
      </c>
      <c r="J21" s="606">
        <v>177</v>
      </c>
      <c r="K21" s="606">
        <v>141</v>
      </c>
      <c r="L21" s="606">
        <v>166</v>
      </c>
      <c r="M21" s="606">
        <v>172</v>
      </c>
      <c r="N21" s="606">
        <v>155</v>
      </c>
      <c r="O21" s="606">
        <v>139</v>
      </c>
      <c r="P21" s="606">
        <v>129</v>
      </c>
      <c r="Q21" s="606">
        <v>155</v>
      </c>
      <c r="R21" s="606">
        <v>277</v>
      </c>
      <c r="S21" s="630">
        <v>17</v>
      </c>
      <c r="T21" s="625"/>
    </row>
    <row r="22" spans="1:20" ht="15" customHeight="1">
      <c r="A22" s="580">
        <v>18</v>
      </c>
      <c r="B22" s="581" t="s">
        <v>1038</v>
      </c>
      <c r="C22" s="606">
        <v>62</v>
      </c>
      <c r="D22" s="606">
        <v>81</v>
      </c>
      <c r="E22" s="606">
        <v>65</v>
      </c>
      <c r="F22" s="606">
        <v>61</v>
      </c>
      <c r="G22" s="606">
        <v>64</v>
      </c>
      <c r="H22" s="606">
        <v>60</v>
      </c>
      <c r="I22" s="606">
        <v>49</v>
      </c>
      <c r="J22" s="606">
        <v>43</v>
      </c>
      <c r="K22" s="606">
        <v>38</v>
      </c>
      <c r="L22" s="606">
        <v>47</v>
      </c>
      <c r="M22" s="606">
        <v>50</v>
      </c>
      <c r="N22" s="606">
        <v>61</v>
      </c>
      <c r="O22" s="606">
        <v>61</v>
      </c>
      <c r="P22" s="606">
        <v>60</v>
      </c>
      <c r="Q22" s="606">
        <v>88</v>
      </c>
      <c r="R22" s="606">
        <v>133</v>
      </c>
      <c r="S22" s="630">
        <v>18</v>
      </c>
      <c r="T22" s="625"/>
    </row>
    <row r="23" spans="1:20" ht="15" customHeight="1">
      <c r="A23" s="580">
        <v>19</v>
      </c>
      <c r="B23" s="581" t="s">
        <v>1039</v>
      </c>
      <c r="C23" s="607" t="s">
        <v>1011</v>
      </c>
      <c r="D23" s="607" t="s">
        <v>1011</v>
      </c>
      <c r="E23" s="607" t="s">
        <v>1011</v>
      </c>
      <c r="F23" s="607" t="s">
        <v>1011</v>
      </c>
      <c r="G23" s="607" t="s">
        <v>1011</v>
      </c>
      <c r="H23" s="607" t="s">
        <v>1011</v>
      </c>
      <c r="I23" s="607" t="s">
        <v>1011</v>
      </c>
      <c r="J23" s="607" t="s">
        <v>1011</v>
      </c>
      <c r="K23" s="607" t="s">
        <v>1011</v>
      </c>
      <c r="L23" s="607" t="s">
        <v>1011</v>
      </c>
      <c r="M23" s="607" t="s">
        <v>1011</v>
      </c>
      <c r="N23" s="606">
        <v>28</v>
      </c>
      <c r="O23" s="606">
        <v>32</v>
      </c>
      <c r="P23" s="606">
        <v>31</v>
      </c>
      <c r="Q23" s="606">
        <v>41</v>
      </c>
      <c r="R23" s="606">
        <v>38</v>
      </c>
      <c r="S23" s="630">
        <v>19</v>
      </c>
      <c r="T23" s="625"/>
    </row>
    <row r="24" spans="1:20" ht="15" customHeight="1">
      <c r="A24" s="580">
        <v>20</v>
      </c>
      <c r="B24" s="581" t="s">
        <v>1040</v>
      </c>
      <c r="C24" s="606">
        <v>13193</v>
      </c>
      <c r="D24" s="606">
        <v>11503</v>
      </c>
      <c r="E24" s="606">
        <v>11114</v>
      </c>
      <c r="F24" s="606">
        <v>9916</v>
      </c>
      <c r="G24" s="606">
        <v>13044</v>
      </c>
      <c r="H24" s="606">
        <v>11624</v>
      </c>
      <c r="I24" s="606">
        <v>10031</v>
      </c>
      <c r="J24" s="606">
        <v>11644</v>
      </c>
      <c r="K24" s="606">
        <v>11369</v>
      </c>
      <c r="L24" s="606">
        <v>11683</v>
      </c>
      <c r="M24" s="606">
        <v>10143</v>
      </c>
      <c r="N24" s="606">
        <v>11837</v>
      </c>
      <c r="O24" s="606">
        <v>10666</v>
      </c>
      <c r="P24" s="606">
        <v>9670</v>
      </c>
      <c r="Q24" s="606">
        <v>11607</v>
      </c>
      <c r="R24" s="606">
        <v>10370</v>
      </c>
      <c r="S24" s="630">
        <v>20</v>
      </c>
      <c r="T24" s="625"/>
    </row>
    <row r="25" spans="1:20" ht="15" customHeight="1">
      <c r="A25" s="580">
        <v>21</v>
      </c>
      <c r="B25" s="583" t="s">
        <v>1041</v>
      </c>
      <c r="C25" s="606">
        <v>559</v>
      </c>
      <c r="D25" s="606">
        <v>468</v>
      </c>
      <c r="E25" s="606">
        <v>486</v>
      </c>
      <c r="F25" s="606">
        <v>453</v>
      </c>
      <c r="G25" s="606">
        <v>514</v>
      </c>
      <c r="H25" s="606">
        <v>477</v>
      </c>
      <c r="I25" s="606">
        <v>447</v>
      </c>
      <c r="J25" s="606">
        <v>514</v>
      </c>
      <c r="K25" s="606">
        <v>458</v>
      </c>
      <c r="L25" s="606">
        <v>496</v>
      </c>
      <c r="M25" s="585" t="s">
        <v>1007</v>
      </c>
      <c r="N25" s="585" t="s">
        <v>1007</v>
      </c>
      <c r="O25" s="585" t="s">
        <v>1007</v>
      </c>
      <c r="P25" s="585" t="s">
        <v>1007</v>
      </c>
      <c r="Q25" s="585" t="s">
        <v>1007</v>
      </c>
      <c r="R25" s="585" t="s">
        <v>1007</v>
      </c>
      <c r="S25" s="630">
        <v>21</v>
      </c>
      <c r="T25" s="625"/>
    </row>
    <row r="26" spans="1:20" ht="15" customHeight="1">
      <c r="A26" s="580">
        <v>22</v>
      </c>
      <c r="B26" s="583" t="s">
        <v>1042</v>
      </c>
      <c r="C26" s="606">
        <v>12634</v>
      </c>
      <c r="D26" s="606">
        <v>11034</v>
      </c>
      <c r="E26" s="606">
        <v>10628</v>
      </c>
      <c r="F26" s="606">
        <v>9463</v>
      </c>
      <c r="G26" s="606">
        <v>12530</v>
      </c>
      <c r="H26" s="606">
        <v>11147</v>
      </c>
      <c r="I26" s="606">
        <v>9584</v>
      </c>
      <c r="J26" s="606">
        <v>11130</v>
      </c>
      <c r="K26" s="606">
        <v>10911</v>
      </c>
      <c r="L26" s="606">
        <v>11187</v>
      </c>
      <c r="M26" s="585" t="s">
        <v>1007</v>
      </c>
      <c r="N26" s="585" t="s">
        <v>1007</v>
      </c>
      <c r="O26" s="585" t="s">
        <v>1007</v>
      </c>
      <c r="P26" s="585" t="s">
        <v>1007</v>
      </c>
      <c r="Q26" s="585" t="s">
        <v>1007</v>
      </c>
      <c r="R26" s="585" t="s">
        <v>1007</v>
      </c>
      <c r="S26" s="630">
        <v>22</v>
      </c>
      <c r="T26" s="625"/>
    </row>
    <row r="27" spans="1:20" ht="15" customHeight="1">
      <c r="A27" s="580">
        <v>23</v>
      </c>
      <c r="B27" s="581" t="s">
        <v>1043</v>
      </c>
      <c r="C27" s="606">
        <v>27870</v>
      </c>
      <c r="D27" s="606">
        <v>24730</v>
      </c>
      <c r="E27" s="606">
        <v>26794</v>
      </c>
      <c r="F27" s="606">
        <v>23716</v>
      </c>
      <c r="G27" s="606">
        <v>27159</v>
      </c>
      <c r="H27" s="606">
        <v>25285</v>
      </c>
      <c r="I27" s="606">
        <v>20647</v>
      </c>
      <c r="J27" s="606">
        <v>25139</v>
      </c>
      <c r="K27" s="606">
        <v>23003</v>
      </c>
      <c r="L27" s="606">
        <v>25919</v>
      </c>
      <c r="M27" s="606">
        <v>22441</v>
      </c>
      <c r="N27" s="606">
        <v>29578</v>
      </c>
      <c r="O27" s="606">
        <v>27687</v>
      </c>
      <c r="P27" s="606">
        <v>22829</v>
      </c>
      <c r="Q27" s="606">
        <v>29748</v>
      </c>
      <c r="R27" s="606">
        <v>22572</v>
      </c>
      <c r="S27" s="630">
        <v>23</v>
      </c>
      <c r="T27" s="625"/>
    </row>
    <row r="28" spans="1:20" ht="15" customHeight="1">
      <c r="A28" s="580">
        <v>24</v>
      </c>
      <c r="B28" s="581" t="s">
        <v>1044</v>
      </c>
      <c r="C28" s="606">
        <v>959</v>
      </c>
      <c r="D28" s="606">
        <v>760</v>
      </c>
      <c r="E28" s="606">
        <v>721</v>
      </c>
      <c r="F28" s="606">
        <v>487</v>
      </c>
      <c r="G28" s="607" t="s">
        <v>1100</v>
      </c>
      <c r="H28" s="607" t="s">
        <v>1100</v>
      </c>
      <c r="I28" s="607" t="s">
        <v>1100</v>
      </c>
      <c r="J28" s="607" t="s">
        <v>1100</v>
      </c>
      <c r="K28" s="607" t="s">
        <v>1100</v>
      </c>
      <c r="L28" s="607" t="s">
        <v>1100</v>
      </c>
      <c r="M28" s="585" t="s">
        <v>1007</v>
      </c>
      <c r="N28" s="585" t="s">
        <v>1007</v>
      </c>
      <c r="O28" s="585" t="s">
        <v>1007</v>
      </c>
      <c r="P28" s="585" t="s">
        <v>1007</v>
      </c>
      <c r="Q28" s="585" t="s">
        <v>1007</v>
      </c>
      <c r="R28" s="585" t="s">
        <v>1007</v>
      </c>
      <c r="S28" s="630">
        <v>24</v>
      </c>
      <c r="T28" s="625"/>
    </row>
    <row r="29" spans="1:20" ht="15" customHeight="1">
      <c r="A29" s="580">
        <v>25</v>
      </c>
      <c r="B29" s="581" t="s">
        <v>1045</v>
      </c>
      <c r="C29" s="606">
        <v>3586</v>
      </c>
      <c r="D29" s="606">
        <v>4160</v>
      </c>
      <c r="E29" s="606">
        <v>3849</v>
      </c>
      <c r="F29" s="606">
        <v>3634</v>
      </c>
      <c r="G29" s="606">
        <v>5277</v>
      </c>
      <c r="H29" s="606">
        <v>5052</v>
      </c>
      <c r="I29" s="606">
        <v>5336</v>
      </c>
      <c r="J29" s="606">
        <v>5321</v>
      </c>
      <c r="K29" s="606">
        <v>5155</v>
      </c>
      <c r="L29" s="606">
        <v>6307</v>
      </c>
      <c r="M29" s="606">
        <v>5698</v>
      </c>
      <c r="N29" s="606">
        <v>3870</v>
      </c>
      <c r="O29" s="606">
        <v>4821</v>
      </c>
      <c r="P29" s="606">
        <v>5784</v>
      </c>
      <c r="Q29" s="606">
        <v>6247</v>
      </c>
      <c r="R29" s="606">
        <v>5017</v>
      </c>
      <c r="S29" s="630">
        <v>25</v>
      </c>
      <c r="T29" s="625"/>
    </row>
    <row r="30" spans="1:20" ht="15" customHeight="1">
      <c r="A30" s="580">
        <v>26</v>
      </c>
      <c r="B30" s="583" t="s">
        <v>1046</v>
      </c>
      <c r="C30" s="606">
        <v>3527</v>
      </c>
      <c r="D30" s="606">
        <v>4112</v>
      </c>
      <c r="E30" s="606">
        <v>3811</v>
      </c>
      <c r="F30" s="606">
        <v>3556</v>
      </c>
      <c r="G30" s="606">
        <v>5237</v>
      </c>
      <c r="H30" s="606">
        <v>5005</v>
      </c>
      <c r="I30" s="606">
        <v>5297</v>
      </c>
      <c r="J30" s="606">
        <v>5301</v>
      </c>
      <c r="K30" s="606">
        <v>5138</v>
      </c>
      <c r="L30" s="606">
        <v>6289</v>
      </c>
      <c r="M30" s="606">
        <v>5688</v>
      </c>
      <c r="N30" s="606">
        <v>3830</v>
      </c>
      <c r="O30" s="606">
        <v>4807</v>
      </c>
      <c r="P30" s="606">
        <v>5771</v>
      </c>
      <c r="Q30" s="606">
        <v>6242</v>
      </c>
      <c r="R30" s="606">
        <v>5008</v>
      </c>
      <c r="S30" s="630">
        <v>26</v>
      </c>
      <c r="T30" s="625"/>
    </row>
    <row r="31" spans="1:20" ht="15" customHeight="1">
      <c r="A31" s="580">
        <v>27</v>
      </c>
      <c r="B31" s="583" t="s">
        <v>1047</v>
      </c>
      <c r="C31" s="606">
        <v>59</v>
      </c>
      <c r="D31" s="606">
        <v>48</v>
      </c>
      <c r="E31" s="606">
        <v>38</v>
      </c>
      <c r="F31" s="606">
        <v>78</v>
      </c>
      <c r="G31" s="606">
        <v>40</v>
      </c>
      <c r="H31" s="606">
        <v>47</v>
      </c>
      <c r="I31" s="606">
        <v>40</v>
      </c>
      <c r="J31" s="606">
        <v>19</v>
      </c>
      <c r="K31" s="606">
        <v>17</v>
      </c>
      <c r="L31" s="606">
        <v>18</v>
      </c>
      <c r="M31" s="606">
        <v>9</v>
      </c>
      <c r="N31" s="606">
        <v>39</v>
      </c>
      <c r="O31" s="606">
        <v>15</v>
      </c>
      <c r="P31" s="606">
        <v>13</v>
      </c>
      <c r="Q31" s="606">
        <v>6</v>
      </c>
      <c r="R31" s="606">
        <v>9</v>
      </c>
      <c r="S31" s="630">
        <v>27</v>
      </c>
      <c r="T31" s="625"/>
    </row>
    <row r="32" spans="1:20" ht="15" customHeight="1">
      <c r="A32" s="580">
        <v>28</v>
      </c>
      <c r="B32" s="581" t="s">
        <v>1048</v>
      </c>
      <c r="C32" s="606">
        <v>64</v>
      </c>
      <c r="D32" s="606">
        <v>54</v>
      </c>
      <c r="E32" s="606">
        <v>52</v>
      </c>
      <c r="F32" s="606">
        <v>73</v>
      </c>
      <c r="G32" s="606">
        <v>70</v>
      </c>
      <c r="H32" s="606">
        <v>67</v>
      </c>
      <c r="I32" s="606">
        <v>62</v>
      </c>
      <c r="J32" s="606">
        <v>51</v>
      </c>
      <c r="K32" s="606">
        <v>49</v>
      </c>
      <c r="L32" s="606">
        <v>57</v>
      </c>
      <c r="M32" s="606">
        <v>47</v>
      </c>
      <c r="N32" s="606">
        <v>53</v>
      </c>
      <c r="O32" s="606">
        <v>63</v>
      </c>
      <c r="P32" s="606">
        <v>46</v>
      </c>
      <c r="Q32" s="606">
        <v>46</v>
      </c>
      <c r="R32" s="606">
        <v>35</v>
      </c>
      <c r="S32" s="630">
        <v>28</v>
      </c>
      <c r="T32" s="625"/>
    </row>
    <row r="33" spans="1:20" ht="15" customHeight="1">
      <c r="A33" s="580">
        <v>29</v>
      </c>
      <c r="B33" s="581" t="s">
        <v>1049</v>
      </c>
      <c r="C33" s="606">
        <v>38921</v>
      </c>
      <c r="D33" s="606">
        <v>38303</v>
      </c>
      <c r="E33" s="606">
        <v>38443</v>
      </c>
      <c r="F33" s="606">
        <v>28781</v>
      </c>
      <c r="G33" s="606">
        <v>37280</v>
      </c>
      <c r="H33" s="606">
        <v>39088</v>
      </c>
      <c r="I33" s="606">
        <v>36286</v>
      </c>
      <c r="J33" s="606">
        <v>39033</v>
      </c>
      <c r="K33" s="606">
        <v>37248</v>
      </c>
      <c r="L33" s="606">
        <v>37542</v>
      </c>
      <c r="M33" s="606">
        <v>32782</v>
      </c>
      <c r="N33" s="606">
        <v>33491</v>
      </c>
      <c r="O33" s="606">
        <v>35101</v>
      </c>
      <c r="P33" s="606">
        <v>32861</v>
      </c>
      <c r="Q33" s="606">
        <v>37325</v>
      </c>
      <c r="R33" s="606">
        <v>31985</v>
      </c>
      <c r="S33" s="630">
        <v>29</v>
      </c>
      <c r="T33" s="625"/>
    </row>
    <row r="34" spans="1:20" ht="15" customHeight="1">
      <c r="A34" s="580">
        <v>30</v>
      </c>
      <c r="B34" s="583" t="s">
        <v>1050</v>
      </c>
      <c r="C34" s="606">
        <v>1690</v>
      </c>
      <c r="D34" s="606">
        <v>1616</v>
      </c>
      <c r="E34" s="606">
        <v>1580</v>
      </c>
      <c r="F34" s="606">
        <v>1075</v>
      </c>
      <c r="G34" s="606">
        <v>1573</v>
      </c>
      <c r="H34" s="606">
        <v>1738</v>
      </c>
      <c r="I34" s="606">
        <v>1754</v>
      </c>
      <c r="J34" s="606">
        <v>1847</v>
      </c>
      <c r="K34" s="606">
        <v>1704</v>
      </c>
      <c r="L34" s="606">
        <v>1808</v>
      </c>
      <c r="M34" s="606">
        <v>1786</v>
      </c>
      <c r="N34" s="606">
        <v>1923</v>
      </c>
      <c r="O34" s="606">
        <v>2075</v>
      </c>
      <c r="P34" s="606">
        <v>1892</v>
      </c>
      <c r="Q34" s="606">
        <v>2134</v>
      </c>
      <c r="R34" s="606">
        <v>1728</v>
      </c>
      <c r="S34" s="630">
        <v>30</v>
      </c>
      <c r="T34" s="625"/>
    </row>
    <row r="35" spans="1:20" ht="15" customHeight="1">
      <c r="A35" s="580">
        <v>31</v>
      </c>
      <c r="B35" s="583" t="s">
        <v>1051</v>
      </c>
      <c r="C35" s="606">
        <v>252</v>
      </c>
      <c r="D35" s="606">
        <v>233</v>
      </c>
      <c r="E35" s="606">
        <v>222</v>
      </c>
      <c r="F35" s="606">
        <v>146</v>
      </c>
      <c r="G35" s="606">
        <v>217</v>
      </c>
      <c r="H35" s="606">
        <v>269</v>
      </c>
      <c r="I35" s="606">
        <v>269</v>
      </c>
      <c r="J35" s="606">
        <v>326</v>
      </c>
      <c r="K35" s="606">
        <v>288</v>
      </c>
      <c r="L35" s="606">
        <v>320</v>
      </c>
      <c r="M35" s="585" t="s">
        <v>1007</v>
      </c>
      <c r="N35" s="585" t="s">
        <v>1007</v>
      </c>
      <c r="O35" s="585" t="s">
        <v>1007</v>
      </c>
      <c r="P35" s="585" t="s">
        <v>1007</v>
      </c>
      <c r="Q35" s="585" t="s">
        <v>1007</v>
      </c>
      <c r="R35" s="585" t="s">
        <v>1007</v>
      </c>
      <c r="S35" s="630">
        <v>31</v>
      </c>
      <c r="T35" s="625"/>
    </row>
    <row r="36" spans="1:20" ht="15" customHeight="1">
      <c r="A36" s="580">
        <v>32</v>
      </c>
      <c r="B36" s="583" t="s">
        <v>1052</v>
      </c>
      <c r="C36" s="606">
        <v>1910</v>
      </c>
      <c r="D36" s="606">
        <v>1923</v>
      </c>
      <c r="E36" s="606">
        <v>1789</v>
      </c>
      <c r="F36" s="606">
        <v>1273</v>
      </c>
      <c r="G36" s="606">
        <v>1896</v>
      </c>
      <c r="H36" s="606">
        <v>2406</v>
      </c>
      <c r="I36" s="606">
        <v>2321</v>
      </c>
      <c r="J36" s="606">
        <v>2806</v>
      </c>
      <c r="K36" s="606">
        <v>3169</v>
      </c>
      <c r="L36" s="606">
        <v>3101</v>
      </c>
      <c r="M36" s="606">
        <v>2533</v>
      </c>
      <c r="N36" s="606">
        <v>2692</v>
      </c>
      <c r="O36" s="606">
        <v>2784</v>
      </c>
      <c r="P36" s="606">
        <v>2477</v>
      </c>
      <c r="Q36" s="606">
        <v>2798</v>
      </c>
      <c r="R36" s="606">
        <v>1994</v>
      </c>
      <c r="S36" s="630">
        <v>32</v>
      </c>
      <c r="T36" s="625"/>
    </row>
    <row r="37" spans="1:20" ht="15" customHeight="1">
      <c r="A37" s="580">
        <v>33</v>
      </c>
      <c r="B37" s="583" t="s">
        <v>1053</v>
      </c>
      <c r="C37" s="606">
        <v>16578</v>
      </c>
      <c r="D37" s="606">
        <v>16171</v>
      </c>
      <c r="E37" s="606">
        <v>16245</v>
      </c>
      <c r="F37" s="606">
        <v>11832</v>
      </c>
      <c r="G37" s="606">
        <v>14953</v>
      </c>
      <c r="H37" s="606">
        <v>15444</v>
      </c>
      <c r="I37" s="606">
        <v>14584</v>
      </c>
      <c r="J37" s="606">
        <v>15166</v>
      </c>
      <c r="K37" s="606">
        <v>13794</v>
      </c>
      <c r="L37" s="606">
        <v>14288</v>
      </c>
      <c r="M37" s="606">
        <v>12440</v>
      </c>
      <c r="N37" s="606">
        <v>11532</v>
      </c>
      <c r="O37" s="606">
        <v>12066</v>
      </c>
      <c r="P37" s="606">
        <v>11435</v>
      </c>
      <c r="Q37" s="606">
        <v>12885</v>
      </c>
      <c r="R37" s="606">
        <v>10727</v>
      </c>
      <c r="S37" s="630">
        <v>33</v>
      </c>
      <c r="T37" s="625"/>
    </row>
    <row r="38" spans="1:20" ht="15" customHeight="1">
      <c r="A38" s="580">
        <v>34</v>
      </c>
      <c r="B38" s="583" t="s">
        <v>1054</v>
      </c>
      <c r="C38" s="606">
        <v>18492</v>
      </c>
      <c r="D38" s="606">
        <v>18361</v>
      </c>
      <c r="E38" s="606">
        <v>18608</v>
      </c>
      <c r="F38" s="606">
        <v>14456</v>
      </c>
      <c r="G38" s="606">
        <v>18642</v>
      </c>
      <c r="H38" s="606">
        <v>19231</v>
      </c>
      <c r="I38" s="606">
        <v>17359</v>
      </c>
      <c r="J38" s="606">
        <v>18888</v>
      </c>
      <c r="K38" s="606">
        <v>18294</v>
      </c>
      <c r="L38" s="606">
        <v>18026</v>
      </c>
      <c r="M38" s="606">
        <v>16024</v>
      </c>
      <c r="N38" s="606">
        <v>17343</v>
      </c>
      <c r="O38" s="606">
        <v>18176</v>
      </c>
      <c r="P38" s="606">
        <v>17058</v>
      </c>
      <c r="Q38" s="606">
        <v>19508</v>
      </c>
      <c r="R38" s="606">
        <v>17535</v>
      </c>
      <c r="S38" s="630">
        <v>34</v>
      </c>
      <c r="T38" s="625"/>
    </row>
    <row r="39" spans="1:20" ht="15" customHeight="1">
      <c r="A39" s="580">
        <v>35</v>
      </c>
      <c r="B39" s="581" t="s">
        <v>1055</v>
      </c>
      <c r="C39" s="606">
        <v>52006</v>
      </c>
      <c r="D39" s="606">
        <v>50197</v>
      </c>
      <c r="E39" s="606">
        <v>50864</v>
      </c>
      <c r="F39" s="606">
        <v>44562</v>
      </c>
      <c r="G39" s="606">
        <v>54803</v>
      </c>
      <c r="H39" s="606">
        <v>57479</v>
      </c>
      <c r="I39" s="606">
        <v>53112</v>
      </c>
      <c r="J39" s="606">
        <v>69199</v>
      </c>
      <c r="K39" s="606">
        <v>70950</v>
      </c>
      <c r="L39" s="606">
        <v>73553</v>
      </c>
      <c r="M39" s="606">
        <v>72151</v>
      </c>
      <c r="N39" s="606">
        <v>96793</v>
      </c>
      <c r="O39" s="606">
        <v>94789</v>
      </c>
      <c r="P39" s="606">
        <v>78249</v>
      </c>
      <c r="Q39" s="606">
        <v>99204</v>
      </c>
      <c r="R39" s="606">
        <v>87219</v>
      </c>
      <c r="S39" s="630">
        <v>35</v>
      </c>
      <c r="T39" s="625"/>
    </row>
    <row r="40" spans="1:20" ht="15" customHeight="1">
      <c r="A40" s="580">
        <v>36</v>
      </c>
      <c r="B40" s="581" t="s">
        <v>1056</v>
      </c>
      <c r="C40" s="607" t="s">
        <v>1011</v>
      </c>
      <c r="D40" s="607" t="s">
        <v>1011</v>
      </c>
      <c r="E40" s="607" t="s">
        <v>1011</v>
      </c>
      <c r="F40" s="607" t="s">
        <v>1011</v>
      </c>
      <c r="G40" s="607" t="s">
        <v>1011</v>
      </c>
      <c r="H40" s="607" t="s">
        <v>1011</v>
      </c>
      <c r="I40" s="607" t="s">
        <v>1011</v>
      </c>
      <c r="J40" s="607" t="s">
        <v>1011</v>
      </c>
      <c r="K40" s="607" t="s">
        <v>1011</v>
      </c>
      <c r="L40" s="607" t="s">
        <v>1011</v>
      </c>
      <c r="M40" s="607" t="s">
        <v>1011</v>
      </c>
      <c r="N40" s="607" t="s">
        <v>1011</v>
      </c>
      <c r="O40" s="606">
        <v>1357</v>
      </c>
      <c r="P40" s="606">
        <v>1616</v>
      </c>
      <c r="Q40" s="606">
        <v>2606</v>
      </c>
      <c r="R40" s="606">
        <v>2810</v>
      </c>
      <c r="S40" s="630">
        <v>36</v>
      </c>
      <c r="T40" s="625"/>
    </row>
    <row r="41" spans="1:20" ht="20.100000000000001" customHeight="1">
      <c r="A41" s="601" t="s">
        <v>572</v>
      </c>
    </row>
    <row r="42" spans="1:20">
      <c r="A42" s="602" t="s">
        <v>1057</v>
      </c>
    </row>
    <row r="43" spans="1:20">
      <c r="A43" s="602" t="s">
        <v>1058</v>
      </c>
    </row>
    <row r="44" spans="1:20">
      <c r="A44" s="602" t="s">
        <v>1059</v>
      </c>
    </row>
    <row r="45" spans="1:20">
      <c r="A45" s="602" t="s">
        <v>1060</v>
      </c>
    </row>
    <row r="46" spans="1:20">
      <c r="A46" s="602" t="s">
        <v>1061</v>
      </c>
    </row>
    <row r="47" spans="1:20">
      <c r="A47" s="602" t="s">
        <v>1062</v>
      </c>
    </row>
    <row r="48" spans="1:20">
      <c r="A48" s="602" t="s">
        <v>1063</v>
      </c>
    </row>
    <row r="49" spans="1:13">
      <c r="A49" s="602" t="s">
        <v>1064</v>
      </c>
      <c r="M49" s="603"/>
    </row>
    <row r="50" spans="1:13">
      <c r="A50" s="602" t="s">
        <v>1065</v>
      </c>
    </row>
    <row r="51" spans="1:13">
      <c r="A51" s="602" t="s">
        <v>1066</v>
      </c>
      <c r="M51" s="603"/>
    </row>
    <row r="53" spans="1:13">
      <c r="A53" s="602" t="s">
        <v>1067</v>
      </c>
    </row>
  </sheetData>
  <pageMargins left="0.59055118110236227" right="0.39370078740157483" top="0.78740157480314965" bottom="0.78740157480314965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3" width="11.42578125" style="576"/>
    <col min="4" max="7" width="11.42578125" style="576" customWidth="1"/>
    <col min="8" max="8" width="11.42578125" style="576"/>
    <col min="9" max="12" width="11.42578125" style="576" customWidth="1"/>
    <col min="13" max="18" width="11.42578125" style="576"/>
    <col min="19" max="19" width="4.28515625" style="576" hidden="1" customWidth="1"/>
    <col min="20" max="16384" width="11.42578125" style="576"/>
  </cols>
  <sheetData>
    <row r="1" spans="1:20" ht="20.25" customHeight="1">
      <c r="A1" s="617" t="s">
        <v>1099</v>
      </c>
      <c r="I1" s="617"/>
      <c r="M1" s="603"/>
      <c r="P1" s="604"/>
    </row>
    <row r="2" spans="1:20" ht="15.75">
      <c r="A2" s="577" t="s">
        <v>1068</v>
      </c>
      <c r="I2" s="577"/>
    </row>
    <row r="3" spans="1:20" ht="20.100000000000001" customHeight="1"/>
    <row r="4" spans="1:20" s="579" customFormat="1" ht="30" customHeight="1">
      <c r="A4" s="618" t="s">
        <v>30</v>
      </c>
      <c r="B4" s="622" t="s">
        <v>1020</v>
      </c>
      <c r="C4" s="619">
        <v>2000</v>
      </c>
      <c r="D4" s="619">
        <v>2001</v>
      </c>
      <c r="E4" s="619">
        <v>2002</v>
      </c>
      <c r="F4" s="619">
        <v>2003</v>
      </c>
      <c r="G4" s="621">
        <v>2004</v>
      </c>
      <c r="H4" s="619">
        <v>2005</v>
      </c>
      <c r="I4" s="620">
        <v>2006</v>
      </c>
      <c r="J4" s="619">
        <v>2007</v>
      </c>
      <c r="K4" s="619">
        <v>2008</v>
      </c>
      <c r="L4" s="619">
        <v>2009</v>
      </c>
      <c r="M4" s="619" t="s">
        <v>1097</v>
      </c>
      <c r="N4" s="619">
        <v>2011</v>
      </c>
      <c r="O4" s="619">
        <v>2012</v>
      </c>
      <c r="P4" s="632">
        <v>2013</v>
      </c>
      <c r="Q4" s="621">
        <v>2014</v>
      </c>
      <c r="R4" s="621" t="s">
        <v>1098</v>
      </c>
      <c r="S4" s="629" t="s">
        <v>30</v>
      </c>
      <c r="T4" s="623"/>
    </row>
    <row r="5" spans="1:20" ht="15" customHeight="1">
      <c r="A5" s="580">
        <v>1</v>
      </c>
      <c r="B5" s="581" t="s">
        <v>1021</v>
      </c>
      <c r="C5" s="582">
        <v>64.599999999999994</v>
      </c>
      <c r="D5" s="582">
        <v>70.599999999999994</v>
      </c>
      <c r="E5" s="582">
        <v>62.5</v>
      </c>
      <c r="F5" s="582">
        <v>57.7</v>
      </c>
      <c r="G5" s="582">
        <v>73.599999999999994</v>
      </c>
      <c r="H5" s="582">
        <v>67.3</v>
      </c>
      <c r="I5" s="582">
        <v>64.900000000000006</v>
      </c>
      <c r="J5" s="582">
        <v>61.8</v>
      </c>
      <c r="K5" s="582">
        <v>71.2</v>
      </c>
      <c r="L5" s="582">
        <v>72.099999999999994</v>
      </c>
      <c r="M5" s="582">
        <v>66.900000000000006</v>
      </c>
      <c r="N5" s="582">
        <v>64.599999999999994</v>
      </c>
      <c r="O5" s="582">
        <v>69.7</v>
      </c>
      <c r="P5" s="582">
        <v>73.2</v>
      </c>
      <c r="Q5" s="582">
        <v>80.5</v>
      </c>
      <c r="R5" s="582">
        <v>75.099999999999994</v>
      </c>
      <c r="S5" s="630">
        <v>1</v>
      </c>
      <c r="T5" s="625"/>
    </row>
    <row r="6" spans="1:20" ht="15" customHeight="1">
      <c r="A6" s="580">
        <v>2</v>
      </c>
      <c r="B6" s="583" t="s">
        <v>1022</v>
      </c>
      <c r="C6" s="582">
        <v>67.599999999999994</v>
      </c>
      <c r="D6" s="582">
        <v>74.900000000000006</v>
      </c>
      <c r="E6" s="582">
        <v>65.400000000000006</v>
      </c>
      <c r="F6" s="582">
        <v>61.6</v>
      </c>
      <c r="G6" s="582">
        <v>78.3</v>
      </c>
      <c r="H6" s="582">
        <v>71.099999999999994</v>
      </c>
      <c r="I6" s="582">
        <v>68.599999999999994</v>
      </c>
      <c r="J6" s="582">
        <v>64.2</v>
      </c>
      <c r="K6" s="582">
        <v>75.2</v>
      </c>
      <c r="L6" s="582">
        <v>74.099999999999994</v>
      </c>
      <c r="M6" s="585" t="s">
        <v>1007</v>
      </c>
      <c r="N6" s="585" t="s">
        <v>1007</v>
      </c>
      <c r="O6" s="585" t="s">
        <v>1007</v>
      </c>
      <c r="P6" s="585" t="s">
        <v>1007</v>
      </c>
      <c r="Q6" s="585" t="s">
        <v>1007</v>
      </c>
      <c r="R6" s="585" t="s">
        <v>1007</v>
      </c>
      <c r="S6" s="630">
        <v>2</v>
      </c>
      <c r="T6" s="625"/>
    </row>
    <row r="7" spans="1:20" ht="15" customHeight="1">
      <c r="A7" s="580">
        <v>3</v>
      </c>
      <c r="B7" s="584" t="s">
        <v>1023</v>
      </c>
      <c r="C7" s="582">
        <v>72.8</v>
      </c>
      <c r="D7" s="582">
        <v>78.900000000000006</v>
      </c>
      <c r="E7" s="582">
        <v>69.099999999999994</v>
      </c>
      <c r="F7" s="582">
        <v>65</v>
      </c>
      <c r="G7" s="582">
        <v>81.7</v>
      </c>
      <c r="H7" s="582">
        <v>74.7</v>
      </c>
      <c r="I7" s="582">
        <v>72</v>
      </c>
      <c r="J7" s="582">
        <v>69.599999999999994</v>
      </c>
      <c r="K7" s="582">
        <v>80.900000000000006</v>
      </c>
      <c r="L7" s="582">
        <v>78.099999999999994</v>
      </c>
      <c r="M7" s="582">
        <v>72.099999999999994</v>
      </c>
      <c r="N7" s="582">
        <v>70.099999999999994</v>
      </c>
      <c r="O7" s="582">
        <v>73.3</v>
      </c>
      <c r="P7" s="582">
        <v>80</v>
      </c>
      <c r="Q7" s="582">
        <v>86.3</v>
      </c>
      <c r="R7" s="582">
        <v>80.900000000000006</v>
      </c>
      <c r="S7" s="630">
        <v>3</v>
      </c>
      <c r="T7" s="625"/>
    </row>
    <row r="8" spans="1:20" ht="15" customHeight="1">
      <c r="A8" s="580">
        <v>4</v>
      </c>
      <c r="B8" s="587" t="s">
        <v>1024</v>
      </c>
      <c r="C8" s="582">
        <v>73.2</v>
      </c>
      <c r="D8" s="582">
        <v>79.2</v>
      </c>
      <c r="E8" s="582">
        <v>69.400000000000006</v>
      </c>
      <c r="F8" s="582">
        <v>65.5</v>
      </c>
      <c r="G8" s="582">
        <v>82.1</v>
      </c>
      <c r="H8" s="582">
        <v>75.099999999999994</v>
      </c>
      <c r="I8" s="582">
        <v>72.400000000000006</v>
      </c>
      <c r="J8" s="582">
        <v>69.900000000000006</v>
      </c>
      <c r="K8" s="582">
        <v>81.3</v>
      </c>
      <c r="L8" s="582">
        <v>78.400000000000006</v>
      </c>
      <c r="M8" s="582">
        <v>72.5</v>
      </c>
      <c r="N8" s="582">
        <v>70.599999999999994</v>
      </c>
      <c r="O8" s="582">
        <v>74</v>
      </c>
      <c r="P8" s="582">
        <v>80.3</v>
      </c>
      <c r="Q8" s="582">
        <v>86.8</v>
      </c>
      <c r="R8" s="582">
        <v>81.5</v>
      </c>
      <c r="S8" s="630">
        <v>4</v>
      </c>
      <c r="T8" s="625"/>
    </row>
    <row r="9" spans="1:20" ht="15" customHeight="1">
      <c r="A9" s="580">
        <v>5</v>
      </c>
      <c r="B9" s="587" t="s">
        <v>1025</v>
      </c>
      <c r="C9" s="582">
        <v>54.3</v>
      </c>
      <c r="D9" s="582">
        <v>58.1</v>
      </c>
      <c r="E9" s="582">
        <v>52</v>
      </c>
      <c r="F9" s="582">
        <v>53.2</v>
      </c>
      <c r="G9" s="582">
        <v>62.5</v>
      </c>
      <c r="H9" s="582">
        <v>54.9</v>
      </c>
      <c r="I9" s="582">
        <v>53.3</v>
      </c>
      <c r="J9" s="582">
        <v>50.8</v>
      </c>
      <c r="K9" s="582">
        <v>55.6</v>
      </c>
      <c r="L9" s="582">
        <v>57.3</v>
      </c>
      <c r="M9" s="582">
        <v>51.2</v>
      </c>
      <c r="N9" s="582">
        <v>52.3</v>
      </c>
      <c r="O9" s="582">
        <v>62.7</v>
      </c>
      <c r="P9" s="582">
        <v>62.2</v>
      </c>
      <c r="Q9" s="582">
        <v>60</v>
      </c>
      <c r="R9" s="582">
        <v>54.7</v>
      </c>
      <c r="S9" s="630">
        <v>5</v>
      </c>
      <c r="T9" s="625"/>
    </row>
    <row r="10" spans="1:20" ht="15" customHeight="1">
      <c r="A10" s="580">
        <v>6</v>
      </c>
      <c r="B10" s="587" t="s">
        <v>1026</v>
      </c>
      <c r="C10" s="582">
        <v>50.4</v>
      </c>
      <c r="D10" s="582">
        <v>51</v>
      </c>
      <c r="E10" s="582">
        <v>53.1</v>
      </c>
      <c r="F10" s="582">
        <v>47.2</v>
      </c>
      <c r="G10" s="582">
        <v>61.1</v>
      </c>
      <c r="H10" s="582">
        <v>49.3</v>
      </c>
      <c r="I10" s="582">
        <v>52.9</v>
      </c>
      <c r="J10" s="582">
        <v>50.1</v>
      </c>
      <c r="K10" s="582">
        <v>59.8</v>
      </c>
      <c r="L10" s="582">
        <v>58</v>
      </c>
      <c r="M10" s="582">
        <v>53.1</v>
      </c>
      <c r="N10" s="582">
        <v>47.3</v>
      </c>
      <c r="O10" s="582">
        <v>49.2</v>
      </c>
      <c r="P10" s="582">
        <v>61.3</v>
      </c>
      <c r="Q10" s="582">
        <v>65.3</v>
      </c>
      <c r="R10" s="582">
        <v>46.5</v>
      </c>
      <c r="S10" s="630">
        <v>6</v>
      </c>
      <c r="T10" s="625"/>
    </row>
    <row r="11" spans="1:20" ht="15" customHeight="1">
      <c r="A11" s="580">
        <v>7</v>
      </c>
      <c r="B11" s="584" t="s">
        <v>1027</v>
      </c>
      <c r="C11" s="582">
        <v>49.3</v>
      </c>
      <c r="D11" s="582">
        <v>61.3</v>
      </c>
      <c r="E11" s="582">
        <v>50.3</v>
      </c>
      <c r="F11" s="582">
        <v>42.9</v>
      </c>
      <c r="G11" s="582">
        <v>61.3</v>
      </c>
      <c r="H11" s="582">
        <v>50.9</v>
      </c>
      <c r="I11" s="582">
        <v>49.1</v>
      </c>
      <c r="J11" s="582">
        <v>40.200000000000003</v>
      </c>
      <c r="K11" s="582">
        <v>50.8</v>
      </c>
      <c r="L11" s="582">
        <v>57</v>
      </c>
      <c r="M11" s="582">
        <v>46.3</v>
      </c>
      <c r="N11" s="582">
        <v>41.1</v>
      </c>
      <c r="O11" s="582">
        <v>54.7</v>
      </c>
      <c r="P11" s="582">
        <v>59.8</v>
      </c>
      <c r="Q11" s="582">
        <v>61.2</v>
      </c>
      <c r="R11" s="582">
        <v>56.6</v>
      </c>
      <c r="S11" s="630">
        <v>7</v>
      </c>
      <c r="T11" s="625"/>
    </row>
    <row r="12" spans="1:20" ht="15" customHeight="1">
      <c r="A12" s="580">
        <v>8</v>
      </c>
      <c r="B12" s="584" t="s">
        <v>1028</v>
      </c>
      <c r="C12" s="582">
        <v>53.8</v>
      </c>
      <c r="D12" s="582">
        <v>55.7</v>
      </c>
      <c r="E12" s="582">
        <v>53.3</v>
      </c>
      <c r="F12" s="582">
        <v>43.9</v>
      </c>
      <c r="G12" s="582">
        <v>60.8</v>
      </c>
      <c r="H12" s="582">
        <v>51.8</v>
      </c>
      <c r="I12" s="582">
        <v>51.1</v>
      </c>
      <c r="J12" s="582">
        <v>47.5</v>
      </c>
      <c r="K12" s="582">
        <v>54.8</v>
      </c>
      <c r="L12" s="582">
        <v>55.1</v>
      </c>
      <c r="M12" s="585" t="s">
        <v>1007</v>
      </c>
      <c r="N12" s="585" t="s">
        <v>1007</v>
      </c>
      <c r="O12" s="585" t="s">
        <v>1007</v>
      </c>
      <c r="P12" s="585" t="s">
        <v>1007</v>
      </c>
      <c r="Q12" s="585" t="s">
        <v>1007</v>
      </c>
      <c r="R12" s="585" t="s">
        <v>1007</v>
      </c>
      <c r="S12" s="630">
        <v>8</v>
      </c>
      <c r="T12" s="625"/>
    </row>
    <row r="13" spans="1:20" ht="15" customHeight="1">
      <c r="A13" s="580">
        <v>9</v>
      </c>
      <c r="B13" s="583" t="s">
        <v>1029</v>
      </c>
      <c r="C13" s="582">
        <v>56.9</v>
      </c>
      <c r="D13" s="582">
        <v>62.6</v>
      </c>
      <c r="E13" s="582">
        <v>54.2</v>
      </c>
      <c r="F13" s="582">
        <v>50.2</v>
      </c>
      <c r="G13" s="582">
        <v>64.2</v>
      </c>
      <c r="H13" s="582">
        <v>57.7</v>
      </c>
      <c r="I13" s="582">
        <v>57.4</v>
      </c>
      <c r="J13" s="582">
        <v>53.1</v>
      </c>
      <c r="K13" s="582">
        <v>59.5</v>
      </c>
      <c r="L13" s="582">
        <v>63.9</v>
      </c>
      <c r="M13" s="582">
        <v>59.881548974943051</v>
      </c>
      <c r="N13" s="582">
        <v>53.425233644859816</v>
      </c>
      <c r="O13" s="582">
        <v>61.073674752920041</v>
      </c>
      <c r="P13" s="582">
        <v>64.59574468085107</v>
      </c>
      <c r="Q13" s="582">
        <v>71.497652582159631</v>
      </c>
      <c r="R13" s="582">
        <v>68.650646950092423</v>
      </c>
      <c r="S13" s="630">
        <v>9</v>
      </c>
      <c r="T13" s="625"/>
    </row>
    <row r="14" spans="1:20" ht="15" customHeight="1">
      <c r="A14" s="580">
        <v>10</v>
      </c>
      <c r="B14" s="584" t="s">
        <v>1030</v>
      </c>
      <c r="C14" s="582">
        <v>58.6</v>
      </c>
      <c r="D14" s="582">
        <v>63.9</v>
      </c>
      <c r="E14" s="582">
        <v>55.5</v>
      </c>
      <c r="F14" s="582">
        <v>51.1</v>
      </c>
      <c r="G14" s="582">
        <v>65.599999999999994</v>
      </c>
      <c r="H14" s="582">
        <v>59.7</v>
      </c>
      <c r="I14" s="582">
        <v>59.1</v>
      </c>
      <c r="J14" s="582">
        <v>54.2</v>
      </c>
      <c r="K14" s="582">
        <v>61</v>
      </c>
      <c r="L14" s="582">
        <v>65.400000000000006</v>
      </c>
      <c r="M14" s="582">
        <v>62.9</v>
      </c>
      <c r="N14" s="582">
        <v>54.7</v>
      </c>
      <c r="O14" s="582">
        <v>61.9</v>
      </c>
      <c r="P14" s="582">
        <v>65.900000000000006</v>
      </c>
      <c r="Q14" s="582">
        <v>73.5</v>
      </c>
      <c r="R14" s="582">
        <v>71.7</v>
      </c>
      <c r="S14" s="630">
        <v>10</v>
      </c>
      <c r="T14" s="625"/>
    </row>
    <row r="15" spans="1:20" ht="15" customHeight="1">
      <c r="A15" s="580">
        <v>11</v>
      </c>
      <c r="B15" s="587" t="s">
        <v>1031</v>
      </c>
      <c r="C15" s="582">
        <v>63.8</v>
      </c>
      <c r="D15" s="582">
        <v>70.900000000000006</v>
      </c>
      <c r="E15" s="582">
        <v>60.7</v>
      </c>
      <c r="F15" s="582">
        <v>52.7</v>
      </c>
      <c r="G15" s="582">
        <v>70.599999999999994</v>
      </c>
      <c r="H15" s="582">
        <v>65.599999999999994</v>
      </c>
      <c r="I15" s="582">
        <v>63.7</v>
      </c>
      <c r="J15" s="582">
        <v>58.1</v>
      </c>
      <c r="K15" s="582">
        <v>66.099999999999994</v>
      </c>
      <c r="L15" s="582">
        <v>69.5</v>
      </c>
      <c r="M15" s="582">
        <v>66.599999999999994</v>
      </c>
      <c r="N15" s="582">
        <v>56.7</v>
      </c>
      <c r="O15" s="582">
        <v>64.900000000000006</v>
      </c>
      <c r="P15" s="582">
        <v>69.3</v>
      </c>
      <c r="Q15" s="582">
        <v>77.3</v>
      </c>
      <c r="R15" s="582">
        <v>76.900000000000006</v>
      </c>
      <c r="S15" s="630">
        <v>11</v>
      </c>
      <c r="T15" s="625"/>
    </row>
    <row r="16" spans="1:20" ht="15" customHeight="1">
      <c r="A16" s="580">
        <v>12</v>
      </c>
      <c r="B16" s="587" t="s">
        <v>1032</v>
      </c>
      <c r="C16" s="582">
        <v>46.3</v>
      </c>
      <c r="D16" s="582">
        <v>47.8</v>
      </c>
      <c r="E16" s="582">
        <v>43.7</v>
      </c>
      <c r="F16" s="582">
        <v>48.1</v>
      </c>
      <c r="G16" s="582">
        <v>54.7</v>
      </c>
      <c r="H16" s="582">
        <v>46.4</v>
      </c>
      <c r="I16" s="582">
        <v>46.4</v>
      </c>
      <c r="J16" s="582">
        <v>42.7</v>
      </c>
      <c r="K16" s="582">
        <v>47.8</v>
      </c>
      <c r="L16" s="582">
        <v>51.7</v>
      </c>
      <c r="M16" s="582">
        <v>49.2</v>
      </c>
      <c r="N16" s="582">
        <v>49</v>
      </c>
      <c r="O16" s="582">
        <v>56.4</v>
      </c>
      <c r="P16" s="582">
        <v>54.2</v>
      </c>
      <c r="Q16" s="582">
        <v>59.8</v>
      </c>
      <c r="R16" s="582">
        <v>54.2</v>
      </c>
      <c r="S16" s="630">
        <v>12</v>
      </c>
      <c r="T16" s="625"/>
    </row>
    <row r="17" spans="1:20" ht="15" customHeight="1">
      <c r="A17" s="580">
        <v>13</v>
      </c>
      <c r="B17" s="584" t="s">
        <v>1033</v>
      </c>
      <c r="C17" s="582">
        <v>45.9</v>
      </c>
      <c r="D17" s="582">
        <v>49.3</v>
      </c>
      <c r="E17" s="582">
        <v>43.6</v>
      </c>
      <c r="F17" s="582">
        <v>45.9</v>
      </c>
      <c r="G17" s="582">
        <v>52.1</v>
      </c>
      <c r="H17" s="582">
        <v>45.9</v>
      </c>
      <c r="I17" s="582">
        <v>45.2</v>
      </c>
      <c r="J17" s="582">
        <v>40.9</v>
      </c>
      <c r="K17" s="582">
        <v>44.2</v>
      </c>
      <c r="L17" s="582">
        <v>50.8</v>
      </c>
      <c r="M17" s="582">
        <v>42.3</v>
      </c>
      <c r="N17" s="582">
        <v>43.7</v>
      </c>
      <c r="O17" s="582">
        <v>52</v>
      </c>
      <c r="P17" s="582">
        <v>47.7</v>
      </c>
      <c r="Q17" s="582">
        <v>50.6</v>
      </c>
      <c r="R17" s="582">
        <v>45.1</v>
      </c>
      <c r="S17" s="630">
        <v>13</v>
      </c>
      <c r="T17" s="625"/>
    </row>
    <row r="18" spans="1:20" ht="15" customHeight="1">
      <c r="A18" s="580">
        <v>14</v>
      </c>
      <c r="B18" s="584" t="s">
        <v>1034</v>
      </c>
      <c r="C18" s="582">
        <v>42.9</v>
      </c>
      <c r="D18" s="582">
        <v>43.7</v>
      </c>
      <c r="E18" s="582">
        <v>41.3</v>
      </c>
      <c r="F18" s="582">
        <v>41.8</v>
      </c>
      <c r="G18" s="582">
        <v>46.5</v>
      </c>
      <c r="H18" s="582">
        <v>41.8</v>
      </c>
      <c r="I18" s="582">
        <v>41.3</v>
      </c>
      <c r="J18" s="582">
        <v>38.299999999999997</v>
      </c>
      <c r="K18" s="582">
        <v>39.9</v>
      </c>
      <c r="L18" s="582">
        <v>45.3</v>
      </c>
      <c r="M18" s="582">
        <v>39.200000000000003</v>
      </c>
      <c r="N18" s="582">
        <v>41.8</v>
      </c>
      <c r="O18" s="582">
        <v>47.5</v>
      </c>
      <c r="P18" s="582">
        <v>46.7</v>
      </c>
      <c r="Q18" s="582">
        <v>47.6</v>
      </c>
      <c r="R18" s="582">
        <v>43.6</v>
      </c>
      <c r="S18" s="630">
        <v>14</v>
      </c>
      <c r="T18" s="625"/>
    </row>
    <row r="19" spans="1:20" ht="15" customHeight="1">
      <c r="A19" s="580">
        <v>15</v>
      </c>
      <c r="B19" s="584" t="s">
        <v>1035</v>
      </c>
      <c r="C19" s="582">
        <v>56.1</v>
      </c>
      <c r="D19" s="582">
        <v>64.099999999999994</v>
      </c>
      <c r="E19" s="582">
        <v>54.8</v>
      </c>
      <c r="F19" s="582">
        <v>49.6</v>
      </c>
      <c r="G19" s="582">
        <v>64.8</v>
      </c>
      <c r="H19" s="582">
        <v>55.7</v>
      </c>
      <c r="I19" s="582">
        <v>55.3</v>
      </c>
      <c r="J19" s="582">
        <v>54.1</v>
      </c>
      <c r="K19" s="582">
        <v>59.7</v>
      </c>
      <c r="L19" s="582">
        <v>62.7</v>
      </c>
      <c r="M19" s="582">
        <v>54.3</v>
      </c>
      <c r="N19" s="582">
        <v>52.3</v>
      </c>
      <c r="O19" s="582">
        <v>61.8</v>
      </c>
      <c r="P19" s="582">
        <v>65.7</v>
      </c>
      <c r="Q19" s="582">
        <v>71.099999999999994</v>
      </c>
      <c r="R19" s="582">
        <v>64.7</v>
      </c>
      <c r="S19" s="630">
        <v>15</v>
      </c>
      <c r="T19" s="625"/>
    </row>
    <row r="20" spans="1:20" ht="15" customHeight="1">
      <c r="A20" s="580">
        <v>16</v>
      </c>
      <c r="B20" s="583" t="s">
        <v>1036</v>
      </c>
      <c r="C20" s="582">
        <v>92.8</v>
      </c>
      <c r="D20" s="582">
        <v>88.9</v>
      </c>
      <c r="E20" s="582">
        <v>93.9</v>
      </c>
      <c r="F20" s="582">
        <v>74.7</v>
      </c>
      <c r="G20" s="582">
        <v>91.3</v>
      </c>
      <c r="H20" s="582">
        <v>92.7</v>
      </c>
      <c r="I20" s="582">
        <v>80.7</v>
      </c>
      <c r="J20" s="582">
        <v>94.9</v>
      </c>
      <c r="K20" s="582">
        <v>99.1</v>
      </c>
      <c r="L20" s="582">
        <v>98.6</v>
      </c>
      <c r="M20" s="582">
        <v>90.9</v>
      </c>
      <c r="N20" s="582">
        <v>107.2</v>
      </c>
      <c r="O20" s="582">
        <v>105.5</v>
      </c>
      <c r="P20" s="582">
        <v>89.1</v>
      </c>
      <c r="Q20" s="582">
        <v>107.6</v>
      </c>
      <c r="R20" s="582">
        <v>88.8</v>
      </c>
      <c r="S20" s="630">
        <v>16</v>
      </c>
      <c r="T20" s="625"/>
    </row>
    <row r="21" spans="1:20" ht="15" customHeight="1">
      <c r="A21" s="580">
        <v>17</v>
      </c>
      <c r="B21" s="581" t="s">
        <v>1037</v>
      </c>
      <c r="C21" s="582">
        <v>28.9</v>
      </c>
      <c r="D21" s="582">
        <v>34.200000000000003</v>
      </c>
      <c r="E21" s="582">
        <v>27.8</v>
      </c>
      <c r="F21" s="582">
        <v>28.8</v>
      </c>
      <c r="G21" s="582">
        <v>38.200000000000003</v>
      </c>
      <c r="H21" s="582">
        <v>31.4</v>
      </c>
      <c r="I21" s="582">
        <v>31.3</v>
      </c>
      <c r="J21" s="582">
        <v>26.2</v>
      </c>
      <c r="K21" s="582">
        <v>29.3</v>
      </c>
      <c r="L21" s="582">
        <v>34.299999999999997</v>
      </c>
      <c r="M21" s="582">
        <v>30</v>
      </c>
      <c r="N21" s="582">
        <v>27.7</v>
      </c>
      <c r="O21" s="582">
        <v>31</v>
      </c>
      <c r="P21" s="582">
        <v>34.1</v>
      </c>
      <c r="Q21" s="582">
        <v>37.200000000000003</v>
      </c>
      <c r="R21" s="582">
        <v>35</v>
      </c>
      <c r="S21" s="630">
        <v>17</v>
      </c>
      <c r="T21" s="625"/>
    </row>
    <row r="22" spans="1:20" ht="15" customHeight="1">
      <c r="A22" s="580">
        <v>18</v>
      </c>
      <c r="B22" s="581" t="s">
        <v>1038</v>
      </c>
      <c r="C22" s="582">
        <v>34.9</v>
      </c>
      <c r="D22" s="582">
        <v>39.200000000000003</v>
      </c>
      <c r="E22" s="582">
        <v>34.9</v>
      </c>
      <c r="F22" s="582">
        <v>30.4</v>
      </c>
      <c r="G22" s="582">
        <v>41.3</v>
      </c>
      <c r="H22" s="582">
        <v>38</v>
      </c>
      <c r="I22" s="582">
        <v>32.6</v>
      </c>
      <c r="J22" s="582">
        <v>35.299999999999997</v>
      </c>
      <c r="K22" s="582">
        <v>34.5</v>
      </c>
      <c r="L22" s="582">
        <v>39.5</v>
      </c>
      <c r="M22" s="582">
        <v>30.6</v>
      </c>
      <c r="N22" s="582">
        <v>35.6</v>
      </c>
      <c r="O22" s="582">
        <v>38.9</v>
      </c>
      <c r="P22" s="582">
        <v>36.299999999999997</v>
      </c>
      <c r="Q22" s="582">
        <v>42.7</v>
      </c>
      <c r="R22" s="582">
        <v>35.4</v>
      </c>
      <c r="S22" s="630">
        <v>18</v>
      </c>
      <c r="T22" s="625"/>
    </row>
    <row r="23" spans="1:20" ht="15" customHeight="1">
      <c r="A23" s="580">
        <v>19</v>
      </c>
      <c r="B23" s="581" t="s">
        <v>1039</v>
      </c>
      <c r="C23" s="607" t="s">
        <v>1011</v>
      </c>
      <c r="D23" s="607" t="s">
        <v>1011</v>
      </c>
      <c r="E23" s="607" t="s">
        <v>1011</v>
      </c>
      <c r="F23" s="607" t="s">
        <v>1011</v>
      </c>
      <c r="G23" s="607" t="s">
        <v>1011</v>
      </c>
      <c r="H23" s="607" t="s">
        <v>1011</v>
      </c>
      <c r="I23" s="607" t="s">
        <v>1011</v>
      </c>
      <c r="J23" s="607" t="s">
        <v>1011</v>
      </c>
      <c r="K23" s="607" t="s">
        <v>1011</v>
      </c>
      <c r="L23" s="607" t="s">
        <v>1011</v>
      </c>
      <c r="M23" s="607" t="s">
        <v>1011</v>
      </c>
      <c r="N23" s="582">
        <v>12.8</v>
      </c>
      <c r="O23" s="582">
        <v>17.600000000000001</v>
      </c>
      <c r="P23" s="582">
        <v>17.899999999999999</v>
      </c>
      <c r="Q23" s="582">
        <v>19</v>
      </c>
      <c r="R23" s="582">
        <v>12.9</v>
      </c>
      <c r="S23" s="630">
        <v>19</v>
      </c>
      <c r="T23" s="625"/>
    </row>
    <row r="24" spans="1:20" ht="15" customHeight="1">
      <c r="A24" s="580">
        <v>20</v>
      </c>
      <c r="B24" s="581" t="s">
        <v>1040</v>
      </c>
      <c r="C24" s="582">
        <v>433.4</v>
      </c>
      <c r="D24" s="582">
        <v>407.8</v>
      </c>
      <c r="E24" s="582">
        <v>391.2</v>
      </c>
      <c r="F24" s="582">
        <v>345.2</v>
      </c>
      <c r="G24" s="582">
        <v>441.8</v>
      </c>
      <c r="H24" s="582">
        <v>419.8</v>
      </c>
      <c r="I24" s="582">
        <v>365.7</v>
      </c>
      <c r="J24" s="582">
        <v>423.5</v>
      </c>
      <c r="K24" s="582">
        <v>437.6</v>
      </c>
      <c r="L24" s="582">
        <v>443</v>
      </c>
      <c r="M24" s="582">
        <v>398.8</v>
      </c>
      <c r="N24" s="582">
        <v>457.6</v>
      </c>
      <c r="O24" s="582">
        <v>447.5</v>
      </c>
      <c r="P24" s="582">
        <v>398.3</v>
      </c>
      <c r="Q24" s="582">
        <v>474.2</v>
      </c>
      <c r="R24" s="582">
        <v>438.1</v>
      </c>
      <c r="S24" s="630">
        <v>20</v>
      </c>
      <c r="T24" s="625"/>
    </row>
    <row r="25" spans="1:20" ht="15" customHeight="1">
      <c r="A25" s="580">
        <v>21</v>
      </c>
      <c r="B25" s="583" t="s">
        <v>1041</v>
      </c>
      <c r="C25" s="582">
        <v>314.8</v>
      </c>
      <c r="D25" s="582">
        <v>293.60000000000002</v>
      </c>
      <c r="E25" s="582">
        <v>291</v>
      </c>
      <c r="F25" s="582">
        <v>284.60000000000002</v>
      </c>
      <c r="G25" s="582">
        <v>322</v>
      </c>
      <c r="H25" s="582">
        <v>311.5</v>
      </c>
      <c r="I25" s="582">
        <v>297.8</v>
      </c>
      <c r="J25" s="582">
        <v>324</v>
      </c>
      <c r="K25" s="582">
        <v>316</v>
      </c>
      <c r="L25" s="582">
        <v>348.7</v>
      </c>
      <c r="M25" s="585" t="s">
        <v>1007</v>
      </c>
      <c r="N25" s="585" t="s">
        <v>1007</v>
      </c>
      <c r="O25" s="585" t="s">
        <v>1007</v>
      </c>
      <c r="P25" s="585" t="s">
        <v>1007</v>
      </c>
      <c r="Q25" s="585" t="s">
        <v>1007</v>
      </c>
      <c r="R25" s="585" t="s">
        <v>1007</v>
      </c>
      <c r="S25" s="630">
        <v>21</v>
      </c>
      <c r="T25" s="625"/>
    </row>
    <row r="26" spans="1:20" ht="15" customHeight="1">
      <c r="A26" s="580">
        <v>22</v>
      </c>
      <c r="B26" s="583" t="s">
        <v>1042</v>
      </c>
      <c r="C26" s="582">
        <v>440.8</v>
      </c>
      <c r="D26" s="582">
        <v>414.6</v>
      </c>
      <c r="E26" s="582">
        <v>397.5</v>
      </c>
      <c r="F26" s="582">
        <v>348.7</v>
      </c>
      <c r="G26" s="582">
        <v>448.6</v>
      </c>
      <c r="H26" s="582">
        <v>426.1</v>
      </c>
      <c r="I26" s="582">
        <v>369.6</v>
      </c>
      <c r="J26" s="582">
        <v>429.6</v>
      </c>
      <c r="K26" s="582">
        <v>444.8</v>
      </c>
      <c r="L26" s="582">
        <v>448.4</v>
      </c>
      <c r="M26" s="585" t="s">
        <v>1007</v>
      </c>
      <c r="N26" s="585" t="s">
        <v>1007</v>
      </c>
      <c r="O26" s="585" t="s">
        <v>1007</v>
      </c>
      <c r="P26" s="585" t="s">
        <v>1007</v>
      </c>
      <c r="Q26" s="585" t="s">
        <v>1007</v>
      </c>
      <c r="R26" s="585" t="s">
        <v>1007</v>
      </c>
      <c r="S26" s="630">
        <v>22</v>
      </c>
      <c r="T26" s="625"/>
    </row>
    <row r="27" spans="1:20" ht="15" customHeight="1">
      <c r="A27" s="580">
        <v>23</v>
      </c>
      <c r="B27" s="581" t="s">
        <v>1043</v>
      </c>
      <c r="C27" s="582">
        <v>616.6</v>
      </c>
      <c r="D27" s="582">
        <v>552.4</v>
      </c>
      <c r="E27" s="582">
        <v>583.20000000000005</v>
      </c>
      <c r="F27" s="582">
        <v>532.20000000000005</v>
      </c>
      <c r="G27" s="582">
        <v>616.5</v>
      </c>
      <c r="H27" s="582">
        <v>601.79999999999995</v>
      </c>
      <c r="I27" s="582">
        <v>577.29999999999995</v>
      </c>
      <c r="J27" s="582">
        <v>624.29999999999995</v>
      </c>
      <c r="K27" s="582">
        <v>622.9</v>
      </c>
      <c r="L27" s="582">
        <v>675.6</v>
      </c>
      <c r="M27" s="582">
        <v>616.29999999999995</v>
      </c>
      <c r="N27" s="582">
        <v>743</v>
      </c>
      <c r="O27" s="582">
        <v>688.5</v>
      </c>
      <c r="P27" s="582">
        <v>638.79999999999995</v>
      </c>
      <c r="Q27" s="582">
        <v>798.6</v>
      </c>
      <c r="R27" s="582">
        <v>721.7</v>
      </c>
      <c r="S27" s="630">
        <v>23</v>
      </c>
      <c r="T27" s="625"/>
    </row>
    <row r="28" spans="1:20" ht="15" customHeight="1">
      <c r="A28" s="580">
        <v>24</v>
      </c>
      <c r="B28" s="581" t="s">
        <v>1044</v>
      </c>
      <c r="C28" s="582">
        <v>1027.8</v>
      </c>
      <c r="D28" s="582">
        <v>963.9</v>
      </c>
      <c r="E28" s="582">
        <v>972.1</v>
      </c>
      <c r="F28" s="582">
        <v>803.9</v>
      </c>
      <c r="G28" s="607" t="s">
        <v>1100</v>
      </c>
      <c r="H28" s="607" t="s">
        <v>1100</v>
      </c>
      <c r="I28" s="607" t="s">
        <v>1100</v>
      </c>
      <c r="J28" s="607" t="s">
        <v>1100</v>
      </c>
      <c r="K28" s="607" t="s">
        <v>1100</v>
      </c>
      <c r="L28" s="607" t="s">
        <v>1100</v>
      </c>
      <c r="M28" s="585" t="s">
        <v>1007</v>
      </c>
      <c r="N28" s="585" t="s">
        <v>1007</v>
      </c>
      <c r="O28" s="585" t="s">
        <v>1007</v>
      </c>
      <c r="P28" s="585" t="s">
        <v>1007</v>
      </c>
      <c r="Q28" s="585" t="s">
        <v>1007</v>
      </c>
      <c r="R28" s="585" t="s">
        <v>1007</v>
      </c>
      <c r="S28" s="630">
        <v>24</v>
      </c>
      <c r="T28" s="625"/>
    </row>
    <row r="29" spans="1:20" ht="15" customHeight="1">
      <c r="A29" s="580">
        <v>25</v>
      </c>
      <c r="B29" s="581" t="s">
        <v>1045</v>
      </c>
      <c r="C29" s="582">
        <v>33.299999999999997</v>
      </c>
      <c r="D29" s="582">
        <v>36.6</v>
      </c>
      <c r="E29" s="582">
        <v>29.7</v>
      </c>
      <c r="F29" s="582">
        <v>28.7</v>
      </c>
      <c r="G29" s="582">
        <v>41.1</v>
      </c>
      <c r="H29" s="582">
        <v>37.6</v>
      </c>
      <c r="I29" s="582">
        <v>37.299999999999997</v>
      </c>
      <c r="J29" s="582">
        <v>34.4</v>
      </c>
      <c r="K29" s="582">
        <v>37.6</v>
      </c>
      <c r="L29" s="582">
        <v>42.9</v>
      </c>
      <c r="M29" s="582">
        <v>39</v>
      </c>
      <c r="N29" s="582">
        <v>29.1</v>
      </c>
      <c r="O29" s="582">
        <v>36.9</v>
      </c>
      <c r="P29" s="582">
        <v>39.5</v>
      </c>
      <c r="Q29" s="582">
        <v>44.8</v>
      </c>
      <c r="R29" s="582">
        <v>39</v>
      </c>
      <c r="S29" s="630">
        <v>25</v>
      </c>
      <c r="T29" s="625"/>
    </row>
    <row r="30" spans="1:20" ht="15" customHeight="1">
      <c r="A30" s="580">
        <v>26</v>
      </c>
      <c r="B30" s="583" t="s">
        <v>1046</v>
      </c>
      <c r="C30" s="582">
        <v>33.700000000000003</v>
      </c>
      <c r="D30" s="582">
        <v>36.9</v>
      </c>
      <c r="E30" s="582">
        <v>29.9</v>
      </c>
      <c r="F30" s="582">
        <v>29.2</v>
      </c>
      <c r="G30" s="582">
        <v>41.3</v>
      </c>
      <c r="H30" s="582">
        <v>37.799999999999997</v>
      </c>
      <c r="I30" s="582">
        <v>37.6</v>
      </c>
      <c r="J30" s="582">
        <v>34.5</v>
      </c>
      <c r="K30" s="582">
        <v>37.700000000000003</v>
      </c>
      <c r="L30" s="582">
        <v>42.9</v>
      </c>
      <c r="M30" s="582">
        <v>39</v>
      </c>
      <c r="N30" s="582">
        <v>29.3</v>
      </c>
      <c r="O30" s="582">
        <v>37</v>
      </c>
      <c r="P30" s="582">
        <v>39.5</v>
      </c>
      <c r="Q30" s="582">
        <v>44.8</v>
      </c>
      <c r="R30" s="582">
        <v>39.1</v>
      </c>
      <c r="S30" s="630">
        <v>26</v>
      </c>
      <c r="T30" s="625"/>
    </row>
    <row r="31" spans="1:20" ht="15" customHeight="1">
      <c r="A31" s="580">
        <v>27</v>
      </c>
      <c r="B31" s="583" t="s">
        <v>1047</v>
      </c>
      <c r="C31" s="582">
        <v>18.5</v>
      </c>
      <c r="D31" s="582">
        <v>21.6</v>
      </c>
      <c r="E31" s="582">
        <v>18.2</v>
      </c>
      <c r="F31" s="582">
        <v>16.399999999999999</v>
      </c>
      <c r="G31" s="582">
        <v>24.5</v>
      </c>
      <c r="H31" s="582">
        <v>22.4</v>
      </c>
      <c r="I31" s="582">
        <v>20.8</v>
      </c>
      <c r="J31" s="582">
        <v>20.3</v>
      </c>
      <c r="K31" s="582">
        <v>22.8</v>
      </c>
      <c r="L31" s="582">
        <v>26.2</v>
      </c>
      <c r="M31" s="582">
        <v>24.5</v>
      </c>
      <c r="N31" s="582">
        <v>18.5</v>
      </c>
      <c r="O31" s="582">
        <v>21.7</v>
      </c>
      <c r="P31" s="582">
        <v>24</v>
      </c>
      <c r="Q31" s="582">
        <v>24.5</v>
      </c>
      <c r="R31" s="582">
        <v>24.8</v>
      </c>
      <c r="S31" s="630">
        <v>27</v>
      </c>
      <c r="T31" s="625"/>
    </row>
    <row r="32" spans="1:20" ht="15" customHeight="1">
      <c r="A32" s="580">
        <v>28</v>
      </c>
      <c r="B32" s="581" t="s">
        <v>1048</v>
      </c>
      <c r="C32" s="582">
        <v>24.8</v>
      </c>
      <c r="D32" s="582">
        <v>22.1</v>
      </c>
      <c r="E32" s="582">
        <v>19.899999999999999</v>
      </c>
      <c r="F32" s="582">
        <v>19.7</v>
      </c>
      <c r="G32" s="582">
        <v>22.1</v>
      </c>
      <c r="H32" s="582">
        <v>24.7</v>
      </c>
      <c r="I32" s="582">
        <v>19.3</v>
      </c>
      <c r="J32" s="582">
        <v>26.5</v>
      </c>
      <c r="K32" s="582">
        <v>19.600000000000001</v>
      </c>
      <c r="L32" s="582">
        <v>24.1</v>
      </c>
      <c r="M32" s="582">
        <v>18.899999999999999</v>
      </c>
      <c r="N32" s="582">
        <v>19.8</v>
      </c>
      <c r="O32" s="582">
        <v>23.8</v>
      </c>
      <c r="P32" s="582">
        <v>21</v>
      </c>
      <c r="Q32" s="582">
        <v>23</v>
      </c>
      <c r="R32" s="582">
        <v>19.2</v>
      </c>
      <c r="S32" s="630">
        <v>28</v>
      </c>
      <c r="T32" s="625"/>
    </row>
    <row r="33" spans="1:20" ht="15" customHeight="1">
      <c r="A33" s="580">
        <v>29</v>
      </c>
      <c r="B33" s="581" t="s">
        <v>1049</v>
      </c>
      <c r="C33" s="582">
        <v>86.3</v>
      </c>
      <c r="D33" s="582">
        <v>85.7</v>
      </c>
      <c r="E33" s="582">
        <v>86.6</v>
      </c>
      <c r="F33" s="582">
        <v>65</v>
      </c>
      <c r="G33" s="582">
        <v>83</v>
      </c>
      <c r="H33" s="582">
        <v>84.5</v>
      </c>
      <c r="I33" s="582">
        <v>77.8</v>
      </c>
      <c r="J33" s="582">
        <v>83.6</v>
      </c>
      <c r="K33" s="582">
        <v>79.400000000000006</v>
      </c>
      <c r="L33" s="582">
        <v>80.7</v>
      </c>
      <c r="M33" s="582">
        <v>64.569627732913133</v>
      </c>
      <c r="N33" s="582">
        <v>65.599999999999994</v>
      </c>
      <c r="O33" s="582">
        <v>68.900000000000006</v>
      </c>
      <c r="P33" s="582">
        <v>65.099999999999994</v>
      </c>
      <c r="Q33" s="582">
        <v>73.599999999999994</v>
      </c>
      <c r="R33" s="582">
        <v>63.7</v>
      </c>
      <c r="S33" s="630">
        <v>29</v>
      </c>
      <c r="T33" s="625"/>
    </row>
    <row r="34" spans="1:20" ht="15" customHeight="1">
      <c r="A34" s="580">
        <v>30</v>
      </c>
      <c r="B34" s="583" t="s">
        <v>1050</v>
      </c>
      <c r="C34" s="582">
        <v>93.1</v>
      </c>
      <c r="D34" s="582">
        <v>93.5</v>
      </c>
      <c r="E34" s="582">
        <v>94.6</v>
      </c>
      <c r="F34" s="582">
        <v>67.8</v>
      </c>
      <c r="G34" s="582">
        <v>89.1</v>
      </c>
      <c r="H34" s="582">
        <v>89.8</v>
      </c>
      <c r="I34" s="582">
        <v>83.6</v>
      </c>
      <c r="J34" s="582">
        <v>89.8</v>
      </c>
      <c r="K34" s="582">
        <v>82.9</v>
      </c>
      <c r="L34" s="582">
        <v>84.7</v>
      </c>
      <c r="M34" s="582">
        <v>72.599999999999994</v>
      </c>
      <c r="N34" s="582">
        <v>73</v>
      </c>
      <c r="O34" s="582">
        <v>75.8</v>
      </c>
      <c r="P34" s="582">
        <v>69.099999999999994</v>
      </c>
      <c r="Q34" s="582">
        <v>77.900000000000006</v>
      </c>
      <c r="R34" s="582">
        <v>66.900000000000006</v>
      </c>
      <c r="S34" s="630">
        <v>30</v>
      </c>
      <c r="T34" s="625"/>
    </row>
    <row r="35" spans="1:20" ht="15" customHeight="1">
      <c r="A35" s="580">
        <v>31</v>
      </c>
      <c r="B35" s="583" t="s">
        <v>1051</v>
      </c>
      <c r="C35" s="582">
        <v>88</v>
      </c>
      <c r="D35" s="582">
        <v>86.7</v>
      </c>
      <c r="E35" s="582">
        <v>90.2</v>
      </c>
      <c r="F35" s="582">
        <v>61.6</v>
      </c>
      <c r="G35" s="582">
        <v>83.7</v>
      </c>
      <c r="H35" s="582">
        <v>83</v>
      </c>
      <c r="I35" s="582">
        <v>71.5</v>
      </c>
      <c r="J35" s="582">
        <v>81.900000000000006</v>
      </c>
      <c r="K35" s="582">
        <v>74.2</v>
      </c>
      <c r="L35" s="582">
        <v>77.400000000000006</v>
      </c>
      <c r="M35" s="585" t="s">
        <v>1007</v>
      </c>
      <c r="N35" s="585" t="s">
        <v>1007</v>
      </c>
      <c r="O35" s="585" t="s">
        <v>1007</v>
      </c>
      <c r="P35" s="585" t="s">
        <v>1007</v>
      </c>
      <c r="Q35" s="585" t="s">
        <v>1007</v>
      </c>
      <c r="R35" s="585" t="s">
        <v>1007</v>
      </c>
      <c r="S35" s="630">
        <v>31</v>
      </c>
      <c r="T35" s="625"/>
    </row>
    <row r="36" spans="1:20" ht="15" customHeight="1">
      <c r="A36" s="580">
        <v>32</v>
      </c>
      <c r="B36" s="583" t="s">
        <v>1052</v>
      </c>
      <c r="C36" s="582">
        <v>88.4</v>
      </c>
      <c r="D36" s="582">
        <v>93.1</v>
      </c>
      <c r="E36" s="582">
        <v>93.9</v>
      </c>
      <c r="F36" s="582">
        <v>67.599999999999994</v>
      </c>
      <c r="G36" s="582">
        <v>90.9</v>
      </c>
      <c r="H36" s="582">
        <v>86.1</v>
      </c>
      <c r="I36" s="582">
        <v>72.2</v>
      </c>
      <c r="J36" s="582">
        <v>85.4</v>
      </c>
      <c r="K36" s="582">
        <v>80.7</v>
      </c>
      <c r="L36" s="582">
        <v>77.400000000000006</v>
      </c>
      <c r="M36" s="582">
        <v>65.5</v>
      </c>
      <c r="N36" s="582">
        <v>67.7</v>
      </c>
      <c r="O36" s="582">
        <v>72</v>
      </c>
      <c r="P36" s="582">
        <v>68.7</v>
      </c>
      <c r="Q36" s="582">
        <v>80.599999999999994</v>
      </c>
      <c r="R36" s="582">
        <v>74.5</v>
      </c>
      <c r="S36" s="630">
        <v>32</v>
      </c>
      <c r="T36" s="625"/>
    </row>
    <row r="37" spans="1:20" ht="15" customHeight="1">
      <c r="A37" s="580">
        <v>33</v>
      </c>
      <c r="B37" s="583" t="s">
        <v>1053</v>
      </c>
      <c r="C37" s="582">
        <v>82.9</v>
      </c>
      <c r="D37" s="582">
        <v>82.5</v>
      </c>
      <c r="E37" s="582">
        <v>84.1</v>
      </c>
      <c r="F37" s="582">
        <v>62.3</v>
      </c>
      <c r="G37" s="582">
        <v>80</v>
      </c>
      <c r="H37" s="582">
        <v>82.9</v>
      </c>
      <c r="I37" s="582">
        <v>78.900000000000006</v>
      </c>
      <c r="J37" s="582">
        <v>82.2</v>
      </c>
      <c r="K37" s="582">
        <v>78.599999999999994</v>
      </c>
      <c r="L37" s="582">
        <v>68.5</v>
      </c>
      <c r="M37" s="582">
        <v>65.5</v>
      </c>
      <c r="N37" s="582">
        <v>63.6</v>
      </c>
      <c r="O37" s="582">
        <v>65.8</v>
      </c>
      <c r="P37" s="582">
        <v>62.6</v>
      </c>
      <c r="Q37" s="582">
        <v>70.400000000000006</v>
      </c>
      <c r="R37" s="582">
        <v>58.2</v>
      </c>
      <c r="S37" s="630">
        <v>33</v>
      </c>
      <c r="T37" s="625"/>
    </row>
    <row r="38" spans="1:20" ht="15" customHeight="1">
      <c r="A38" s="580">
        <v>34</v>
      </c>
      <c r="B38" s="583" t="s">
        <v>1054</v>
      </c>
      <c r="C38" s="582">
        <v>88.8</v>
      </c>
      <c r="D38" s="582">
        <v>87.3</v>
      </c>
      <c r="E38" s="582">
        <v>87.6</v>
      </c>
      <c r="F38" s="582">
        <v>67</v>
      </c>
      <c r="G38" s="582">
        <v>84.4</v>
      </c>
      <c r="H38" s="582">
        <v>85.1</v>
      </c>
      <c r="I38" s="582">
        <v>77.099999999999994</v>
      </c>
      <c r="J38" s="582">
        <v>83.9</v>
      </c>
      <c r="K38" s="582">
        <v>79.599999999999994</v>
      </c>
      <c r="L38" s="582">
        <v>81</v>
      </c>
      <c r="M38" s="582">
        <v>63</v>
      </c>
      <c r="N38" s="582">
        <v>65.900000000000006</v>
      </c>
      <c r="O38" s="582">
        <v>69.900000000000006</v>
      </c>
      <c r="P38" s="582">
        <v>66</v>
      </c>
      <c r="Q38" s="582">
        <v>74.400000000000006</v>
      </c>
      <c r="R38" s="582">
        <v>66.099999999999994</v>
      </c>
      <c r="S38" s="630">
        <v>34</v>
      </c>
      <c r="T38" s="625"/>
    </row>
    <row r="39" spans="1:20" ht="15" customHeight="1">
      <c r="A39" s="580">
        <v>35</v>
      </c>
      <c r="B39" s="581" t="s">
        <v>1069</v>
      </c>
      <c r="C39" s="582">
        <v>450.5</v>
      </c>
      <c r="D39" s="582">
        <v>442.3</v>
      </c>
      <c r="E39" s="582">
        <v>454.3</v>
      </c>
      <c r="F39" s="582">
        <v>378.3</v>
      </c>
      <c r="G39" s="582">
        <v>438.4</v>
      </c>
      <c r="H39" s="582">
        <v>454.3</v>
      </c>
      <c r="I39" s="582">
        <v>394</v>
      </c>
      <c r="J39" s="582">
        <v>469.8</v>
      </c>
      <c r="K39" s="582">
        <v>451.4</v>
      </c>
      <c r="L39" s="582">
        <v>445</v>
      </c>
      <c r="M39" s="582">
        <v>393.8</v>
      </c>
      <c r="N39" s="582">
        <v>476.1</v>
      </c>
      <c r="O39" s="582">
        <v>464.3</v>
      </c>
      <c r="P39" s="582">
        <v>389.7</v>
      </c>
      <c r="Q39" s="582">
        <v>473.3</v>
      </c>
      <c r="R39" s="582">
        <v>413.6</v>
      </c>
      <c r="S39" s="630">
        <v>35</v>
      </c>
      <c r="T39" s="625"/>
    </row>
    <row r="40" spans="1:20" ht="15" customHeight="1">
      <c r="A40" s="580">
        <v>36</v>
      </c>
      <c r="B40" s="581" t="s">
        <v>1070</v>
      </c>
      <c r="C40" s="607" t="s">
        <v>1011</v>
      </c>
      <c r="D40" s="607" t="s">
        <v>1011</v>
      </c>
      <c r="E40" s="607" t="s">
        <v>1011</v>
      </c>
      <c r="F40" s="607" t="s">
        <v>1011</v>
      </c>
      <c r="G40" s="607" t="s">
        <v>1011</v>
      </c>
      <c r="H40" s="607" t="s">
        <v>1011</v>
      </c>
      <c r="I40" s="607" t="s">
        <v>1011</v>
      </c>
      <c r="J40" s="607" t="s">
        <v>1011</v>
      </c>
      <c r="K40" s="607" t="s">
        <v>1011</v>
      </c>
      <c r="L40" s="607" t="s">
        <v>1011</v>
      </c>
      <c r="M40" s="607" t="s">
        <v>1011</v>
      </c>
      <c r="N40" s="607" t="s">
        <v>1011</v>
      </c>
      <c r="O40" s="608">
        <v>228.7</v>
      </c>
      <c r="P40" s="608">
        <v>239.7</v>
      </c>
      <c r="Q40" s="608">
        <v>295.10000000000002</v>
      </c>
      <c r="R40" s="608">
        <v>263.7</v>
      </c>
      <c r="S40" s="630">
        <v>36</v>
      </c>
      <c r="T40" s="625"/>
    </row>
    <row r="41" spans="1:20" ht="20.100000000000001" customHeight="1">
      <c r="A41" s="601" t="s">
        <v>572</v>
      </c>
    </row>
    <row r="42" spans="1:20">
      <c r="A42" s="602" t="s">
        <v>1057</v>
      </c>
    </row>
    <row r="43" spans="1:20">
      <c r="A43" s="602" t="s">
        <v>1058</v>
      </c>
    </row>
    <row r="44" spans="1:20">
      <c r="A44" s="602" t="s">
        <v>1059</v>
      </c>
    </row>
    <row r="45" spans="1:20">
      <c r="A45" s="602" t="s">
        <v>1060</v>
      </c>
    </row>
    <row r="46" spans="1:20">
      <c r="A46" s="602" t="s">
        <v>1061</v>
      </c>
    </row>
    <row r="47" spans="1:20">
      <c r="A47" s="602" t="s">
        <v>1062</v>
      </c>
    </row>
    <row r="48" spans="1:20">
      <c r="A48" s="602" t="s">
        <v>1063</v>
      </c>
    </row>
    <row r="49" spans="1:1">
      <c r="A49" s="602" t="s">
        <v>1064</v>
      </c>
    </row>
    <row r="50" spans="1:1">
      <c r="A50" s="602" t="s">
        <v>1065</v>
      </c>
    </row>
    <row r="51" spans="1:1">
      <c r="A51" s="602" t="s">
        <v>1066</v>
      </c>
    </row>
    <row r="53" spans="1:1">
      <c r="A53" s="602" t="s">
        <v>1067</v>
      </c>
    </row>
  </sheetData>
  <pageMargins left="0.59055118110236227" right="0.39370078740157483" top="0.78740157480314965" bottom="0.78740157480314965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3" width="11.42578125" style="576"/>
    <col min="4" max="7" width="11.42578125" style="576" customWidth="1"/>
    <col min="8" max="8" width="11.42578125" style="576"/>
    <col min="9" max="12" width="11.42578125" style="576" customWidth="1"/>
    <col min="13" max="18" width="11.42578125" style="576"/>
    <col min="19" max="19" width="4.28515625" style="576" hidden="1" customWidth="1"/>
    <col min="20" max="16384" width="11.42578125" style="576"/>
  </cols>
  <sheetData>
    <row r="1" spans="1:20" ht="20.25" customHeight="1">
      <c r="A1" s="617" t="s">
        <v>1101</v>
      </c>
      <c r="J1" s="617"/>
      <c r="O1" s="603"/>
      <c r="R1" s="604"/>
    </row>
    <row r="2" spans="1:20" ht="15.75">
      <c r="A2" s="577" t="s">
        <v>997</v>
      </c>
      <c r="J2" s="577"/>
    </row>
    <row r="3" spans="1:20" ht="20.100000000000001" customHeight="1"/>
    <row r="4" spans="1:20" s="579" customFormat="1" ht="30" customHeight="1">
      <c r="A4" s="618" t="s">
        <v>30</v>
      </c>
      <c r="B4" s="622" t="s">
        <v>1020</v>
      </c>
      <c r="C4" s="619">
        <v>2000</v>
      </c>
      <c r="D4" s="619">
        <v>2001</v>
      </c>
      <c r="E4" s="619">
        <v>2002</v>
      </c>
      <c r="F4" s="619">
        <v>2003</v>
      </c>
      <c r="G4" s="619">
        <v>2004</v>
      </c>
      <c r="H4" s="621">
        <v>2005</v>
      </c>
      <c r="I4" s="619">
        <v>2006</v>
      </c>
      <c r="J4" s="620">
        <v>2007</v>
      </c>
      <c r="K4" s="619">
        <v>2008</v>
      </c>
      <c r="L4" s="619">
        <v>2009</v>
      </c>
      <c r="M4" s="619" t="s">
        <v>1097</v>
      </c>
      <c r="N4" s="619">
        <v>2011</v>
      </c>
      <c r="O4" s="619">
        <v>2012</v>
      </c>
      <c r="P4" s="632">
        <v>2013</v>
      </c>
      <c r="Q4" s="619">
        <v>2014</v>
      </c>
      <c r="R4" s="621" t="s">
        <v>1098</v>
      </c>
      <c r="S4" s="629" t="s">
        <v>30</v>
      </c>
      <c r="T4" s="623"/>
    </row>
    <row r="5" spans="1:20" ht="15" customHeight="1">
      <c r="A5" s="580">
        <v>1</v>
      </c>
      <c r="B5" s="581" t="s">
        <v>1021</v>
      </c>
      <c r="C5" s="606">
        <v>7016</v>
      </c>
      <c r="D5" s="606">
        <v>7046</v>
      </c>
      <c r="E5" s="606">
        <v>6941</v>
      </c>
      <c r="F5" s="606">
        <v>6839</v>
      </c>
      <c r="G5" s="606">
        <v>6947</v>
      </c>
      <c r="H5" s="606">
        <v>6839</v>
      </c>
      <c r="I5" s="606">
        <v>6702</v>
      </c>
      <c r="J5" s="606">
        <v>6572</v>
      </c>
      <c r="K5" s="606">
        <v>7038</v>
      </c>
      <c r="L5" s="606">
        <v>6908</v>
      </c>
      <c r="M5" s="606">
        <v>6587</v>
      </c>
      <c r="N5" s="606">
        <v>6491</v>
      </c>
      <c r="O5" s="606">
        <v>6518</v>
      </c>
      <c r="P5" s="606">
        <v>6526</v>
      </c>
      <c r="Q5" s="606">
        <v>6461</v>
      </c>
      <c r="R5" s="606">
        <v>6518</v>
      </c>
      <c r="S5" s="630">
        <v>1</v>
      </c>
      <c r="T5" s="625"/>
    </row>
    <row r="6" spans="1:20" ht="15" customHeight="1">
      <c r="A6" s="580">
        <v>2</v>
      </c>
      <c r="B6" s="583" t="s">
        <v>1022</v>
      </c>
      <c r="C6" s="606">
        <v>3822</v>
      </c>
      <c r="D6" s="606">
        <v>3743</v>
      </c>
      <c r="E6" s="606">
        <v>3752</v>
      </c>
      <c r="F6" s="606">
        <v>3507</v>
      </c>
      <c r="G6" s="606">
        <v>3746</v>
      </c>
      <c r="H6" s="606">
        <v>3732</v>
      </c>
      <c r="I6" s="606">
        <v>3663</v>
      </c>
      <c r="J6" s="606">
        <v>3673</v>
      </c>
      <c r="K6" s="606">
        <v>3960</v>
      </c>
      <c r="L6" s="606">
        <v>3985</v>
      </c>
      <c r="M6" s="606">
        <v>3925</v>
      </c>
      <c r="N6" s="606">
        <v>3862</v>
      </c>
      <c r="O6" s="606">
        <v>3766</v>
      </c>
      <c r="P6" s="606">
        <v>3913</v>
      </c>
      <c r="Q6" s="606">
        <v>3850</v>
      </c>
      <c r="R6" s="606">
        <v>3899</v>
      </c>
      <c r="S6" s="630">
        <v>2</v>
      </c>
      <c r="T6" s="625"/>
    </row>
    <row r="7" spans="1:20" ht="15" customHeight="1">
      <c r="A7" s="580">
        <v>3</v>
      </c>
      <c r="B7" s="584" t="s">
        <v>1023</v>
      </c>
      <c r="C7" s="606">
        <v>2969</v>
      </c>
      <c r="D7" s="606">
        <v>2897</v>
      </c>
      <c r="E7" s="606">
        <v>3015</v>
      </c>
      <c r="F7" s="606">
        <v>2964</v>
      </c>
      <c r="G7" s="606">
        <v>3112</v>
      </c>
      <c r="H7" s="606">
        <v>3174</v>
      </c>
      <c r="I7" s="606">
        <v>3115</v>
      </c>
      <c r="J7" s="606">
        <v>2992</v>
      </c>
      <c r="K7" s="606">
        <v>3213</v>
      </c>
      <c r="L7" s="606">
        <v>3226</v>
      </c>
      <c r="M7" s="606">
        <v>3298</v>
      </c>
      <c r="N7" s="606">
        <v>3248</v>
      </c>
      <c r="O7" s="606">
        <v>3057</v>
      </c>
      <c r="P7" s="606">
        <v>3128</v>
      </c>
      <c r="Q7" s="606">
        <v>3220</v>
      </c>
      <c r="R7" s="606">
        <v>3283</v>
      </c>
      <c r="S7" s="630">
        <v>3</v>
      </c>
      <c r="T7" s="625"/>
    </row>
    <row r="8" spans="1:20" ht="15" customHeight="1">
      <c r="A8" s="580">
        <v>4</v>
      </c>
      <c r="B8" s="587" t="s">
        <v>1024</v>
      </c>
      <c r="C8" s="606">
        <v>2914</v>
      </c>
      <c r="D8" s="606">
        <v>2850</v>
      </c>
      <c r="E8" s="606">
        <v>2962</v>
      </c>
      <c r="F8" s="606">
        <v>2833</v>
      </c>
      <c r="G8" s="606">
        <v>3057</v>
      </c>
      <c r="H8" s="606">
        <v>3110</v>
      </c>
      <c r="I8" s="606">
        <v>3058</v>
      </c>
      <c r="J8" s="606">
        <v>2955</v>
      </c>
      <c r="K8" s="606">
        <v>3164</v>
      </c>
      <c r="L8" s="606">
        <v>3178</v>
      </c>
      <c r="M8" s="606">
        <v>3234</v>
      </c>
      <c r="N8" s="606">
        <v>3173</v>
      </c>
      <c r="O8" s="606">
        <v>2893</v>
      </c>
      <c r="P8" s="606">
        <v>3066</v>
      </c>
      <c r="Q8" s="606">
        <v>3159</v>
      </c>
      <c r="R8" s="606">
        <v>3210</v>
      </c>
      <c r="S8" s="630">
        <v>4</v>
      </c>
      <c r="T8" s="625"/>
    </row>
    <row r="9" spans="1:20" ht="15" customHeight="1">
      <c r="A9" s="580">
        <v>5</v>
      </c>
      <c r="B9" s="587" t="s">
        <v>1025</v>
      </c>
      <c r="C9" s="606">
        <v>47</v>
      </c>
      <c r="D9" s="606">
        <v>43</v>
      </c>
      <c r="E9" s="606">
        <v>48</v>
      </c>
      <c r="F9" s="606">
        <v>124</v>
      </c>
      <c r="G9" s="606">
        <v>46</v>
      </c>
      <c r="H9" s="606">
        <v>53</v>
      </c>
      <c r="I9" s="606">
        <v>45</v>
      </c>
      <c r="J9" s="606">
        <v>30</v>
      </c>
      <c r="K9" s="606">
        <v>43</v>
      </c>
      <c r="L9" s="606">
        <v>36</v>
      </c>
      <c r="M9" s="606">
        <v>43</v>
      </c>
      <c r="N9" s="606">
        <v>60</v>
      </c>
      <c r="O9" s="606">
        <v>152</v>
      </c>
      <c r="P9" s="606">
        <v>53</v>
      </c>
      <c r="Q9" s="606">
        <v>49</v>
      </c>
      <c r="R9" s="606">
        <v>53</v>
      </c>
      <c r="S9" s="630">
        <v>5</v>
      </c>
      <c r="T9" s="625"/>
    </row>
    <row r="10" spans="1:20" ht="15" customHeight="1">
      <c r="A10" s="580">
        <v>6</v>
      </c>
      <c r="B10" s="587" t="s">
        <v>1026</v>
      </c>
      <c r="C10" s="606">
        <v>9</v>
      </c>
      <c r="D10" s="606">
        <v>5</v>
      </c>
      <c r="E10" s="606">
        <v>5</v>
      </c>
      <c r="F10" s="606">
        <v>7</v>
      </c>
      <c r="G10" s="606">
        <v>8</v>
      </c>
      <c r="H10" s="606">
        <v>10</v>
      </c>
      <c r="I10" s="606">
        <v>12</v>
      </c>
      <c r="J10" s="606">
        <v>8</v>
      </c>
      <c r="K10" s="606">
        <v>6</v>
      </c>
      <c r="L10" s="606">
        <v>11</v>
      </c>
      <c r="M10" s="606">
        <v>21</v>
      </c>
      <c r="N10" s="606">
        <v>15</v>
      </c>
      <c r="O10" s="606">
        <v>12</v>
      </c>
      <c r="P10" s="606">
        <v>9</v>
      </c>
      <c r="Q10" s="606">
        <v>11</v>
      </c>
      <c r="R10" s="606">
        <v>19</v>
      </c>
      <c r="S10" s="630">
        <v>6</v>
      </c>
      <c r="T10" s="625"/>
    </row>
    <row r="11" spans="1:20" ht="15" customHeight="1">
      <c r="A11" s="580">
        <v>7</v>
      </c>
      <c r="B11" s="584" t="s">
        <v>1027</v>
      </c>
      <c r="C11" s="606">
        <v>843</v>
      </c>
      <c r="D11" s="606">
        <v>837</v>
      </c>
      <c r="E11" s="606">
        <v>728</v>
      </c>
      <c r="F11" s="606">
        <v>531</v>
      </c>
      <c r="G11" s="606">
        <v>625</v>
      </c>
      <c r="H11" s="606">
        <v>549</v>
      </c>
      <c r="I11" s="606">
        <v>539</v>
      </c>
      <c r="J11" s="606">
        <v>671</v>
      </c>
      <c r="K11" s="606">
        <v>737</v>
      </c>
      <c r="L11" s="606">
        <v>749</v>
      </c>
      <c r="M11" s="606">
        <v>627</v>
      </c>
      <c r="N11" s="606">
        <v>614</v>
      </c>
      <c r="O11" s="606">
        <v>709</v>
      </c>
      <c r="P11" s="606">
        <v>785</v>
      </c>
      <c r="Q11" s="606">
        <v>630</v>
      </c>
      <c r="R11" s="606">
        <v>616</v>
      </c>
      <c r="S11" s="630">
        <v>7</v>
      </c>
      <c r="T11" s="625"/>
    </row>
    <row r="12" spans="1:20" ht="15" customHeight="1">
      <c r="A12" s="580">
        <v>8</v>
      </c>
      <c r="B12" s="584" t="s">
        <v>1028</v>
      </c>
      <c r="C12" s="606">
        <v>10</v>
      </c>
      <c r="D12" s="606">
        <v>9</v>
      </c>
      <c r="E12" s="606">
        <v>9</v>
      </c>
      <c r="F12" s="606">
        <v>12</v>
      </c>
      <c r="G12" s="606">
        <v>10</v>
      </c>
      <c r="H12" s="606">
        <v>9</v>
      </c>
      <c r="I12" s="606">
        <v>9</v>
      </c>
      <c r="J12" s="606">
        <v>10</v>
      </c>
      <c r="K12" s="606">
        <v>10</v>
      </c>
      <c r="L12" s="606">
        <v>10</v>
      </c>
      <c r="M12" s="585" t="s">
        <v>1007</v>
      </c>
      <c r="N12" s="585" t="s">
        <v>1007</v>
      </c>
      <c r="O12" s="585" t="s">
        <v>1007</v>
      </c>
      <c r="P12" s="585" t="s">
        <v>1007</v>
      </c>
      <c r="Q12" s="585" t="s">
        <v>1007</v>
      </c>
      <c r="R12" s="585" t="s">
        <v>1007</v>
      </c>
      <c r="S12" s="630">
        <v>8</v>
      </c>
      <c r="T12" s="625"/>
    </row>
    <row r="13" spans="1:20" ht="15" customHeight="1">
      <c r="A13" s="580">
        <v>9</v>
      </c>
      <c r="B13" s="583" t="s">
        <v>1029</v>
      </c>
      <c r="C13" s="606">
        <v>2833</v>
      </c>
      <c r="D13" s="606">
        <v>2906</v>
      </c>
      <c r="E13" s="606">
        <v>2790</v>
      </c>
      <c r="F13" s="606">
        <v>2869</v>
      </c>
      <c r="G13" s="606">
        <v>2739</v>
      </c>
      <c r="H13" s="606">
        <v>2664</v>
      </c>
      <c r="I13" s="606">
        <v>2638</v>
      </c>
      <c r="J13" s="606">
        <v>2496</v>
      </c>
      <c r="K13" s="606">
        <v>2558</v>
      </c>
      <c r="L13" s="606">
        <v>2459</v>
      </c>
      <c r="M13" s="606">
        <v>2195</v>
      </c>
      <c r="N13" s="606">
        <v>2140</v>
      </c>
      <c r="O13" s="606">
        <v>2226</v>
      </c>
      <c r="P13" s="606">
        <v>2115</v>
      </c>
      <c r="Q13" s="606">
        <v>2130</v>
      </c>
      <c r="R13" s="606">
        <v>2164</v>
      </c>
      <c r="S13" s="630">
        <v>9</v>
      </c>
      <c r="T13" s="625"/>
    </row>
    <row r="14" spans="1:20" ht="15" customHeight="1">
      <c r="A14" s="580">
        <v>10</v>
      </c>
      <c r="B14" s="584" t="s">
        <v>1030</v>
      </c>
      <c r="C14" s="606">
        <v>2068</v>
      </c>
      <c r="D14" s="606">
        <v>2112</v>
      </c>
      <c r="E14" s="606">
        <v>1970</v>
      </c>
      <c r="F14" s="606">
        <v>2075</v>
      </c>
      <c r="G14" s="606">
        <v>1979</v>
      </c>
      <c r="H14" s="606">
        <v>1947</v>
      </c>
      <c r="I14" s="606">
        <v>2025</v>
      </c>
      <c r="J14" s="606">
        <v>1917</v>
      </c>
      <c r="K14" s="606">
        <v>1962</v>
      </c>
      <c r="L14" s="606">
        <v>1878</v>
      </c>
      <c r="M14" s="606">
        <v>1642</v>
      </c>
      <c r="N14" s="606">
        <v>1598</v>
      </c>
      <c r="O14" s="606">
        <v>1678</v>
      </c>
      <c r="P14" s="606">
        <v>1570</v>
      </c>
      <c r="Q14" s="606">
        <v>1574</v>
      </c>
      <c r="R14" s="606">
        <v>1622</v>
      </c>
      <c r="S14" s="630">
        <v>10</v>
      </c>
      <c r="T14" s="625"/>
    </row>
    <row r="15" spans="1:20" ht="15" customHeight="1">
      <c r="A15" s="580">
        <v>11</v>
      </c>
      <c r="B15" s="587" t="s">
        <v>1031</v>
      </c>
      <c r="C15" s="606">
        <v>1446</v>
      </c>
      <c r="D15" s="606">
        <v>1473</v>
      </c>
      <c r="E15" s="606">
        <v>1361</v>
      </c>
      <c r="F15" s="606">
        <v>1323</v>
      </c>
      <c r="G15" s="606">
        <v>1365</v>
      </c>
      <c r="H15" s="606">
        <v>1345</v>
      </c>
      <c r="I15" s="606">
        <v>1483</v>
      </c>
      <c r="J15" s="606">
        <v>1424</v>
      </c>
      <c r="K15" s="606">
        <v>1418</v>
      </c>
      <c r="L15" s="606">
        <v>1452</v>
      </c>
      <c r="M15" s="606">
        <v>1295</v>
      </c>
      <c r="N15" s="606">
        <v>1178</v>
      </c>
      <c r="O15" s="606">
        <v>1090</v>
      </c>
      <c r="P15" s="606">
        <v>1211</v>
      </c>
      <c r="Q15" s="606">
        <v>1228</v>
      </c>
      <c r="R15" s="606">
        <v>1253</v>
      </c>
      <c r="S15" s="630">
        <v>11</v>
      </c>
      <c r="T15" s="625"/>
    </row>
    <row r="16" spans="1:20" ht="15" customHeight="1">
      <c r="A16" s="580">
        <v>12</v>
      </c>
      <c r="B16" s="587" t="s">
        <v>1032</v>
      </c>
      <c r="C16" s="606">
        <v>621</v>
      </c>
      <c r="D16" s="606">
        <v>639</v>
      </c>
      <c r="E16" s="606">
        <v>609</v>
      </c>
      <c r="F16" s="606">
        <v>751</v>
      </c>
      <c r="G16" s="606">
        <v>614</v>
      </c>
      <c r="H16" s="606">
        <v>602</v>
      </c>
      <c r="I16" s="606">
        <v>542</v>
      </c>
      <c r="J16" s="606">
        <v>493</v>
      </c>
      <c r="K16" s="606">
        <v>544</v>
      </c>
      <c r="L16" s="606">
        <v>426</v>
      </c>
      <c r="M16" s="606">
        <v>347</v>
      </c>
      <c r="N16" s="606">
        <v>420</v>
      </c>
      <c r="O16" s="606">
        <v>588</v>
      </c>
      <c r="P16" s="606">
        <v>399</v>
      </c>
      <c r="Q16" s="606">
        <v>346</v>
      </c>
      <c r="R16" s="606">
        <v>369</v>
      </c>
      <c r="S16" s="630">
        <v>12</v>
      </c>
      <c r="T16" s="625"/>
    </row>
    <row r="17" spans="1:20" ht="15" customHeight="1">
      <c r="A17" s="580">
        <v>13</v>
      </c>
      <c r="B17" s="584" t="s">
        <v>1033</v>
      </c>
      <c r="C17" s="606">
        <v>237</v>
      </c>
      <c r="D17" s="606">
        <v>233</v>
      </c>
      <c r="E17" s="606">
        <v>233</v>
      </c>
      <c r="F17" s="606">
        <v>262</v>
      </c>
      <c r="G17" s="606">
        <v>228</v>
      </c>
      <c r="H17" s="606">
        <v>210</v>
      </c>
      <c r="I17" s="606">
        <v>184</v>
      </c>
      <c r="J17" s="606">
        <v>178</v>
      </c>
      <c r="K17" s="606">
        <v>179</v>
      </c>
      <c r="L17" s="606">
        <v>163</v>
      </c>
      <c r="M17" s="606">
        <v>141</v>
      </c>
      <c r="N17" s="606">
        <v>143</v>
      </c>
      <c r="O17" s="606">
        <v>145</v>
      </c>
      <c r="P17" s="606">
        <v>131</v>
      </c>
      <c r="Q17" s="606">
        <v>124</v>
      </c>
      <c r="R17" s="606">
        <v>126</v>
      </c>
      <c r="S17" s="630">
        <v>13</v>
      </c>
      <c r="T17" s="625"/>
    </row>
    <row r="18" spans="1:20" ht="15" customHeight="1">
      <c r="A18" s="580">
        <v>14</v>
      </c>
      <c r="B18" s="584" t="s">
        <v>1034</v>
      </c>
      <c r="C18" s="606">
        <v>29</v>
      </c>
      <c r="D18" s="606">
        <v>27</v>
      </c>
      <c r="E18" s="606">
        <v>26</v>
      </c>
      <c r="F18" s="606">
        <v>33</v>
      </c>
      <c r="G18" s="606">
        <v>24</v>
      </c>
      <c r="H18" s="606">
        <v>26</v>
      </c>
      <c r="I18" s="606">
        <v>25</v>
      </c>
      <c r="J18" s="606">
        <v>20</v>
      </c>
      <c r="K18" s="606">
        <v>18</v>
      </c>
      <c r="L18" s="606">
        <v>17</v>
      </c>
      <c r="M18" s="606">
        <v>15</v>
      </c>
      <c r="N18" s="606">
        <v>16</v>
      </c>
      <c r="O18" s="606">
        <v>32</v>
      </c>
      <c r="P18" s="606">
        <v>17</v>
      </c>
      <c r="Q18" s="606">
        <v>14</v>
      </c>
      <c r="R18" s="606">
        <v>14</v>
      </c>
      <c r="S18" s="630">
        <v>14</v>
      </c>
      <c r="T18" s="625"/>
    </row>
    <row r="19" spans="1:20" ht="15" customHeight="1">
      <c r="A19" s="580">
        <v>15</v>
      </c>
      <c r="B19" s="584" t="s">
        <v>1035</v>
      </c>
      <c r="C19" s="606">
        <v>499</v>
      </c>
      <c r="D19" s="606">
        <v>533</v>
      </c>
      <c r="E19" s="606">
        <v>560</v>
      </c>
      <c r="F19" s="606">
        <v>500</v>
      </c>
      <c r="G19" s="606">
        <v>507</v>
      </c>
      <c r="H19" s="606">
        <v>481</v>
      </c>
      <c r="I19" s="606">
        <v>405</v>
      </c>
      <c r="J19" s="606">
        <v>381</v>
      </c>
      <c r="K19" s="606">
        <v>399</v>
      </c>
      <c r="L19" s="606">
        <v>401</v>
      </c>
      <c r="M19" s="606">
        <v>397</v>
      </c>
      <c r="N19" s="606">
        <v>383</v>
      </c>
      <c r="O19" s="606">
        <v>371</v>
      </c>
      <c r="P19" s="606">
        <v>397</v>
      </c>
      <c r="Q19" s="606">
        <v>418</v>
      </c>
      <c r="R19" s="606">
        <v>402</v>
      </c>
      <c r="S19" s="630">
        <v>15</v>
      </c>
      <c r="T19" s="625"/>
    </row>
    <row r="20" spans="1:20" ht="15" customHeight="1">
      <c r="A20" s="580">
        <v>16</v>
      </c>
      <c r="B20" s="583" t="s">
        <v>1036</v>
      </c>
      <c r="C20" s="606">
        <v>361</v>
      </c>
      <c r="D20" s="606">
        <v>397</v>
      </c>
      <c r="E20" s="606">
        <v>399</v>
      </c>
      <c r="F20" s="606">
        <v>463</v>
      </c>
      <c r="G20" s="606">
        <v>462</v>
      </c>
      <c r="H20" s="606">
        <v>443</v>
      </c>
      <c r="I20" s="606">
        <v>401</v>
      </c>
      <c r="J20" s="606">
        <v>403</v>
      </c>
      <c r="K20" s="606">
        <v>520</v>
      </c>
      <c r="L20" s="606">
        <v>464</v>
      </c>
      <c r="M20" s="606">
        <v>467</v>
      </c>
      <c r="N20" s="606">
        <v>488</v>
      </c>
      <c r="O20" s="606">
        <v>526</v>
      </c>
      <c r="P20" s="606">
        <v>497</v>
      </c>
      <c r="Q20" s="606">
        <v>481</v>
      </c>
      <c r="R20" s="606">
        <v>455</v>
      </c>
      <c r="S20" s="630">
        <v>16</v>
      </c>
      <c r="T20" s="625"/>
    </row>
    <row r="21" spans="1:20" ht="15" customHeight="1">
      <c r="A21" s="580">
        <v>17</v>
      </c>
      <c r="B21" s="581" t="s">
        <v>1037</v>
      </c>
      <c r="C21" s="606">
        <v>141</v>
      </c>
      <c r="D21" s="606">
        <v>164</v>
      </c>
      <c r="E21" s="606">
        <v>148</v>
      </c>
      <c r="F21" s="606">
        <v>136</v>
      </c>
      <c r="G21" s="606">
        <v>122</v>
      </c>
      <c r="H21" s="606">
        <v>110</v>
      </c>
      <c r="I21" s="606">
        <v>92</v>
      </c>
      <c r="J21" s="606">
        <v>68</v>
      </c>
      <c r="K21" s="606">
        <v>48</v>
      </c>
      <c r="L21" s="606">
        <v>48</v>
      </c>
      <c r="M21" s="606">
        <v>57</v>
      </c>
      <c r="N21" s="606">
        <v>56</v>
      </c>
      <c r="O21" s="606">
        <v>45</v>
      </c>
      <c r="P21" s="606">
        <v>38</v>
      </c>
      <c r="Q21" s="606">
        <v>42</v>
      </c>
      <c r="R21" s="606">
        <v>79</v>
      </c>
      <c r="S21" s="630">
        <v>17</v>
      </c>
      <c r="T21" s="625"/>
    </row>
    <row r="22" spans="1:20" ht="15" customHeight="1">
      <c r="A22" s="580">
        <v>18</v>
      </c>
      <c r="B22" s="581" t="s">
        <v>1038</v>
      </c>
      <c r="C22" s="606">
        <v>18</v>
      </c>
      <c r="D22" s="606">
        <v>21</v>
      </c>
      <c r="E22" s="606">
        <v>19</v>
      </c>
      <c r="F22" s="606">
        <v>20</v>
      </c>
      <c r="G22" s="606">
        <v>16</v>
      </c>
      <c r="H22" s="606">
        <v>16</v>
      </c>
      <c r="I22" s="606">
        <v>15</v>
      </c>
      <c r="J22" s="606">
        <v>12</v>
      </c>
      <c r="K22" s="606">
        <v>11</v>
      </c>
      <c r="L22" s="606">
        <v>12</v>
      </c>
      <c r="M22" s="606">
        <v>16</v>
      </c>
      <c r="N22" s="606">
        <v>17</v>
      </c>
      <c r="O22" s="606">
        <v>16</v>
      </c>
      <c r="P22" s="606">
        <v>16</v>
      </c>
      <c r="Q22" s="606">
        <v>21</v>
      </c>
      <c r="R22" s="606">
        <v>38</v>
      </c>
      <c r="S22" s="630">
        <v>18</v>
      </c>
      <c r="T22" s="625"/>
    </row>
    <row r="23" spans="1:20" ht="15" customHeight="1">
      <c r="A23" s="580">
        <v>19</v>
      </c>
      <c r="B23" s="581" t="s">
        <v>1039</v>
      </c>
      <c r="C23" s="588" t="s">
        <v>1011</v>
      </c>
      <c r="D23" s="588" t="s">
        <v>1011</v>
      </c>
      <c r="E23" s="588" t="s">
        <v>1011</v>
      </c>
      <c r="F23" s="588" t="s">
        <v>1011</v>
      </c>
      <c r="G23" s="588" t="s">
        <v>1011</v>
      </c>
      <c r="H23" s="588" t="s">
        <v>1011</v>
      </c>
      <c r="I23" s="588" t="s">
        <v>1011</v>
      </c>
      <c r="J23" s="588" t="s">
        <v>1011</v>
      </c>
      <c r="K23" s="588" t="s">
        <v>1011</v>
      </c>
      <c r="L23" s="588" t="s">
        <v>1011</v>
      </c>
      <c r="M23" s="588" t="s">
        <v>1011</v>
      </c>
      <c r="N23" s="609">
        <v>22</v>
      </c>
      <c r="O23" s="609">
        <v>18</v>
      </c>
      <c r="P23" s="609">
        <v>17</v>
      </c>
      <c r="Q23" s="609">
        <v>21</v>
      </c>
      <c r="R23" s="609">
        <v>30</v>
      </c>
      <c r="S23" s="630">
        <v>19</v>
      </c>
      <c r="T23" s="625"/>
    </row>
    <row r="24" spans="1:20" ht="15" customHeight="1">
      <c r="A24" s="580">
        <v>20</v>
      </c>
      <c r="B24" s="581" t="s">
        <v>1040</v>
      </c>
      <c r="C24" s="606">
        <v>304</v>
      </c>
      <c r="D24" s="606">
        <v>282</v>
      </c>
      <c r="E24" s="606">
        <v>284</v>
      </c>
      <c r="F24" s="606">
        <v>287</v>
      </c>
      <c r="G24" s="606">
        <v>295</v>
      </c>
      <c r="H24" s="606">
        <v>277</v>
      </c>
      <c r="I24" s="606">
        <v>274</v>
      </c>
      <c r="J24" s="606">
        <v>275</v>
      </c>
      <c r="K24" s="606">
        <v>260</v>
      </c>
      <c r="L24" s="606">
        <v>264</v>
      </c>
      <c r="M24" s="606">
        <v>254</v>
      </c>
      <c r="N24" s="606">
        <v>259</v>
      </c>
      <c r="O24" s="606">
        <v>238</v>
      </c>
      <c r="P24" s="606">
        <v>243</v>
      </c>
      <c r="Q24" s="606">
        <v>245</v>
      </c>
      <c r="R24" s="606">
        <v>237</v>
      </c>
      <c r="S24" s="630">
        <v>20</v>
      </c>
      <c r="T24" s="625"/>
    </row>
    <row r="25" spans="1:20" ht="15" customHeight="1">
      <c r="A25" s="580">
        <v>21</v>
      </c>
      <c r="B25" s="583" t="s">
        <v>1041</v>
      </c>
      <c r="C25" s="606">
        <v>18</v>
      </c>
      <c r="D25" s="606">
        <v>16</v>
      </c>
      <c r="E25" s="606">
        <v>17</v>
      </c>
      <c r="F25" s="606">
        <v>16</v>
      </c>
      <c r="G25" s="606">
        <v>16</v>
      </c>
      <c r="H25" s="606">
        <v>15</v>
      </c>
      <c r="I25" s="606">
        <v>15</v>
      </c>
      <c r="J25" s="606">
        <v>16</v>
      </c>
      <c r="K25" s="606">
        <v>14</v>
      </c>
      <c r="L25" s="606">
        <v>14</v>
      </c>
      <c r="M25" s="585" t="s">
        <v>1007</v>
      </c>
      <c r="N25" s="585" t="s">
        <v>1007</v>
      </c>
      <c r="O25" s="585" t="s">
        <v>1007</v>
      </c>
      <c r="P25" s="585" t="s">
        <v>1007</v>
      </c>
      <c r="Q25" s="585" t="s">
        <v>1007</v>
      </c>
      <c r="R25" s="585" t="s">
        <v>1007</v>
      </c>
      <c r="S25" s="630">
        <v>21</v>
      </c>
      <c r="T25" s="625"/>
    </row>
    <row r="26" spans="1:20" ht="15" customHeight="1">
      <c r="A26" s="580">
        <v>22</v>
      </c>
      <c r="B26" s="583" t="s">
        <v>1042</v>
      </c>
      <c r="C26" s="606">
        <v>287</v>
      </c>
      <c r="D26" s="606">
        <v>266</v>
      </c>
      <c r="E26" s="606">
        <v>267</v>
      </c>
      <c r="F26" s="606">
        <v>271</v>
      </c>
      <c r="G26" s="606">
        <v>279</v>
      </c>
      <c r="H26" s="606">
        <v>262</v>
      </c>
      <c r="I26" s="606">
        <v>259</v>
      </c>
      <c r="J26" s="606">
        <v>259</v>
      </c>
      <c r="K26" s="606">
        <v>245</v>
      </c>
      <c r="L26" s="606">
        <v>250</v>
      </c>
      <c r="M26" s="585" t="s">
        <v>1007</v>
      </c>
      <c r="N26" s="585" t="s">
        <v>1007</v>
      </c>
      <c r="O26" s="585" t="s">
        <v>1007</v>
      </c>
      <c r="P26" s="585" t="s">
        <v>1007</v>
      </c>
      <c r="Q26" s="585" t="s">
        <v>1007</v>
      </c>
      <c r="R26" s="585" t="s">
        <v>1007</v>
      </c>
      <c r="S26" s="630">
        <v>22</v>
      </c>
      <c r="T26" s="625"/>
    </row>
    <row r="27" spans="1:20" ht="15" customHeight="1">
      <c r="A27" s="580">
        <v>23</v>
      </c>
      <c r="B27" s="581" t="s">
        <v>1043</v>
      </c>
      <c r="C27" s="606">
        <v>452</v>
      </c>
      <c r="D27" s="606">
        <v>448</v>
      </c>
      <c r="E27" s="606">
        <v>459</v>
      </c>
      <c r="F27" s="606">
        <v>446</v>
      </c>
      <c r="G27" s="606">
        <v>441</v>
      </c>
      <c r="H27" s="606">
        <v>420</v>
      </c>
      <c r="I27" s="606">
        <v>358</v>
      </c>
      <c r="J27" s="606">
        <v>403</v>
      </c>
      <c r="K27" s="606">
        <v>369</v>
      </c>
      <c r="L27" s="606">
        <v>384</v>
      </c>
      <c r="M27" s="606">
        <v>364</v>
      </c>
      <c r="N27" s="606">
        <v>398</v>
      </c>
      <c r="O27" s="606">
        <v>402</v>
      </c>
      <c r="P27" s="606">
        <v>357</v>
      </c>
      <c r="Q27" s="606">
        <v>373</v>
      </c>
      <c r="R27" s="606">
        <v>313</v>
      </c>
      <c r="S27" s="630">
        <v>23</v>
      </c>
      <c r="T27" s="625"/>
    </row>
    <row r="28" spans="1:20" ht="15" customHeight="1">
      <c r="A28" s="580">
        <v>24</v>
      </c>
      <c r="B28" s="581" t="s">
        <v>1044</v>
      </c>
      <c r="C28" s="606">
        <v>9</v>
      </c>
      <c r="D28" s="606">
        <v>8</v>
      </c>
      <c r="E28" s="606">
        <v>7</v>
      </c>
      <c r="F28" s="606">
        <v>6</v>
      </c>
      <c r="G28" s="606">
        <v>5</v>
      </c>
      <c r="H28" s="606">
        <v>5</v>
      </c>
      <c r="I28" s="606">
        <v>4</v>
      </c>
      <c r="J28" s="606">
        <v>5</v>
      </c>
      <c r="K28" s="606">
        <v>4</v>
      </c>
      <c r="L28" s="606">
        <v>4</v>
      </c>
      <c r="M28" s="606">
        <v>3</v>
      </c>
      <c r="N28" s="606">
        <v>2</v>
      </c>
      <c r="O28" s="585" t="s">
        <v>1007</v>
      </c>
      <c r="P28" s="585" t="s">
        <v>1007</v>
      </c>
      <c r="Q28" s="585" t="s">
        <v>1007</v>
      </c>
      <c r="R28" s="585" t="s">
        <v>1007</v>
      </c>
      <c r="S28" s="630">
        <v>24</v>
      </c>
      <c r="T28" s="625"/>
    </row>
    <row r="29" spans="1:20" ht="15" customHeight="1">
      <c r="A29" s="580">
        <v>25</v>
      </c>
      <c r="B29" s="581" t="s">
        <v>1045</v>
      </c>
      <c r="C29" s="606">
        <v>1078</v>
      </c>
      <c r="D29" s="606">
        <v>1138</v>
      </c>
      <c r="E29" s="606">
        <v>1297</v>
      </c>
      <c r="F29" s="606">
        <v>1266</v>
      </c>
      <c r="G29" s="606">
        <v>1283</v>
      </c>
      <c r="H29" s="606">
        <v>1344</v>
      </c>
      <c r="I29" s="606">
        <v>1429</v>
      </c>
      <c r="J29" s="606">
        <v>1548</v>
      </c>
      <c r="K29" s="606">
        <v>1371</v>
      </c>
      <c r="L29" s="606">
        <v>1471</v>
      </c>
      <c r="M29" s="606">
        <v>1461</v>
      </c>
      <c r="N29" s="606">
        <v>1329</v>
      </c>
      <c r="O29" s="606">
        <v>1306</v>
      </c>
      <c r="P29" s="606">
        <v>1466</v>
      </c>
      <c r="Q29" s="606">
        <v>1394</v>
      </c>
      <c r="R29" s="606">
        <v>1286</v>
      </c>
      <c r="S29" s="630">
        <v>25</v>
      </c>
      <c r="T29" s="625"/>
    </row>
    <row r="30" spans="1:20" ht="15" customHeight="1">
      <c r="A30" s="580">
        <v>26</v>
      </c>
      <c r="B30" s="583" t="s">
        <v>1046</v>
      </c>
      <c r="C30" s="606">
        <v>1046</v>
      </c>
      <c r="D30" s="606">
        <v>1116</v>
      </c>
      <c r="E30" s="606">
        <v>1276</v>
      </c>
      <c r="F30" s="606">
        <v>1218</v>
      </c>
      <c r="G30" s="606">
        <v>1267</v>
      </c>
      <c r="H30" s="606">
        <v>1323</v>
      </c>
      <c r="I30" s="606">
        <v>1410</v>
      </c>
      <c r="J30" s="606">
        <v>1539</v>
      </c>
      <c r="K30" s="606">
        <v>1363</v>
      </c>
      <c r="L30" s="606">
        <v>1464</v>
      </c>
      <c r="M30" s="606">
        <v>1457</v>
      </c>
      <c r="N30" s="606">
        <v>1307</v>
      </c>
      <c r="O30" s="606">
        <v>1299</v>
      </c>
      <c r="P30" s="606">
        <v>1460</v>
      </c>
      <c r="Q30" s="606">
        <v>1392</v>
      </c>
      <c r="R30" s="606">
        <v>1282</v>
      </c>
      <c r="S30" s="630">
        <v>26</v>
      </c>
      <c r="T30" s="625"/>
    </row>
    <row r="31" spans="1:20" ht="15" customHeight="1">
      <c r="A31" s="580">
        <v>27</v>
      </c>
      <c r="B31" s="583" t="s">
        <v>1047</v>
      </c>
      <c r="C31" s="606">
        <v>32</v>
      </c>
      <c r="D31" s="606">
        <v>22</v>
      </c>
      <c r="E31" s="606">
        <v>21</v>
      </c>
      <c r="F31" s="606">
        <v>48</v>
      </c>
      <c r="G31" s="606">
        <v>16</v>
      </c>
      <c r="H31" s="606">
        <v>21</v>
      </c>
      <c r="I31" s="606">
        <v>19</v>
      </c>
      <c r="J31" s="606">
        <v>10</v>
      </c>
      <c r="K31" s="606">
        <v>7</v>
      </c>
      <c r="L31" s="606">
        <v>7</v>
      </c>
      <c r="M31" s="606">
        <v>4</v>
      </c>
      <c r="N31" s="606">
        <v>21</v>
      </c>
      <c r="O31" s="606">
        <v>7</v>
      </c>
      <c r="P31" s="606">
        <v>6</v>
      </c>
      <c r="Q31" s="606">
        <v>2</v>
      </c>
      <c r="R31" s="606">
        <v>4</v>
      </c>
      <c r="S31" s="630">
        <v>27</v>
      </c>
      <c r="T31" s="625"/>
    </row>
    <row r="32" spans="1:20" ht="15" customHeight="1">
      <c r="A32" s="580">
        <v>28</v>
      </c>
      <c r="B32" s="581" t="s">
        <v>1048</v>
      </c>
      <c r="C32" s="606">
        <v>26</v>
      </c>
      <c r="D32" s="606">
        <v>25</v>
      </c>
      <c r="E32" s="606">
        <v>26</v>
      </c>
      <c r="F32" s="606">
        <v>37</v>
      </c>
      <c r="G32" s="606">
        <v>32</v>
      </c>
      <c r="H32" s="606">
        <v>27</v>
      </c>
      <c r="I32" s="606">
        <v>32</v>
      </c>
      <c r="J32" s="606">
        <v>19</v>
      </c>
      <c r="K32" s="606">
        <v>25</v>
      </c>
      <c r="L32" s="606">
        <v>24</v>
      </c>
      <c r="M32" s="606">
        <v>25</v>
      </c>
      <c r="N32" s="606">
        <v>27</v>
      </c>
      <c r="O32" s="606">
        <v>26</v>
      </c>
      <c r="P32" s="606">
        <v>22</v>
      </c>
      <c r="Q32" s="606">
        <v>20</v>
      </c>
      <c r="R32" s="606">
        <v>18</v>
      </c>
      <c r="S32" s="630">
        <v>28</v>
      </c>
      <c r="T32" s="625"/>
    </row>
    <row r="33" spans="1:20" ht="15" customHeight="1">
      <c r="A33" s="580">
        <v>29</v>
      </c>
      <c r="B33" s="581" t="s">
        <v>1049</v>
      </c>
      <c r="C33" s="606">
        <v>4508</v>
      </c>
      <c r="D33" s="606">
        <v>4471</v>
      </c>
      <c r="E33" s="606">
        <v>4437</v>
      </c>
      <c r="F33" s="606">
        <v>4426</v>
      </c>
      <c r="G33" s="606">
        <v>4491</v>
      </c>
      <c r="H33" s="606">
        <v>4628</v>
      </c>
      <c r="I33" s="606">
        <v>4667</v>
      </c>
      <c r="J33" s="606">
        <v>4671</v>
      </c>
      <c r="K33" s="606">
        <v>4690</v>
      </c>
      <c r="L33" s="606">
        <v>4654</v>
      </c>
      <c r="M33" s="606">
        <v>5077</v>
      </c>
      <c r="N33" s="606">
        <v>5104</v>
      </c>
      <c r="O33" s="606">
        <v>5092</v>
      </c>
      <c r="P33" s="606">
        <v>5046</v>
      </c>
      <c r="Q33" s="606">
        <v>5071</v>
      </c>
      <c r="R33" s="606">
        <v>5021</v>
      </c>
      <c r="S33" s="630">
        <v>29</v>
      </c>
      <c r="T33" s="625"/>
    </row>
    <row r="34" spans="1:20" ht="15" customHeight="1">
      <c r="A34" s="580">
        <v>30</v>
      </c>
      <c r="B34" s="583" t="s">
        <v>1050</v>
      </c>
      <c r="C34" s="606">
        <v>182</v>
      </c>
      <c r="D34" s="606">
        <v>173</v>
      </c>
      <c r="E34" s="606">
        <v>167</v>
      </c>
      <c r="F34" s="606">
        <v>159</v>
      </c>
      <c r="G34" s="606">
        <v>177</v>
      </c>
      <c r="H34" s="606">
        <v>194</v>
      </c>
      <c r="I34" s="606">
        <v>210</v>
      </c>
      <c r="J34" s="606">
        <v>206</v>
      </c>
      <c r="K34" s="606">
        <v>206</v>
      </c>
      <c r="L34" s="606">
        <v>213</v>
      </c>
      <c r="M34" s="606">
        <v>246</v>
      </c>
      <c r="N34" s="606">
        <v>264</v>
      </c>
      <c r="O34" s="606">
        <v>274</v>
      </c>
      <c r="P34" s="606">
        <v>274</v>
      </c>
      <c r="Q34" s="606">
        <v>274</v>
      </c>
      <c r="R34" s="606">
        <v>258</v>
      </c>
      <c r="S34" s="630">
        <v>30</v>
      </c>
      <c r="T34" s="625"/>
    </row>
    <row r="35" spans="1:20" ht="15" customHeight="1">
      <c r="A35" s="580">
        <v>31</v>
      </c>
      <c r="B35" s="583" t="s">
        <v>1051</v>
      </c>
      <c r="C35" s="606">
        <v>29</v>
      </c>
      <c r="D35" s="606">
        <v>27</v>
      </c>
      <c r="E35" s="606">
        <v>25</v>
      </c>
      <c r="F35" s="606">
        <v>24</v>
      </c>
      <c r="G35" s="606">
        <v>26</v>
      </c>
      <c r="H35" s="606">
        <v>32</v>
      </c>
      <c r="I35" s="606">
        <v>38</v>
      </c>
      <c r="J35" s="606">
        <v>40</v>
      </c>
      <c r="K35" s="606">
        <v>39</v>
      </c>
      <c r="L35" s="606">
        <v>41</v>
      </c>
      <c r="M35" s="585" t="s">
        <v>1007</v>
      </c>
      <c r="N35" s="585" t="s">
        <v>1007</v>
      </c>
      <c r="O35" s="585" t="s">
        <v>1007</v>
      </c>
      <c r="P35" s="585" t="s">
        <v>1007</v>
      </c>
      <c r="Q35" s="585" t="s">
        <v>1007</v>
      </c>
      <c r="R35" s="585" t="s">
        <v>1007</v>
      </c>
      <c r="S35" s="630">
        <v>31</v>
      </c>
      <c r="T35" s="625"/>
    </row>
    <row r="36" spans="1:20" ht="15" customHeight="1">
      <c r="A36" s="580">
        <v>32</v>
      </c>
      <c r="B36" s="583" t="s">
        <v>1052</v>
      </c>
      <c r="C36" s="606">
        <v>216</v>
      </c>
      <c r="D36" s="606">
        <v>207</v>
      </c>
      <c r="E36" s="606">
        <v>190</v>
      </c>
      <c r="F36" s="606">
        <v>188</v>
      </c>
      <c r="G36" s="606">
        <v>209</v>
      </c>
      <c r="H36" s="606">
        <v>279</v>
      </c>
      <c r="I36" s="606">
        <v>321</v>
      </c>
      <c r="J36" s="606">
        <v>329</v>
      </c>
      <c r="K36" s="606">
        <v>392</v>
      </c>
      <c r="L36" s="606">
        <v>401</v>
      </c>
      <c r="M36" s="606">
        <v>387</v>
      </c>
      <c r="N36" s="606">
        <v>397</v>
      </c>
      <c r="O36" s="606">
        <v>386</v>
      </c>
      <c r="P36" s="606">
        <v>360</v>
      </c>
      <c r="Q36" s="606">
        <v>347</v>
      </c>
      <c r="R36" s="606">
        <v>268</v>
      </c>
      <c r="S36" s="630">
        <v>32</v>
      </c>
      <c r="T36" s="625"/>
    </row>
    <row r="37" spans="1:20" ht="15" customHeight="1">
      <c r="A37" s="580">
        <v>33</v>
      </c>
      <c r="B37" s="583" t="s">
        <v>1053</v>
      </c>
      <c r="C37" s="606">
        <v>2000</v>
      </c>
      <c r="D37" s="606">
        <v>1961</v>
      </c>
      <c r="E37" s="606">
        <v>1931</v>
      </c>
      <c r="F37" s="606">
        <v>1898</v>
      </c>
      <c r="G37" s="606">
        <v>1870</v>
      </c>
      <c r="H37" s="606">
        <v>1862</v>
      </c>
      <c r="I37" s="606">
        <v>1848</v>
      </c>
      <c r="J37" s="606">
        <v>1846</v>
      </c>
      <c r="K37" s="606">
        <v>1756</v>
      </c>
      <c r="L37" s="606">
        <v>1773</v>
      </c>
      <c r="M37" s="606">
        <v>1899</v>
      </c>
      <c r="N37" s="606">
        <v>1813</v>
      </c>
      <c r="O37" s="606">
        <v>1833</v>
      </c>
      <c r="P37" s="606">
        <v>1827</v>
      </c>
      <c r="Q37" s="606">
        <v>1830</v>
      </c>
      <c r="R37" s="606">
        <v>1844</v>
      </c>
      <c r="S37" s="630">
        <v>33</v>
      </c>
      <c r="T37" s="625"/>
    </row>
    <row r="38" spans="1:20" ht="15" customHeight="1">
      <c r="A38" s="580">
        <v>34</v>
      </c>
      <c r="B38" s="583" t="s">
        <v>1054</v>
      </c>
      <c r="C38" s="606">
        <v>2082</v>
      </c>
      <c r="D38" s="606">
        <v>2104</v>
      </c>
      <c r="E38" s="606">
        <v>2124</v>
      </c>
      <c r="F38" s="606">
        <v>2157</v>
      </c>
      <c r="G38" s="606">
        <v>2210</v>
      </c>
      <c r="H38" s="606">
        <v>2260</v>
      </c>
      <c r="I38" s="606">
        <v>2250</v>
      </c>
      <c r="J38" s="606">
        <v>2251</v>
      </c>
      <c r="K38" s="606">
        <v>2297</v>
      </c>
      <c r="L38" s="606">
        <v>2226</v>
      </c>
      <c r="M38" s="606">
        <v>2545</v>
      </c>
      <c r="N38" s="606">
        <v>2630</v>
      </c>
      <c r="O38" s="606">
        <v>2599</v>
      </c>
      <c r="P38" s="606">
        <v>2585</v>
      </c>
      <c r="Q38" s="606">
        <v>2620</v>
      </c>
      <c r="R38" s="606">
        <v>2651</v>
      </c>
      <c r="S38" s="630">
        <v>34</v>
      </c>
      <c r="T38" s="625"/>
    </row>
    <row r="39" spans="1:20" ht="15" customHeight="1">
      <c r="A39" s="580">
        <v>35</v>
      </c>
      <c r="B39" s="581" t="s">
        <v>1055</v>
      </c>
      <c r="C39" s="606">
        <v>1154</v>
      </c>
      <c r="D39" s="606">
        <v>1132</v>
      </c>
      <c r="E39" s="606">
        <v>1119</v>
      </c>
      <c r="F39" s="606">
        <v>1173</v>
      </c>
      <c r="G39" s="606">
        <v>1248</v>
      </c>
      <c r="H39" s="606">
        <v>1263</v>
      </c>
      <c r="I39" s="606">
        <v>1346</v>
      </c>
      <c r="J39" s="606">
        <v>1471</v>
      </c>
      <c r="K39" s="606">
        <v>1567</v>
      </c>
      <c r="L39" s="606">
        <v>1647</v>
      </c>
      <c r="M39" s="606">
        <v>1829</v>
      </c>
      <c r="N39" s="606">
        <v>2029</v>
      </c>
      <c r="O39" s="606">
        <v>2038</v>
      </c>
      <c r="P39" s="606">
        <v>2003</v>
      </c>
      <c r="Q39" s="606">
        <v>2093</v>
      </c>
      <c r="R39" s="606">
        <v>2100</v>
      </c>
      <c r="S39" s="630">
        <v>35</v>
      </c>
      <c r="T39" s="625"/>
    </row>
    <row r="40" spans="1:20" ht="15" customHeight="1">
      <c r="A40" s="580">
        <v>36</v>
      </c>
      <c r="B40" s="581" t="s">
        <v>1070</v>
      </c>
      <c r="C40" s="588" t="s">
        <v>1011</v>
      </c>
      <c r="D40" s="588" t="s">
        <v>1011</v>
      </c>
      <c r="E40" s="588" t="s">
        <v>1011</v>
      </c>
      <c r="F40" s="588" t="s">
        <v>1011</v>
      </c>
      <c r="G40" s="588" t="s">
        <v>1011</v>
      </c>
      <c r="H40" s="588" t="s">
        <v>1011</v>
      </c>
      <c r="I40" s="588" t="s">
        <v>1011</v>
      </c>
      <c r="J40" s="588" t="s">
        <v>1011</v>
      </c>
      <c r="K40" s="588" t="s">
        <v>1011</v>
      </c>
      <c r="L40" s="588" t="s">
        <v>1011</v>
      </c>
      <c r="M40" s="588" t="s">
        <v>1011</v>
      </c>
      <c r="N40" s="588" t="s">
        <v>1011</v>
      </c>
      <c r="O40" s="610">
        <v>59</v>
      </c>
      <c r="P40" s="610">
        <v>67</v>
      </c>
      <c r="Q40" s="610">
        <v>88</v>
      </c>
      <c r="R40" s="610">
        <v>107</v>
      </c>
      <c r="S40" s="630">
        <v>36</v>
      </c>
      <c r="T40" s="625"/>
    </row>
    <row r="41" spans="1:20" ht="20.100000000000001" customHeight="1">
      <c r="A41" s="601" t="s">
        <v>572</v>
      </c>
    </row>
    <row r="42" spans="1:20">
      <c r="A42" s="602" t="s">
        <v>1057</v>
      </c>
    </row>
    <row r="43" spans="1:20">
      <c r="A43" s="602" t="s">
        <v>1058</v>
      </c>
    </row>
    <row r="44" spans="1:20">
      <c r="A44" s="602" t="s">
        <v>1059</v>
      </c>
    </row>
    <row r="45" spans="1:20">
      <c r="A45" s="602" t="s">
        <v>1060</v>
      </c>
    </row>
    <row r="46" spans="1:20">
      <c r="A46" s="602" t="s">
        <v>1061</v>
      </c>
    </row>
    <row r="47" spans="1:20">
      <c r="A47" s="602" t="s">
        <v>1062</v>
      </c>
    </row>
    <row r="48" spans="1:20">
      <c r="A48" s="602" t="s">
        <v>1063</v>
      </c>
    </row>
    <row r="49" spans="1:1">
      <c r="A49" s="602" t="s">
        <v>1064</v>
      </c>
    </row>
    <row r="50" spans="1:1">
      <c r="A50" s="602" t="s">
        <v>1065</v>
      </c>
    </row>
    <row r="51" spans="1:1">
      <c r="A51" s="602" t="s">
        <v>1066</v>
      </c>
    </row>
    <row r="52" spans="1:1">
      <c r="A52" s="602"/>
    </row>
    <row r="53" spans="1:1">
      <c r="A53" s="602" t="s">
        <v>1067</v>
      </c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workbookViewId="0"/>
  </sheetViews>
  <sheetFormatPr baseColWidth="10" defaultRowHeight="12"/>
  <cols>
    <col min="1" max="1" width="4.7109375" style="576" customWidth="1"/>
    <col min="2" max="2" width="30.7109375" style="576" customWidth="1"/>
    <col min="3" max="3" width="13.7109375" style="576" customWidth="1"/>
    <col min="4" max="20" width="10.7109375" style="576" customWidth="1"/>
    <col min="21" max="21" width="4.28515625" style="576" hidden="1" customWidth="1"/>
    <col min="22" max="16384" width="11.42578125" style="576"/>
  </cols>
  <sheetData>
    <row r="1" spans="1:22" ht="20.25" customHeight="1">
      <c r="A1" s="617" t="s">
        <v>1102</v>
      </c>
      <c r="K1" s="617"/>
    </row>
    <row r="2" spans="1:22" ht="20.100000000000001" customHeight="1"/>
    <row r="3" spans="1:22" ht="20.100000000000001" customHeight="1">
      <c r="D3" s="611"/>
      <c r="E3" s="611"/>
      <c r="F3" s="611"/>
    </row>
    <row r="4" spans="1:22" s="578" customFormat="1" ht="30" customHeight="1">
      <c r="A4" s="618" t="s">
        <v>30</v>
      </c>
      <c r="B4" s="622" t="s">
        <v>1071</v>
      </c>
      <c r="C4" s="619" t="s">
        <v>3</v>
      </c>
      <c r="D4" s="619">
        <v>2000</v>
      </c>
      <c r="E4" s="619">
        <v>2001</v>
      </c>
      <c r="F4" s="619">
        <v>2002</v>
      </c>
      <c r="G4" s="620">
        <v>2003</v>
      </c>
      <c r="H4" s="619">
        <v>2004</v>
      </c>
      <c r="I4" s="621">
        <v>2005</v>
      </c>
      <c r="J4" s="619">
        <v>2006</v>
      </c>
      <c r="K4" s="620">
        <v>2007</v>
      </c>
      <c r="L4" s="619">
        <v>2008</v>
      </c>
      <c r="M4" s="619">
        <v>2009</v>
      </c>
      <c r="N4" s="619">
        <v>2010</v>
      </c>
      <c r="O4" s="619">
        <v>2011</v>
      </c>
      <c r="P4" s="619">
        <v>2012</v>
      </c>
      <c r="Q4" s="632">
        <v>2013</v>
      </c>
      <c r="R4" s="619">
        <v>2014</v>
      </c>
      <c r="S4" s="621" t="s">
        <v>1095</v>
      </c>
      <c r="T4" s="621" t="s">
        <v>1103</v>
      </c>
      <c r="U4" s="629" t="s">
        <v>30</v>
      </c>
      <c r="V4" s="626"/>
    </row>
    <row r="5" spans="1:22" ht="20.100000000000001" customHeight="1">
      <c r="A5" s="580">
        <v>1</v>
      </c>
      <c r="B5" s="581" t="s">
        <v>1072</v>
      </c>
      <c r="C5" s="612" t="s">
        <v>1073</v>
      </c>
      <c r="D5" s="613">
        <v>14537.9</v>
      </c>
      <c r="E5" s="613">
        <v>14603.087</v>
      </c>
      <c r="F5" s="613">
        <v>13988.3</v>
      </c>
      <c r="G5" s="613">
        <v>13643.7</v>
      </c>
      <c r="H5" s="613">
        <v>13195.8</v>
      </c>
      <c r="I5" s="613">
        <v>13034.5</v>
      </c>
      <c r="J5" s="613">
        <v>12747.9</v>
      </c>
      <c r="K5" s="613">
        <v>12686.644</v>
      </c>
      <c r="L5" s="613">
        <v>12969.674000000001</v>
      </c>
      <c r="M5" s="613">
        <v>12944.903</v>
      </c>
      <c r="N5" s="613">
        <v>12809.492</v>
      </c>
      <c r="O5" s="613">
        <v>12562.6</v>
      </c>
      <c r="P5" s="613">
        <v>12477.388999999999</v>
      </c>
      <c r="Q5" s="613">
        <v>12685.993</v>
      </c>
      <c r="R5" s="613">
        <v>12742.19</v>
      </c>
      <c r="S5" s="613">
        <v>12635.456</v>
      </c>
      <c r="T5" s="613">
        <v>12563.177</v>
      </c>
      <c r="U5" s="630">
        <v>1</v>
      </c>
      <c r="V5" s="625"/>
    </row>
    <row r="6" spans="1:22" ht="15" customHeight="1">
      <c r="A6" s="580"/>
      <c r="B6" s="583" t="s">
        <v>1074</v>
      </c>
      <c r="C6" s="593"/>
      <c r="D6" s="613"/>
      <c r="E6" s="613"/>
      <c r="F6" s="613"/>
      <c r="G6" s="613"/>
      <c r="H6" s="613"/>
      <c r="I6" s="613"/>
      <c r="J6" s="613"/>
      <c r="K6" s="613"/>
      <c r="L6" s="613"/>
      <c r="M6" s="613"/>
      <c r="N6" s="613"/>
      <c r="O6" s="613"/>
      <c r="P6" s="613"/>
      <c r="Q6" s="613"/>
      <c r="R6" s="613"/>
      <c r="S6" s="613"/>
      <c r="T6" s="613"/>
      <c r="U6" s="630"/>
      <c r="V6" s="625"/>
    </row>
    <row r="7" spans="1:22" ht="12" customHeight="1">
      <c r="A7" s="580">
        <v>2</v>
      </c>
      <c r="B7" s="583" t="s">
        <v>1075</v>
      </c>
      <c r="C7" s="612" t="s">
        <v>1073</v>
      </c>
      <c r="D7" s="613">
        <v>6494.4920000000002</v>
      </c>
      <c r="E7" s="613">
        <v>5306.9110000000001</v>
      </c>
      <c r="F7" s="613">
        <v>5075.3</v>
      </c>
      <c r="G7" s="613">
        <v>4941.3879999999999</v>
      </c>
      <c r="H7" s="613">
        <v>4742.8</v>
      </c>
      <c r="I7" s="613">
        <v>4563.8</v>
      </c>
      <c r="J7" s="613">
        <v>4565.3999999999996</v>
      </c>
      <c r="K7" s="613">
        <v>4545.1940000000004</v>
      </c>
      <c r="L7" s="613">
        <v>4715.1270000000004</v>
      </c>
      <c r="M7" s="613">
        <v>4114.4219999999996</v>
      </c>
      <c r="N7" s="613">
        <v>4358.2240000000002</v>
      </c>
      <c r="O7" s="613">
        <v>4201.0969999999998</v>
      </c>
      <c r="P7" s="613">
        <v>4090.5770000000002</v>
      </c>
      <c r="Q7" s="613">
        <v>4166.6139999999996</v>
      </c>
      <c r="R7" s="613">
        <v>4151.0640000000003</v>
      </c>
      <c r="S7" s="613">
        <v>4102.5420000000004</v>
      </c>
      <c r="T7" s="613">
        <v>4063.1950000000002</v>
      </c>
      <c r="U7" s="630">
        <v>2</v>
      </c>
      <c r="V7" s="625"/>
    </row>
    <row r="8" spans="1:22" ht="15" customHeight="1">
      <c r="A8" s="580">
        <v>3</v>
      </c>
      <c r="B8" s="583" t="s">
        <v>1076</v>
      </c>
      <c r="C8" s="612" t="s">
        <v>1073</v>
      </c>
      <c r="D8" s="613">
        <v>4569.8</v>
      </c>
      <c r="E8" s="613">
        <v>4548.5870000000004</v>
      </c>
      <c r="F8" s="613">
        <v>4427.2</v>
      </c>
      <c r="G8" s="613">
        <v>4371.9579999999996</v>
      </c>
      <c r="H8" s="613">
        <v>4285.1000000000004</v>
      </c>
      <c r="I8" s="613">
        <v>4236</v>
      </c>
      <c r="J8" s="613">
        <v>4081.2</v>
      </c>
      <c r="K8" s="613">
        <v>4071.1990000000001</v>
      </c>
      <c r="L8" s="613">
        <v>4217.7110000000002</v>
      </c>
      <c r="M8" s="613">
        <v>4205.4930000000004</v>
      </c>
      <c r="N8" s="613">
        <v>4183.1109999999999</v>
      </c>
      <c r="O8" s="613">
        <v>4184.9780000000001</v>
      </c>
      <c r="P8" s="613">
        <v>4191.3689999999997</v>
      </c>
      <c r="Q8" s="613">
        <v>4267.6109999999999</v>
      </c>
      <c r="R8" s="613">
        <v>4295.68</v>
      </c>
      <c r="S8" s="613">
        <v>4284.6390000000001</v>
      </c>
      <c r="T8" s="613">
        <v>4272.1260000000002</v>
      </c>
      <c r="U8" s="630">
        <v>3</v>
      </c>
      <c r="V8" s="625"/>
    </row>
    <row r="9" spans="1:22" ht="15" customHeight="1">
      <c r="A9" s="580">
        <v>4</v>
      </c>
      <c r="B9" s="581" t="s">
        <v>1077</v>
      </c>
      <c r="C9" s="612" t="s">
        <v>1073</v>
      </c>
      <c r="D9" s="613">
        <v>25633.200000000001</v>
      </c>
      <c r="E9" s="613">
        <v>25783.928</v>
      </c>
      <c r="F9" s="613">
        <v>26103</v>
      </c>
      <c r="G9" s="613">
        <v>26334.32</v>
      </c>
      <c r="H9" s="613">
        <v>25659.3</v>
      </c>
      <c r="I9" s="613">
        <v>26857.8</v>
      </c>
      <c r="J9" s="613">
        <v>26521.4</v>
      </c>
      <c r="K9" s="613">
        <v>27125.298999999999</v>
      </c>
      <c r="L9" s="613">
        <v>26686.7</v>
      </c>
      <c r="M9" s="613">
        <v>26980.9</v>
      </c>
      <c r="N9" s="613">
        <v>26509.1</v>
      </c>
      <c r="O9" s="613">
        <v>26758.1</v>
      </c>
      <c r="P9" s="613">
        <v>28131.7</v>
      </c>
      <c r="Q9" s="613">
        <v>28133.4</v>
      </c>
      <c r="R9" s="613">
        <v>28339</v>
      </c>
      <c r="S9" s="613">
        <v>27652.400000000001</v>
      </c>
      <c r="T9" s="613">
        <v>27054.7</v>
      </c>
      <c r="U9" s="630">
        <v>4</v>
      </c>
      <c r="V9" s="625"/>
    </row>
    <row r="10" spans="1:22" ht="12" customHeight="1">
      <c r="A10" s="580"/>
      <c r="B10" s="583" t="s">
        <v>1074</v>
      </c>
      <c r="C10" s="593"/>
      <c r="D10" s="613"/>
      <c r="E10" s="613"/>
      <c r="F10" s="613"/>
      <c r="G10" s="613"/>
      <c r="H10" s="613"/>
      <c r="I10" s="613"/>
      <c r="J10" s="613"/>
      <c r="K10" s="613"/>
      <c r="L10" s="613"/>
      <c r="M10" s="613"/>
      <c r="N10" s="613"/>
      <c r="O10" s="613"/>
      <c r="P10" s="613"/>
      <c r="Q10" s="613"/>
      <c r="R10" s="613"/>
      <c r="S10" s="613"/>
      <c r="T10" s="613"/>
      <c r="U10" s="630"/>
      <c r="V10" s="625"/>
    </row>
    <row r="11" spans="1:22" ht="15" customHeight="1">
      <c r="A11" s="580">
        <v>5</v>
      </c>
      <c r="B11" s="583" t="s">
        <v>1078</v>
      </c>
      <c r="C11" s="612" t="s">
        <v>1073</v>
      </c>
      <c r="D11" s="613">
        <v>10015.799999999999</v>
      </c>
      <c r="E11" s="613">
        <v>10096.558999999999</v>
      </c>
      <c r="F11" s="613">
        <v>9968.4</v>
      </c>
      <c r="G11" s="613">
        <v>10481.91</v>
      </c>
      <c r="H11" s="613">
        <v>9839.7000000000007</v>
      </c>
      <c r="I11" s="613">
        <v>10663.5</v>
      </c>
      <c r="J11" s="613">
        <v>10560.1</v>
      </c>
      <c r="K11" s="613">
        <v>10958.187</v>
      </c>
      <c r="L11" s="613">
        <v>11165.8</v>
      </c>
      <c r="M11" s="613">
        <v>11488.7</v>
      </c>
      <c r="N11" s="613">
        <v>11173.3</v>
      </c>
      <c r="O11" s="613">
        <v>11216.2</v>
      </c>
      <c r="P11" s="613">
        <v>12072.6</v>
      </c>
      <c r="Q11" s="613">
        <v>12382.5</v>
      </c>
      <c r="R11" s="613">
        <v>12407.6</v>
      </c>
      <c r="S11" s="613">
        <v>11998.9</v>
      </c>
      <c r="T11" s="613">
        <v>11726.2</v>
      </c>
      <c r="U11" s="630">
        <v>5</v>
      </c>
      <c r="V11" s="625"/>
    </row>
    <row r="12" spans="1:22" ht="15" customHeight="1">
      <c r="A12" s="580">
        <v>6</v>
      </c>
      <c r="B12" s="581" t="s">
        <v>1079</v>
      </c>
      <c r="C12" s="612" t="s">
        <v>1073</v>
      </c>
      <c r="D12" s="613">
        <v>122056.102</v>
      </c>
      <c r="E12" s="613">
        <v>122056.102</v>
      </c>
      <c r="F12" s="613">
        <v>121797.152</v>
      </c>
      <c r="G12" s="613">
        <v>121538.202</v>
      </c>
      <c r="H12" s="613">
        <v>121049.201</v>
      </c>
      <c r="I12" s="613">
        <v>120560.2</v>
      </c>
      <c r="J12" s="613">
        <v>124511.458</v>
      </c>
      <c r="K12" s="613">
        <v>128462.716</v>
      </c>
      <c r="L12" s="613">
        <v>128608.39399999999</v>
      </c>
      <c r="M12" s="613">
        <v>128754.072</v>
      </c>
      <c r="N12" s="613">
        <v>128899.75</v>
      </c>
      <c r="O12" s="613">
        <v>135172.69266666667</v>
      </c>
      <c r="P12" s="613">
        <v>141445.63533333334</v>
      </c>
      <c r="Q12" s="613">
        <v>147718.57800000001</v>
      </c>
      <c r="R12" s="613">
        <v>131158.978</v>
      </c>
      <c r="S12" s="614" t="s">
        <v>1080</v>
      </c>
      <c r="T12" s="614" t="s">
        <v>1080</v>
      </c>
      <c r="U12" s="630">
        <v>6</v>
      </c>
      <c r="V12" s="625"/>
    </row>
    <row r="13" spans="1:22" ht="15" customHeight="1">
      <c r="A13" s="580"/>
      <c r="B13" s="583" t="s">
        <v>1074</v>
      </c>
      <c r="C13" s="612"/>
      <c r="D13" s="613"/>
      <c r="E13" s="613"/>
      <c r="F13" s="613"/>
      <c r="G13" s="613"/>
      <c r="H13" s="613"/>
      <c r="I13" s="613"/>
      <c r="J13" s="613"/>
      <c r="K13" s="613"/>
      <c r="L13" s="613"/>
      <c r="M13" s="613"/>
      <c r="N13" s="613"/>
      <c r="O13" s="613"/>
      <c r="P13" s="613"/>
      <c r="Q13" s="613"/>
      <c r="R13" s="613"/>
      <c r="S13" s="613"/>
      <c r="U13" s="630"/>
      <c r="V13" s="625"/>
    </row>
    <row r="14" spans="1:22" ht="12" customHeight="1">
      <c r="A14" s="580">
        <v>7</v>
      </c>
      <c r="B14" s="583" t="s">
        <v>1081</v>
      </c>
      <c r="C14" s="612" t="s">
        <v>1073</v>
      </c>
      <c r="D14" s="613">
        <v>51385.754000000001</v>
      </c>
      <c r="E14" s="613">
        <v>51385.754000000001</v>
      </c>
      <c r="F14" s="613">
        <v>52998.563999999998</v>
      </c>
      <c r="G14" s="613">
        <v>54611.374000000003</v>
      </c>
      <c r="H14" s="613">
        <v>55686.936999999998</v>
      </c>
      <c r="I14" s="613">
        <v>56762.5</v>
      </c>
      <c r="J14" s="613">
        <v>57992.105499999998</v>
      </c>
      <c r="K14" s="613">
        <v>59221.711000000003</v>
      </c>
      <c r="L14" s="613">
        <v>61991.5</v>
      </c>
      <c r="M14" s="613">
        <v>64761.288999999997</v>
      </c>
      <c r="N14" s="613">
        <v>67531.077999999994</v>
      </c>
      <c r="O14" s="613">
        <v>67531.077999999994</v>
      </c>
      <c r="P14" s="613">
        <v>67531.077999999994</v>
      </c>
      <c r="Q14" s="613">
        <v>67531.077999999994</v>
      </c>
      <c r="R14" s="613">
        <v>67531.077999999994</v>
      </c>
      <c r="S14" s="614" t="s">
        <v>1080</v>
      </c>
      <c r="T14" s="614" t="s">
        <v>1080</v>
      </c>
      <c r="U14" s="630">
        <v>7</v>
      </c>
      <c r="V14" s="625"/>
    </row>
    <row r="15" spans="1:22" ht="15" customHeight="1">
      <c r="A15" s="580">
        <v>8</v>
      </c>
      <c r="B15" s="583" t="s">
        <v>1082</v>
      </c>
      <c r="C15" s="612" t="s">
        <v>1073</v>
      </c>
      <c r="D15" s="613">
        <v>41330.004000000001</v>
      </c>
      <c r="E15" s="613">
        <v>41330.004000000001</v>
      </c>
      <c r="F15" s="613">
        <v>40147.385999999999</v>
      </c>
      <c r="G15" s="613">
        <v>38964.767999999996</v>
      </c>
      <c r="H15" s="613">
        <v>37560.934000000001</v>
      </c>
      <c r="I15" s="613">
        <v>36157.1</v>
      </c>
      <c r="J15" s="613">
        <v>37310.402000000002</v>
      </c>
      <c r="K15" s="613">
        <v>38463.703999999998</v>
      </c>
      <c r="L15" s="613">
        <v>37402.135666666662</v>
      </c>
      <c r="M15" s="613">
        <v>36340.567333333325</v>
      </c>
      <c r="N15" s="613">
        <v>35278.999000000003</v>
      </c>
      <c r="O15" s="613">
        <v>39514.899333333335</v>
      </c>
      <c r="P15" s="613">
        <v>43750.799666666673</v>
      </c>
      <c r="Q15" s="613">
        <v>47986.7</v>
      </c>
      <c r="R15" s="613">
        <v>47986.7</v>
      </c>
      <c r="S15" s="614" t="s">
        <v>1080</v>
      </c>
      <c r="T15" s="614" t="s">
        <v>1080</v>
      </c>
      <c r="U15" s="630">
        <v>8</v>
      </c>
      <c r="V15" s="625"/>
    </row>
    <row r="16" spans="1:22" ht="12" customHeight="1">
      <c r="A16" s="580">
        <v>9</v>
      </c>
      <c r="B16" s="583" t="s">
        <v>1083</v>
      </c>
      <c r="C16" s="612" t="s">
        <v>1073</v>
      </c>
      <c r="D16" s="613">
        <v>12063.244000000001</v>
      </c>
      <c r="E16" s="613">
        <v>12063.244000000001</v>
      </c>
      <c r="F16" s="613">
        <v>12838.752</v>
      </c>
      <c r="G16" s="613">
        <v>13614.26</v>
      </c>
      <c r="H16" s="613">
        <v>13453.53</v>
      </c>
      <c r="I16" s="613">
        <v>13292.8</v>
      </c>
      <c r="J16" s="613">
        <v>13565.016</v>
      </c>
      <c r="K16" s="613">
        <v>13837.232</v>
      </c>
      <c r="L16" s="613">
        <v>14153.613333333333</v>
      </c>
      <c r="M16" s="613">
        <v>14469.994666666666</v>
      </c>
      <c r="N16" s="613">
        <v>14786.376</v>
      </c>
      <c r="O16" s="613">
        <v>15377.450666666666</v>
      </c>
      <c r="P16" s="613">
        <v>15968.525333333335</v>
      </c>
      <c r="Q16" s="613">
        <v>16559.599999999999</v>
      </c>
      <c r="R16" s="614" t="s">
        <v>1080</v>
      </c>
      <c r="S16" s="614" t="s">
        <v>1080</v>
      </c>
      <c r="T16" s="614" t="s">
        <v>1080</v>
      </c>
      <c r="U16" s="630">
        <v>9</v>
      </c>
      <c r="V16" s="625"/>
    </row>
    <row r="17" spans="1:22" ht="15" customHeight="1">
      <c r="A17" s="580">
        <v>10</v>
      </c>
      <c r="B17" s="581" t="s">
        <v>1084</v>
      </c>
      <c r="C17" s="612" t="s">
        <v>1073</v>
      </c>
      <c r="D17" s="613">
        <v>2743.3</v>
      </c>
      <c r="E17" s="613">
        <v>2771.1469999999999</v>
      </c>
      <c r="F17" s="613">
        <v>2721.4</v>
      </c>
      <c r="G17" s="613">
        <v>2696.98</v>
      </c>
      <c r="H17" s="613">
        <v>2713.4</v>
      </c>
      <c r="I17" s="613">
        <v>2642.3</v>
      </c>
      <c r="J17" s="613">
        <v>2560.3000000000002</v>
      </c>
      <c r="K17" s="613">
        <v>2537.7910000000002</v>
      </c>
      <c r="L17" s="613">
        <v>2437</v>
      </c>
      <c r="M17" s="613">
        <v>2350.5</v>
      </c>
      <c r="N17" s="613">
        <v>2088.5410000000002</v>
      </c>
      <c r="O17" s="613">
        <v>1657.8</v>
      </c>
      <c r="P17" s="613">
        <v>1641</v>
      </c>
      <c r="Q17" s="613">
        <v>1570</v>
      </c>
      <c r="R17" s="613">
        <v>1600.7</v>
      </c>
      <c r="S17" s="613">
        <v>1579.8</v>
      </c>
      <c r="T17" s="614" t="s">
        <v>1080</v>
      </c>
      <c r="U17" s="630">
        <v>10</v>
      </c>
      <c r="V17" s="625"/>
    </row>
    <row r="18" spans="1:22" ht="20.100000000000001" customHeight="1">
      <c r="A18" s="592"/>
      <c r="B18" s="546"/>
      <c r="C18" s="593"/>
      <c r="U18" s="631"/>
      <c r="V18" s="625"/>
    </row>
    <row r="19" spans="1:22" ht="15" customHeight="1">
      <c r="A19" s="580">
        <v>11</v>
      </c>
      <c r="B19" s="581" t="s">
        <v>1085</v>
      </c>
      <c r="C19" s="612" t="s">
        <v>126</v>
      </c>
      <c r="D19" s="595">
        <f>D5/$I5*100</f>
        <v>111.53400590739959</v>
      </c>
      <c r="E19" s="595">
        <f t="shared" ref="E19:T19" si="0">E5/$I5*100</f>
        <v>112.03411715063869</v>
      </c>
      <c r="F19" s="595">
        <f t="shared" si="0"/>
        <v>107.31750354827571</v>
      </c>
      <c r="G19" s="595">
        <f t="shared" si="0"/>
        <v>104.67375043154705</v>
      </c>
      <c r="H19" s="595">
        <f t="shared" si="0"/>
        <v>101.23748513560167</v>
      </c>
      <c r="I19" s="615">
        <f t="shared" si="0"/>
        <v>100</v>
      </c>
      <c r="J19" s="595">
        <f t="shared" si="0"/>
        <v>97.801219839656298</v>
      </c>
      <c r="K19" s="595">
        <f t="shared" si="0"/>
        <v>97.331267022133574</v>
      </c>
      <c r="L19" s="595">
        <f t="shared" si="0"/>
        <v>99.502658329817024</v>
      </c>
      <c r="M19" s="595">
        <f t="shared" si="0"/>
        <v>99.31261651770302</v>
      </c>
      <c r="N19" s="595">
        <f t="shared" si="0"/>
        <v>98.273750431547043</v>
      </c>
      <c r="O19" s="595">
        <f t="shared" si="0"/>
        <v>96.379607963481533</v>
      </c>
      <c r="P19" s="595">
        <f t="shared" si="0"/>
        <v>95.725873643024272</v>
      </c>
      <c r="Q19" s="595">
        <f t="shared" si="0"/>
        <v>97.326272584295523</v>
      </c>
      <c r="R19" s="595">
        <f t="shared" si="0"/>
        <v>97.757413019294944</v>
      </c>
      <c r="S19" s="595">
        <f t="shared" si="0"/>
        <v>96.938555372281257</v>
      </c>
      <c r="T19" s="595">
        <f t="shared" si="0"/>
        <v>96.384034677202806</v>
      </c>
      <c r="U19" s="630">
        <v>11</v>
      </c>
      <c r="V19" s="625"/>
    </row>
    <row r="20" spans="1:22" ht="15" customHeight="1">
      <c r="A20" s="580"/>
      <c r="B20" s="583" t="s">
        <v>1074</v>
      </c>
      <c r="C20" s="612"/>
      <c r="D20" s="595"/>
      <c r="E20" s="595"/>
      <c r="F20" s="595"/>
      <c r="G20" s="595"/>
      <c r="H20" s="595"/>
      <c r="I20" s="616"/>
      <c r="J20" s="595"/>
      <c r="K20" s="595"/>
      <c r="L20" s="595"/>
      <c r="M20" s="595"/>
      <c r="N20" s="595"/>
      <c r="O20" s="595"/>
      <c r="P20" s="595"/>
      <c r="Q20" s="595"/>
      <c r="R20" s="595"/>
      <c r="S20" s="595"/>
      <c r="U20" s="630"/>
      <c r="V20" s="625"/>
    </row>
    <row r="21" spans="1:22" ht="12" customHeight="1">
      <c r="A21" s="580">
        <v>12</v>
      </c>
      <c r="B21" s="583" t="s">
        <v>1075</v>
      </c>
      <c r="C21" s="612" t="s">
        <v>126</v>
      </c>
      <c r="D21" s="595">
        <f t="shared" ref="D21:T23" si="1">D7/$I7*100</f>
        <v>142.30448310618345</v>
      </c>
      <c r="E21" s="595">
        <f t="shared" si="1"/>
        <v>116.28272492221394</v>
      </c>
      <c r="F21" s="595">
        <f t="shared" si="1"/>
        <v>111.20776545860905</v>
      </c>
      <c r="G21" s="595">
        <f t="shared" si="1"/>
        <v>108.27354397651079</v>
      </c>
      <c r="H21" s="595">
        <f t="shared" si="1"/>
        <v>103.92217012139007</v>
      </c>
      <c r="I21" s="615">
        <f t="shared" si="1"/>
        <v>100</v>
      </c>
      <c r="J21" s="595">
        <f t="shared" si="1"/>
        <v>100.03505850387833</v>
      </c>
      <c r="K21" s="595">
        <f t="shared" si="1"/>
        <v>99.592313423024677</v>
      </c>
      <c r="L21" s="595">
        <f t="shared" si="1"/>
        <v>103.31581138524915</v>
      </c>
      <c r="M21" s="595">
        <f t="shared" si="1"/>
        <v>90.153424777597607</v>
      </c>
      <c r="N21" s="595">
        <f t="shared" si="1"/>
        <v>95.495508129190583</v>
      </c>
      <c r="O21" s="595">
        <f t="shared" si="1"/>
        <v>92.052609667382441</v>
      </c>
      <c r="P21" s="595">
        <f t="shared" si="1"/>
        <v>89.630943511985635</v>
      </c>
      <c r="Q21" s="595">
        <f t="shared" si="1"/>
        <v>91.297033174109274</v>
      </c>
      <c r="R21" s="595">
        <f t="shared" si="1"/>
        <v>90.956308339541607</v>
      </c>
      <c r="S21" s="595">
        <f t="shared" si="1"/>
        <v>89.893115386300892</v>
      </c>
      <c r="T21" s="595">
        <f t="shared" si="1"/>
        <v>89.03096104123756</v>
      </c>
      <c r="U21" s="630">
        <v>12</v>
      </c>
      <c r="V21" s="625"/>
    </row>
    <row r="22" spans="1:22" ht="15" customHeight="1">
      <c r="A22" s="580">
        <v>13</v>
      </c>
      <c r="B22" s="583" t="s">
        <v>1076</v>
      </c>
      <c r="C22" s="612" t="s">
        <v>126</v>
      </c>
      <c r="D22" s="595">
        <f t="shared" si="1"/>
        <v>107.88007554296506</v>
      </c>
      <c r="E22" s="595">
        <f t="shared" si="1"/>
        <v>107.37929650613786</v>
      </c>
      <c r="F22" s="595">
        <f t="shared" si="1"/>
        <v>104.51369216241737</v>
      </c>
      <c r="G22" s="595">
        <f t="shared" si="1"/>
        <v>103.20958451369215</v>
      </c>
      <c r="H22" s="595">
        <f t="shared" si="1"/>
        <v>101.15911237016053</v>
      </c>
      <c r="I22" s="615">
        <f t="shared" si="1"/>
        <v>100</v>
      </c>
      <c r="J22" s="595">
        <f t="shared" si="1"/>
        <v>96.345609065155799</v>
      </c>
      <c r="K22" s="595">
        <f t="shared" si="1"/>
        <v>96.109513692162423</v>
      </c>
      <c r="L22" s="595">
        <f t="shared" si="1"/>
        <v>99.568248347497644</v>
      </c>
      <c r="M22" s="595">
        <f t="shared" si="1"/>
        <v>99.279815864022666</v>
      </c>
      <c r="N22" s="595">
        <f t="shared" si="1"/>
        <v>98.751440037771474</v>
      </c>
      <c r="O22" s="595">
        <f t="shared" si="1"/>
        <v>98.795514636449482</v>
      </c>
      <c r="P22" s="595">
        <f t="shared" si="1"/>
        <v>98.94638810198299</v>
      </c>
      <c r="Q22" s="595">
        <f t="shared" si="1"/>
        <v>100.74624645892352</v>
      </c>
      <c r="R22" s="595">
        <f t="shared" si="1"/>
        <v>101.40887629839472</v>
      </c>
      <c r="S22" s="595">
        <f t="shared" si="1"/>
        <v>101.14822946175637</v>
      </c>
      <c r="T22" s="595">
        <f t="shared" si="1"/>
        <v>100.8528328611898</v>
      </c>
      <c r="U22" s="630">
        <v>13</v>
      </c>
      <c r="V22" s="625"/>
    </row>
    <row r="23" spans="1:22" ht="15" customHeight="1">
      <c r="A23" s="580">
        <v>14</v>
      </c>
      <c r="B23" s="581" t="s">
        <v>1086</v>
      </c>
      <c r="C23" s="612" t="s">
        <v>126</v>
      </c>
      <c r="D23" s="595">
        <f t="shared" si="1"/>
        <v>95.440430712865549</v>
      </c>
      <c r="E23" s="595">
        <f t="shared" si="1"/>
        <v>96.00163825778732</v>
      </c>
      <c r="F23" s="595">
        <f t="shared" si="1"/>
        <v>97.189643232133676</v>
      </c>
      <c r="G23" s="595">
        <f t="shared" si="1"/>
        <v>98.050920030680103</v>
      </c>
      <c r="H23" s="595">
        <f t="shared" si="1"/>
        <v>95.537609186158207</v>
      </c>
      <c r="I23" s="615">
        <f t="shared" si="1"/>
        <v>100</v>
      </c>
      <c r="J23" s="595">
        <f t="shared" si="1"/>
        <v>98.747477455338867</v>
      </c>
      <c r="K23" s="595">
        <f t="shared" si="1"/>
        <v>100.99598254510794</v>
      </c>
      <c r="L23" s="595">
        <f t="shared" si="1"/>
        <v>99.3629411195258</v>
      </c>
      <c r="M23" s="595">
        <f t="shared" si="1"/>
        <v>100.45833984913135</v>
      </c>
      <c r="N23" s="595">
        <f t="shared" si="1"/>
        <v>98.701680703557244</v>
      </c>
      <c r="O23" s="595">
        <f t="shared" si="1"/>
        <v>99.628785678648285</v>
      </c>
      <c r="P23" s="595">
        <f t="shared" si="1"/>
        <v>104.7431286255762</v>
      </c>
      <c r="Q23" s="595">
        <f t="shared" si="1"/>
        <v>104.74945825793624</v>
      </c>
      <c r="R23" s="595">
        <f t="shared" si="1"/>
        <v>105.51497144218811</v>
      </c>
      <c r="S23" s="595">
        <f t="shared" si="1"/>
        <v>102.95854463135477</v>
      </c>
      <c r="T23" s="595">
        <f t="shared" si="1"/>
        <v>100.73312035982099</v>
      </c>
      <c r="U23" s="630">
        <v>14</v>
      </c>
      <c r="V23" s="625"/>
    </row>
    <row r="24" spans="1:22" ht="12" customHeight="1">
      <c r="A24" s="580"/>
      <c r="B24" s="583" t="s">
        <v>1074</v>
      </c>
      <c r="C24" s="593"/>
      <c r="D24" s="595"/>
      <c r="E24" s="595"/>
      <c r="F24" s="595"/>
      <c r="G24" s="595"/>
      <c r="H24" s="595"/>
      <c r="I24" s="616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U24" s="630"/>
      <c r="V24" s="625"/>
    </row>
    <row r="25" spans="1:22" ht="15" customHeight="1">
      <c r="A25" s="580">
        <v>15</v>
      </c>
      <c r="B25" s="583" t="s">
        <v>1078</v>
      </c>
      <c r="C25" s="612" t="s">
        <v>126</v>
      </c>
      <c r="D25" s="595">
        <f t="shared" ref="D25:T26" si="2">D11/$I11*100</f>
        <v>93.926009284006184</v>
      </c>
      <c r="E25" s="595">
        <f t="shared" si="2"/>
        <v>94.683349744455384</v>
      </c>
      <c r="F25" s="595">
        <f t="shared" si="2"/>
        <v>93.481502321001543</v>
      </c>
      <c r="G25" s="595">
        <f t="shared" si="2"/>
        <v>98.297088198058802</v>
      </c>
      <c r="H25" s="595">
        <f t="shared" si="2"/>
        <v>92.274581516387684</v>
      </c>
      <c r="I25" s="615">
        <f t="shared" si="2"/>
        <v>100</v>
      </c>
      <c r="J25" s="595">
        <f t="shared" si="2"/>
        <v>99.03033713133587</v>
      </c>
      <c r="K25" s="595">
        <f t="shared" si="2"/>
        <v>102.7635110423407</v>
      </c>
      <c r="L25" s="595">
        <f t="shared" si="2"/>
        <v>104.71046091808505</v>
      </c>
      <c r="M25" s="595">
        <f t="shared" si="2"/>
        <v>107.73854738125381</v>
      </c>
      <c r="N25" s="595">
        <f t="shared" si="2"/>
        <v>104.78079429830731</v>
      </c>
      <c r="O25" s="595">
        <f t="shared" si="2"/>
        <v>105.1831012331786</v>
      </c>
      <c r="P25" s="595">
        <f t="shared" si="2"/>
        <v>113.21423547615699</v>
      </c>
      <c r="Q25" s="595">
        <f t="shared" si="2"/>
        <v>116.12041074694051</v>
      </c>
      <c r="R25" s="595">
        <f t="shared" si="2"/>
        <v>116.35579312608431</v>
      </c>
      <c r="S25" s="595">
        <f t="shared" si="2"/>
        <v>112.52309279317296</v>
      </c>
      <c r="T25" s="595">
        <f t="shared" si="2"/>
        <v>109.96577108829185</v>
      </c>
      <c r="U25" s="630">
        <v>15</v>
      </c>
      <c r="V25" s="625"/>
    </row>
    <row r="26" spans="1:22" ht="15" customHeight="1">
      <c r="A26" s="580">
        <v>16</v>
      </c>
      <c r="B26" s="581" t="s">
        <v>1079</v>
      </c>
      <c r="C26" s="612" t="s">
        <v>126</v>
      </c>
      <c r="D26" s="595">
        <f t="shared" si="2"/>
        <v>101.24079256670112</v>
      </c>
      <c r="E26" s="595">
        <f t="shared" si="2"/>
        <v>101.24079256670112</v>
      </c>
      <c r="F26" s="595">
        <f t="shared" si="2"/>
        <v>101.026003606497</v>
      </c>
      <c r="G26" s="595">
        <f t="shared" si="2"/>
        <v>100.8112146462929</v>
      </c>
      <c r="H26" s="595">
        <f t="shared" si="2"/>
        <v>100.40560732314646</v>
      </c>
      <c r="I26" s="615">
        <f t="shared" si="2"/>
        <v>100</v>
      </c>
      <c r="J26" s="595">
        <f t="shared" si="2"/>
        <v>103.27741493461357</v>
      </c>
      <c r="K26" s="595">
        <f t="shared" si="2"/>
        <v>106.55482986922715</v>
      </c>
      <c r="L26" s="595">
        <f t="shared" si="2"/>
        <v>106.67566410805556</v>
      </c>
      <c r="M26" s="595">
        <f t="shared" si="2"/>
        <v>106.79649834688396</v>
      </c>
      <c r="N26" s="595">
        <f t="shared" si="2"/>
        <v>106.91733258571236</v>
      </c>
      <c r="O26" s="595">
        <f t="shared" si="2"/>
        <v>112.12049471273826</v>
      </c>
      <c r="P26" s="595">
        <f t="shared" si="2"/>
        <v>117.32365683976415</v>
      </c>
      <c r="Q26" s="595">
        <f t="shared" si="2"/>
        <v>122.52681896679005</v>
      </c>
      <c r="R26" s="595">
        <f t="shared" si="2"/>
        <v>108.79127440067286</v>
      </c>
      <c r="S26" s="614" t="s">
        <v>1080</v>
      </c>
      <c r="T26" s="614" t="s">
        <v>1080</v>
      </c>
      <c r="U26" s="630">
        <v>16</v>
      </c>
      <c r="V26" s="625"/>
    </row>
    <row r="27" spans="1:22" ht="15" customHeight="1">
      <c r="A27" s="580"/>
      <c r="B27" s="583" t="s">
        <v>1074</v>
      </c>
      <c r="C27" s="612"/>
      <c r="D27" s="595"/>
      <c r="E27" s="595"/>
      <c r="F27" s="595"/>
      <c r="G27" s="595"/>
      <c r="H27" s="595"/>
      <c r="I27" s="616"/>
      <c r="J27" s="595"/>
      <c r="K27" s="595"/>
      <c r="L27" s="595"/>
      <c r="M27" s="595"/>
      <c r="N27" s="595"/>
      <c r="O27" s="595"/>
      <c r="P27" s="595"/>
      <c r="Q27" s="595"/>
      <c r="R27" s="595"/>
      <c r="S27" s="595"/>
      <c r="U27" s="630"/>
      <c r="V27" s="625"/>
    </row>
    <row r="28" spans="1:22" ht="12" customHeight="1">
      <c r="A28" s="580">
        <v>17</v>
      </c>
      <c r="B28" s="583" t="s">
        <v>1081</v>
      </c>
      <c r="C28" s="612" t="s">
        <v>126</v>
      </c>
      <c r="D28" s="595">
        <f t="shared" ref="D28:S31" si="3">D14/$I14*100</f>
        <v>90.527644131248636</v>
      </c>
      <c r="E28" s="595">
        <f t="shared" si="3"/>
        <v>90.527644131248636</v>
      </c>
      <c r="F28" s="595">
        <f t="shared" si="3"/>
        <v>93.368974234750056</v>
      </c>
      <c r="G28" s="595">
        <f t="shared" si="3"/>
        <v>96.21030433825149</v>
      </c>
      <c r="H28" s="595">
        <f t="shared" si="3"/>
        <v>98.105152169125745</v>
      </c>
      <c r="I28" s="615">
        <f t="shared" si="3"/>
        <v>100</v>
      </c>
      <c r="J28" s="595">
        <f t="shared" si="3"/>
        <v>102.16622858401232</v>
      </c>
      <c r="K28" s="595">
        <f t="shared" si="3"/>
        <v>104.33245716802466</v>
      </c>
      <c r="L28" s="595">
        <f t="shared" si="3"/>
        <v>109.21206782646995</v>
      </c>
      <c r="M28" s="595">
        <f t="shared" si="3"/>
        <v>114.09167848491522</v>
      </c>
      <c r="N28" s="595">
        <f t="shared" si="3"/>
        <v>118.97128914336048</v>
      </c>
      <c r="O28" s="595">
        <f t="shared" si="3"/>
        <v>118.97128914336048</v>
      </c>
      <c r="P28" s="595">
        <f t="shared" si="3"/>
        <v>118.97128914336048</v>
      </c>
      <c r="Q28" s="595">
        <f t="shared" si="3"/>
        <v>118.97128914336048</v>
      </c>
      <c r="R28" s="595">
        <f t="shared" si="3"/>
        <v>118.97128914336048</v>
      </c>
      <c r="S28" s="614" t="s">
        <v>1080</v>
      </c>
      <c r="T28" s="614" t="s">
        <v>1080</v>
      </c>
      <c r="U28" s="630">
        <v>17</v>
      </c>
      <c r="V28" s="625"/>
    </row>
    <row r="29" spans="1:22" ht="15" customHeight="1">
      <c r="A29" s="580">
        <v>18</v>
      </c>
      <c r="B29" s="583" t="s">
        <v>1082</v>
      </c>
      <c r="C29" s="612" t="s">
        <v>126</v>
      </c>
      <c r="D29" s="595">
        <f t="shared" si="3"/>
        <v>114.30674473339953</v>
      </c>
      <c r="E29" s="595">
        <f t="shared" si="3"/>
        <v>114.30674473339953</v>
      </c>
      <c r="F29" s="595">
        <f t="shared" si="3"/>
        <v>111.03596803947219</v>
      </c>
      <c r="G29" s="595">
        <f t="shared" si="3"/>
        <v>107.76519134554485</v>
      </c>
      <c r="H29" s="595">
        <f t="shared" si="3"/>
        <v>103.88259567277242</v>
      </c>
      <c r="I29" s="615">
        <f t="shared" si="3"/>
        <v>100</v>
      </c>
      <c r="J29" s="595">
        <f t="shared" si="3"/>
        <v>103.18969718257274</v>
      </c>
      <c r="K29" s="595">
        <f t="shared" si="3"/>
        <v>106.37939436514543</v>
      </c>
      <c r="L29" s="595">
        <f t="shared" si="3"/>
        <v>103.44340576723981</v>
      </c>
      <c r="M29" s="595">
        <f t="shared" si="3"/>
        <v>100.50741716933418</v>
      </c>
      <c r="N29" s="595">
        <f t="shared" si="3"/>
        <v>97.571428571428584</v>
      </c>
      <c r="O29" s="595">
        <f t="shared" si="3"/>
        <v>109.28669426843784</v>
      </c>
      <c r="P29" s="595">
        <f t="shared" si="3"/>
        <v>121.00195996544711</v>
      </c>
      <c r="Q29" s="595">
        <f t="shared" si="3"/>
        <v>132.71722566245634</v>
      </c>
      <c r="R29" s="595">
        <f t="shared" si="3"/>
        <v>132.71722566245634</v>
      </c>
      <c r="S29" s="614" t="s">
        <v>1080</v>
      </c>
      <c r="T29" s="614" t="s">
        <v>1080</v>
      </c>
      <c r="U29" s="630">
        <v>18</v>
      </c>
      <c r="V29" s="625"/>
    </row>
    <row r="30" spans="1:22" ht="16.5" customHeight="1">
      <c r="A30" s="580">
        <v>19</v>
      </c>
      <c r="B30" s="583" t="s">
        <v>1083</v>
      </c>
      <c r="C30" s="612" t="s">
        <v>126</v>
      </c>
      <c r="D30" s="595">
        <f t="shared" si="3"/>
        <v>90.750210640346666</v>
      </c>
      <c r="E30" s="595">
        <f t="shared" si="3"/>
        <v>90.750210640346666</v>
      </c>
      <c r="F30" s="595">
        <f t="shared" si="3"/>
        <v>96.584256138661544</v>
      </c>
      <c r="G30" s="595">
        <f t="shared" si="3"/>
        <v>102.41830163697641</v>
      </c>
      <c r="H30" s="595">
        <f t="shared" si="3"/>
        <v>101.20915081848823</v>
      </c>
      <c r="I30" s="615">
        <f t="shared" si="3"/>
        <v>100</v>
      </c>
      <c r="J30" s="595">
        <f t="shared" si="3"/>
        <v>102.04784545016852</v>
      </c>
      <c r="K30" s="595">
        <f t="shared" si="3"/>
        <v>104.09569090033703</v>
      </c>
      <c r="L30" s="595">
        <f t="shared" si="3"/>
        <v>106.47578639062752</v>
      </c>
      <c r="M30" s="595">
        <f t="shared" si="3"/>
        <v>108.85588188091799</v>
      </c>
      <c r="N30" s="595">
        <f t="shared" si="3"/>
        <v>111.23597737120848</v>
      </c>
      <c r="O30" s="595">
        <f t="shared" si="3"/>
        <v>115.68255496709997</v>
      </c>
      <c r="P30" s="595">
        <f t="shared" si="3"/>
        <v>120.12913256299151</v>
      </c>
      <c r="Q30" s="595">
        <f t="shared" si="3"/>
        <v>124.575710158883</v>
      </c>
      <c r="R30" s="614" t="s">
        <v>1080</v>
      </c>
      <c r="S30" s="614" t="s">
        <v>1080</v>
      </c>
      <c r="T30" s="614" t="s">
        <v>1080</v>
      </c>
      <c r="U30" s="630">
        <v>19</v>
      </c>
      <c r="V30" s="625"/>
    </row>
    <row r="31" spans="1:22" ht="15" customHeight="1">
      <c r="A31" s="580">
        <v>20</v>
      </c>
      <c r="B31" s="581" t="s">
        <v>1087</v>
      </c>
      <c r="C31" s="612" t="s">
        <v>126</v>
      </c>
      <c r="D31" s="595">
        <f t="shared" si="3"/>
        <v>103.82242743064754</v>
      </c>
      <c r="E31" s="595">
        <f t="shared" si="3"/>
        <v>104.87631987283805</v>
      </c>
      <c r="F31" s="595">
        <f t="shared" si="3"/>
        <v>102.99360405707149</v>
      </c>
      <c r="G31" s="595">
        <f t="shared" si="3"/>
        <v>102.06940922680997</v>
      </c>
      <c r="H31" s="595">
        <f t="shared" si="3"/>
        <v>102.69083752791128</v>
      </c>
      <c r="I31" s="615">
        <f t="shared" si="3"/>
        <v>100</v>
      </c>
      <c r="J31" s="595">
        <f t="shared" si="3"/>
        <v>96.896643076107935</v>
      </c>
      <c r="K31" s="595">
        <f t="shared" si="3"/>
        <v>96.044771600499573</v>
      </c>
      <c r="L31" s="595">
        <f t="shared" si="3"/>
        <v>92.230253945426327</v>
      </c>
      <c r="M31" s="595">
        <f t="shared" si="3"/>
        <v>88.956590848881646</v>
      </c>
      <c r="N31" s="595">
        <f t="shared" si="3"/>
        <v>79.042538697347013</v>
      </c>
      <c r="O31" s="595">
        <f t="shared" si="3"/>
        <v>62.740794005222725</v>
      </c>
      <c r="P31" s="595">
        <f t="shared" si="3"/>
        <v>62.104984293986298</v>
      </c>
      <c r="Q31" s="595">
        <f t="shared" si="3"/>
        <v>59.41793134768951</v>
      </c>
      <c r="R31" s="595">
        <f t="shared" si="3"/>
        <v>60.579797903341785</v>
      </c>
      <c r="S31" s="595">
        <f t="shared" si="3"/>
        <v>59.78882034591075</v>
      </c>
      <c r="T31" s="614" t="s">
        <v>1080</v>
      </c>
      <c r="U31" s="630">
        <v>20</v>
      </c>
      <c r="V31" s="625"/>
    </row>
    <row r="32" spans="1:22" ht="15" customHeight="1">
      <c r="A32" s="601" t="s">
        <v>572</v>
      </c>
    </row>
    <row r="33" spans="1:1" ht="12" customHeight="1">
      <c r="A33" s="602" t="s">
        <v>1088</v>
      </c>
    </row>
    <row r="34" spans="1:1" ht="12" customHeight="1">
      <c r="A34" s="602" t="s">
        <v>1089</v>
      </c>
    </row>
    <row r="35" spans="1:1" ht="12" customHeight="1">
      <c r="A35" s="602" t="s">
        <v>1090</v>
      </c>
    </row>
    <row r="36" spans="1:1" ht="12" customHeight="1">
      <c r="A36" s="602" t="s">
        <v>1017</v>
      </c>
    </row>
    <row r="37" spans="1:1" ht="12" customHeight="1">
      <c r="A37" s="602" t="s">
        <v>1091</v>
      </c>
    </row>
    <row r="38" spans="1:1" ht="12" customHeight="1">
      <c r="A38" s="602" t="s">
        <v>1092</v>
      </c>
    </row>
    <row r="39" spans="1:1" ht="12" customHeight="1">
      <c r="A39" s="602" t="s">
        <v>1093</v>
      </c>
    </row>
    <row r="40" spans="1:1" ht="12" customHeight="1"/>
  </sheetData>
  <pageMargins left="0.59055118110236227" right="0.19685039370078741" top="0.78740157480314965" bottom="0.59055118110236227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/>
  </sheetViews>
  <sheetFormatPr baseColWidth="10" defaultRowHeight="12.75"/>
  <cols>
    <col min="1" max="1" width="4.7109375" style="579" customWidth="1"/>
    <col min="2" max="2" width="37.7109375" style="579" customWidth="1"/>
    <col min="3" max="3" width="13.7109375" style="579" customWidth="1"/>
    <col min="4" max="4" width="13.28515625" style="579" bestFit="1" customWidth="1"/>
    <col min="5" max="8" width="11.42578125" style="579" customWidth="1"/>
    <col min="9" max="9" width="11.42578125" style="579"/>
    <col min="10" max="13" width="11.42578125" style="579" customWidth="1"/>
    <col min="14" max="18" width="11.42578125" style="579"/>
    <col min="19" max="19" width="4.28515625" style="579" hidden="1" customWidth="1"/>
    <col min="20" max="16384" width="11.42578125" style="579"/>
  </cols>
  <sheetData>
    <row r="1" spans="1:20" ht="20.25" customHeight="1">
      <c r="A1" s="617" t="s">
        <v>1280</v>
      </c>
      <c r="B1" s="575"/>
      <c r="J1" s="617"/>
    </row>
    <row r="2" spans="1:20" ht="20.100000000000001" customHeight="1">
      <c r="A2" s="577" t="s">
        <v>1104</v>
      </c>
      <c r="B2" s="577"/>
      <c r="J2" s="577"/>
    </row>
    <row r="3" spans="1:20" ht="20.100000000000001" customHeight="1"/>
    <row r="4" spans="1:20" ht="30" customHeight="1">
      <c r="A4" s="618" t="s">
        <v>30</v>
      </c>
      <c r="B4" s="668" t="s">
        <v>630</v>
      </c>
      <c r="C4" s="619" t="s">
        <v>3</v>
      </c>
      <c r="D4" s="619">
        <v>2000</v>
      </c>
      <c r="E4" s="619">
        <v>2001</v>
      </c>
      <c r="F4" s="619">
        <v>2002</v>
      </c>
      <c r="G4" s="619">
        <v>2003</v>
      </c>
      <c r="H4" s="621">
        <v>2004</v>
      </c>
      <c r="I4" s="619">
        <v>2005</v>
      </c>
      <c r="J4" s="620">
        <v>2006</v>
      </c>
      <c r="K4" s="619">
        <v>2007</v>
      </c>
      <c r="L4" s="619">
        <v>2008</v>
      </c>
      <c r="M4" s="619">
        <v>2009</v>
      </c>
      <c r="N4" s="619">
        <v>2010</v>
      </c>
      <c r="O4" s="619">
        <v>2011</v>
      </c>
      <c r="P4" s="619">
        <v>2012</v>
      </c>
      <c r="Q4" s="632">
        <v>2013</v>
      </c>
      <c r="R4" s="621">
        <v>2014</v>
      </c>
      <c r="S4" s="629" t="s">
        <v>30</v>
      </c>
      <c r="T4" s="623"/>
    </row>
    <row r="5" spans="1:20" ht="20.100000000000001" customHeight="1">
      <c r="A5" s="623"/>
      <c r="B5" s="623"/>
      <c r="C5" s="623"/>
      <c r="D5" s="675" t="s">
        <v>1105</v>
      </c>
      <c r="E5" s="576"/>
      <c r="F5" s="576"/>
      <c r="G5" s="576"/>
      <c r="H5" s="576"/>
      <c r="I5" s="576"/>
      <c r="J5" s="675"/>
      <c r="K5" s="576"/>
      <c r="S5" s="623"/>
      <c r="T5" s="623"/>
    </row>
    <row r="6" spans="1:20" s="576" customFormat="1" ht="15" customHeight="1">
      <c r="A6" s="580">
        <v>1</v>
      </c>
      <c r="B6" s="581" t="s">
        <v>1106</v>
      </c>
      <c r="C6" s="612" t="s">
        <v>1107</v>
      </c>
      <c r="D6" s="606">
        <v>136720</v>
      </c>
      <c r="E6" s="606">
        <v>135761.00000000003</v>
      </c>
      <c r="F6" s="606">
        <v>131591</v>
      </c>
      <c r="G6" s="606">
        <v>119151</v>
      </c>
      <c r="H6" s="606">
        <v>131967</v>
      </c>
      <c r="I6" s="606">
        <v>132806.79756023281</v>
      </c>
      <c r="J6" s="606">
        <v>128307.96631361669</v>
      </c>
      <c r="K6" s="606">
        <v>123437.78864493096</v>
      </c>
      <c r="L6" s="606">
        <v>126123.99999999999</v>
      </c>
      <c r="M6" s="606">
        <v>126256</v>
      </c>
      <c r="N6" s="606">
        <v>117722</v>
      </c>
      <c r="O6" s="606">
        <v>118664.00000000001</v>
      </c>
      <c r="P6" s="606">
        <v>122544</v>
      </c>
      <c r="Q6" s="606">
        <v>119424.39615952127</v>
      </c>
      <c r="R6" s="606">
        <v>125968.56343844868</v>
      </c>
      <c r="S6" s="630">
        <v>1</v>
      </c>
      <c r="T6" s="625"/>
    </row>
    <row r="7" spans="1:20" s="576" customFormat="1" ht="15" customHeight="1">
      <c r="A7" s="580">
        <v>2</v>
      </c>
      <c r="B7" s="581" t="s">
        <v>1108</v>
      </c>
      <c r="C7" s="612" t="s">
        <v>1107</v>
      </c>
      <c r="D7" s="606">
        <v>11610.984920999999</v>
      </c>
      <c r="E7" s="606">
        <v>11440.394511999997</v>
      </c>
      <c r="F7" s="606">
        <v>11083.046588000003</v>
      </c>
      <c r="G7" s="606">
        <v>10939.851793</v>
      </c>
      <c r="H7" s="606">
        <v>10533.246983000001</v>
      </c>
      <c r="I7" s="606">
        <v>11504.251424999999</v>
      </c>
      <c r="J7" s="606">
        <v>12138.182102999997</v>
      </c>
      <c r="K7" s="606">
        <v>13919.118643000003</v>
      </c>
      <c r="L7" s="606">
        <v>15525.567938000002</v>
      </c>
      <c r="M7" s="606">
        <v>15499.045731000006</v>
      </c>
      <c r="N7" s="606">
        <v>15159.591231</v>
      </c>
      <c r="O7" s="606">
        <v>15169.964349999998</v>
      </c>
      <c r="P7" s="606">
        <v>16217.914689000005</v>
      </c>
      <c r="Q7" s="606">
        <v>16149.074512000001</v>
      </c>
      <c r="R7" s="606">
        <v>16880.880653999997</v>
      </c>
      <c r="S7" s="630">
        <v>2</v>
      </c>
      <c r="T7" s="625"/>
    </row>
    <row r="8" spans="1:20" s="576" customFormat="1" ht="15" customHeight="1">
      <c r="A8" s="580">
        <v>3</v>
      </c>
      <c r="B8" s="581" t="s">
        <v>1109</v>
      </c>
      <c r="C8" s="612" t="s">
        <v>1107</v>
      </c>
      <c r="D8" s="606">
        <v>148330.984921</v>
      </c>
      <c r="E8" s="606">
        <v>147201.39451200003</v>
      </c>
      <c r="F8" s="606">
        <v>142674.046588</v>
      </c>
      <c r="G8" s="606">
        <v>130090.85179299999</v>
      </c>
      <c r="H8" s="606">
        <v>142500.24698299999</v>
      </c>
      <c r="I8" s="606">
        <v>144311.0489852328</v>
      </c>
      <c r="J8" s="606">
        <v>140446.14841661669</v>
      </c>
      <c r="K8" s="606">
        <v>137356.90728793095</v>
      </c>
      <c r="L8" s="606">
        <v>141649.56793799999</v>
      </c>
      <c r="M8" s="606">
        <v>141755.04573100002</v>
      </c>
      <c r="N8" s="606">
        <v>132881.591231</v>
      </c>
      <c r="O8" s="606">
        <v>133833.96435000002</v>
      </c>
      <c r="P8" s="606">
        <v>138761.914689</v>
      </c>
      <c r="Q8" s="606">
        <v>135573.47067152127</v>
      </c>
      <c r="R8" s="606">
        <v>142849.44409244868</v>
      </c>
      <c r="S8" s="630">
        <v>3</v>
      </c>
      <c r="T8" s="625"/>
    </row>
    <row r="9" spans="1:20" s="576" customFormat="1" ht="12">
      <c r="A9" s="624"/>
      <c r="B9" s="671"/>
      <c r="C9" s="624"/>
      <c r="D9" s="594"/>
      <c r="E9" s="594"/>
      <c r="F9" s="594"/>
      <c r="G9" s="594"/>
      <c r="H9" s="594"/>
      <c r="I9" s="594"/>
      <c r="J9" s="594"/>
      <c r="K9" s="594"/>
      <c r="L9" s="594"/>
      <c r="M9" s="594"/>
      <c r="N9" s="594"/>
      <c r="O9" s="594"/>
      <c r="P9" s="594"/>
      <c r="Q9" s="594"/>
      <c r="S9" s="624"/>
      <c r="T9" s="625"/>
    </row>
    <row r="10" spans="1:20" s="576" customFormat="1" ht="15" customHeight="1">
      <c r="A10" s="580">
        <v>4</v>
      </c>
      <c r="B10" s="581" t="s">
        <v>1106</v>
      </c>
      <c r="C10" s="612" t="s">
        <v>1110</v>
      </c>
      <c r="D10" s="594">
        <f>D6/$D6*100</f>
        <v>100</v>
      </c>
      <c r="E10" s="595">
        <f t="shared" ref="E10:R10" si="0">E6/$D6*100</f>
        <v>99.298566413107096</v>
      </c>
      <c r="F10" s="595">
        <f t="shared" si="0"/>
        <v>96.24853715623172</v>
      </c>
      <c r="G10" s="595">
        <f t="shared" si="0"/>
        <v>87.149648917495611</v>
      </c>
      <c r="H10" s="595">
        <f t="shared" si="0"/>
        <v>96.523551784669394</v>
      </c>
      <c r="I10" s="595">
        <f t="shared" si="0"/>
        <v>97.137798098473382</v>
      </c>
      <c r="J10" s="595">
        <f t="shared" si="0"/>
        <v>93.84725447163305</v>
      </c>
      <c r="K10" s="595">
        <f t="shared" si="0"/>
        <v>90.285099945092867</v>
      </c>
      <c r="L10" s="595">
        <f t="shared" si="0"/>
        <v>92.249853715623161</v>
      </c>
      <c r="M10" s="595">
        <f t="shared" si="0"/>
        <v>92.34640140433001</v>
      </c>
      <c r="N10" s="595">
        <f t="shared" si="0"/>
        <v>86.104447045055593</v>
      </c>
      <c r="O10" s="595">
        <f t="shared" si="0"/>
        <v>86.793446459918087</v>
      </c>
      <c r="P10" s="595">
        <f t="shared" si="0"/>
        <v>89.631363370392052</v>
      </c>
      <c r="Q10" s="595">
        <f t="shared" si="0"/>
        <v>87.349616851610051</v>
      </c>
      <c r="R10" s="595">
        <f t="shared" si="0"/>
        <v>92.136164012908623</v>
      </c>
      <c r="S10" s="630">
        <v>4</v>
      </c>
      <c r="T10" s="625"/>
    </row>
    <row r="11" spans="1:20" s="576" customFormat="1" ht="15" customHeight="1">
      <c r="A11" s="580">
        <v>5</v>
      </c>
      <c r="B11" s="581" t="s">
        <v>1108</v>
      </c>
      <c r="C11" s="612" t="s">
        <v>1110</v>
      </c>
      <c r="D11" s="594">
        <f t="shared" ref="D11:R12" si="1">D7/$D7*100</f>
        <v>100</v>
      </c>
      <c r="E11" s="595">
        <f t="shared" si="1"/>
        <v>98.530784337757026</v>
      </c>
      <c r="F11" s="595">
        <f t="shared" si="1"/>
        <v>95.453113266514109</v>
      </c>
      <c r="G11" s="595">
        <f t="shared" si="1"/>
        <v>94.2198432556211</v>
      </c>
      <c r="H11" s="595">
        <f t="shared" si="1"/>
        <v>90.717945589174207</v>
      </c>
      <c r="I11" s="595">
        <f t="shared" si="1"/>
        <v>99.080754158874512</v>
      </c>
      <c r="J11" s="595">
        <f t="shared" si="1"/>
        <v>104.54050354545284</v>
      </c>
      <c r="K11" s="595">
        <f t="shared" si="1"/>
        <v>119.87887967906529</v>
      </c>
      <c r="L11" s="595">
        <f t="shared" si="1"/>
        <v>133.71447851869965</v>
      </c>
      <c r="M11" s="595">
        <f t="shared" si="1"/>
        <v>133.48605511465212</v>
      </c>
      <c r="N11" s="595">
        <f t="shared" si="1"/>
        <v>130.56249176227828</v>
      </c>
      <c r="O11" s="595">
        <f t="shared" si="1"/>
        <v>130.65183060020269</v>
      </c>
      <c r="P11" s="595">
        <f t="shared" si="1"/>
        <v>139.67733830803419</v>
      </c>
      <c r="Q11" s="595">
        <f t="shared" si="1"/>
        <v>139.08444995731816</v>
      </c>
      <c r="R11" s="595">
        <f t="shared" si="1"/>
        <v>145.38715508508409</v>
      </c>
      <c r="S11" s="630">
        <v>5</v>
      </c>
      <c r="T11" s="625"/>
    </row>
    <row r="12" spans="1:20" s="576" customFormat="1" ht="15" customHeight="1">
      <c r="A12" s="580">
        <v>6</v>
      </c>
      <c r="B12" s="581" t="s">
        <v>1109</v>
      </c>
      <c r="C12" s="612" t="s">
        <v>1110</v>
      </c>
      <c r="D12" s="594">
        <f t="shared" si="1"/>
        <v>100</v>
      </c>
      <c r="E12" s="595">
        <f t="shared" si="1"/>
        <v>99.238466319358977</v>
      </c>
      <c r="F12" s="595">
        <f t="shared" si="1"/>
        <v>96.186273329194947</v>
      </c>
      <c r="G12" s="595">
        <f t="shared" si="1"/>
        <v>87.703086352649407</v>
      </c>
      <c r="H12" s="595">
        <f t="shared" si="1"/>
        <v>96.069103201124562</v>
      </c>
      <c r="I12" s="595">
        <f t="shared" si="1"/>
        <v>97.289887923343741</v>
      </c>
      <c r="J12" s="595">
        <f t="shared" si="1"/>
        <v>94.6842957264912</v>
      </c>
      <c r="K12" s="595">
        <f t="shared" si="1"/>
        <v>92.601628284937405</v>
      </c>
      <c r="L12" s="595">
        <f t="shared" si="1"/>
        <v>95.495602630456162</v>
      </c>
      <c r="M12" s="595">
        <f t="shared" si="1"/>
        <v>95.56671238075964</v>
      </c>
      <c r="N12" s="595">
        <f t="shared" si="1"/>
        <v>89.584513513324111</v>
      </c>
      <c r="O12" s="595">
        <f t="shared" si="1"/>
        <v>90.226572972113019</v>
      </c>
      <c r="P12" s="595">
        <f t="shared" si="1"/>
        <v>93.548839281896207</v>
      </c>
      <c r="Q12" s="595">
        <f t="shared" si="1"/>
        <v>91.399292429512769</v>
      </c>
      <c r="R12" s="595">
        <f t="shared" si="1"/>
        <v>96.30452070990377</v>
      </c>
      <c r="S12" s="630">
        <v>6</v>
      </c>
      <c r="T12" s="625"/>
    </row>
    <row r="13" spans="1:20" s="576" customFormat="1" ht="12">
      <c r="A13" s="624"/>
      <c r="B13" s="671"/>
      <c r="C13" s="624"/>
      <c r="D13" s="594"/>
      <c r="E13" s="594"/>
      <c r="F13" s="594"/>
      <c r="G13" s="594"/>
      <c r="H13" s="594"/>
      <c r="I13" s="594"/>
      <c r="J13" s="594"/>
      <c r="K13" s="594"/>
      <c r="L13" s="594"/>
      <c r="M13" s="594"/>
      <c r="N13" s="594"/>
      <c r="O13" s="594"/>
      <c r="P13" s="594"/>
      <c r="Q13" s="594"/>
      <c r="S13" s="624"/>
      <c r="T13" s="625"/>
    </row>
    <row r="14" spans="1:20" s="576" customFormat="1" ht="15" customHeight="1">
      <c r="A14" s="580">
        <v>7</v>
      </c>
      <c r="B14" s="581" t="s">
        <v>1106</v>
      </c>
      <c r="C14" s="612" t="s">
        <v>9</v>
      </c>
      <c r="D14" s="596">
        <f>D6/D$8*100</f>
        <v>92.172245787227851</v>
      </c>
      <c r="E14" s="596">
        <f t="shared" ref="E14:R14" si="2">E6/E$8*100</f>
        <v>92.228066486783604</v>
      </c>
      <c r="F14" s="596">
        <f t="shared" si="2"/>
        <v>92.231911231897328</v>
      </c>
      <c r="G14" s="596">
        <f t="shared" si="2"/>
        <v>91.590606378373593</v>
      </c>
      <c r="H14" s="596">
        <f t="shared" si="2"/>
        <v>92.608260542694637</v>
      </c>
      <c r="I14" s="596">
        <f t="shared" si="2"/>
        <v>92.028156190467982</v>
      </c>
      <c r="J14" s="596">
        <f t="shared" si="2"/>
        <v>91.357411904957658</v>
      </c>
      <c r="K14" s="596">
        <f t="shared" si="2"/>
        <v>89.866458907798204</v>
      </c>
      <c r="L14" s="596">
        <f t="shared" si="2"/>
        <v>89.039452669001051</v>
      </c>
      <c r="M14" s="596">
        <f t="shared" si="2"/>
        <v>89.066318132751604</v>
      </c>
      <c r="N14" s="596">
        <f t="shared" si="2"/>
        <v>88.591654351394155</v>
      </c>
      <c r="O14" s="596">
        <f t="shared" si="2"/>
        <v>88.665086307741888</v>
      </c>
      <c r="P14" s="596">
        <f t="shared" si="2"/>
        <v>88.312416468633785</v>
      </c>
      <c r="Q14" s="596">
        <f t="shared" si="2"/>
        <v>88.088322566346832</v>
      </c>
      <c r="R14" s="596">
        <f t="shared" si="2"/>
        <v>88.182746694432282</v>
      </c>
      <c r="S14" s="630">
        <v>7</v>
      </c>
      <c r="T14" s="625"/>
    </row>
    <row r="15" spans="1:20" s="576" customFormat="1" ht="15" customHeight="1">
      <c r="A15" s="580">
        <v>8</v>
      </c>
      <c r="B15" s="581" t="s">
        <v>1108</v>
      </c>
      <c r="C15" s="612" t="s">
        <v>9</v>
      </c>
      <c r="D15" s="596">
        <f t="shared" ref="D15:R16" si="3">D7/D$8*100</f>
        <v>7.8277542127721489</v>
      </c>
      <c r="E15" s="596">
        <f t="shared" si="3"/>
        <v>7.7719335132163865</v>
      </c>
      <c r="F15" s="596">
        <f t="shared" si="3"/>
        <v>7.7680887681026727</v>
      </c>
      <c r="G15" s="596">
        <f t="shared" si="3"/>
        <v>8.4093936216264034</v>
      </c>
      <c r="H15" s="596">
        <f t="shared" si="3"/>
        <v>7.3917394573053601</v>
      </c>
      <c r="I15" s="596">
        <f t="shared" si="3"/>
        <v>7.9718438095320172</v>
      </c>
      <c r="J15" s="596">
        <f t="shared" si="3"/>
        <v>8.6425880950423313</v>
      </c>
      <c r="K15" s="596">
        <f t="shared" si="3"/>
        <v>10.133541092201794</v>
      </c>
      <c r="L15" s="596">
        <f t="shared" si="3"/>
        <v>10.960547330998951</v>
      </c>
      <c r="M15" s="596">
        <f t="shared" si="3"/>
        <v>10.933681867248385</v>
      </c>
      <c r="N15" s="596">
        <f t="shared" si="3"/>
        <v>11.408345648605851</v>
      </c>
      <c r="O15" s="596">
        <f t="shared" si="3"/>
        <v>11.334913692258116</v>
      </c>
      <c r="P15" s="596">
        <f t="shared" si="3"/>
        <v>11.687583531366217</v>
      </c>
      <c r="Q15" s="596">
        <f t="shared" si="3"/>
        <v>11.911677433653173</v>
      </c>
      <c r="R15" s="596">
        <f t="shared" si="3"/>
        <v>11.817253305567716</v>
      </c>
      <c r="S15" s="630">
        <v>8</v>
      </c>
      <c r="T15" s="625"/>
    </row>
    <row r="16" spans="1:20" s="576" customFormat="1" ht="15" customHeight="1">
      <c r="A16" s="580">
        <v>9</v>
      </c>
      <c r="B16" s="581" t="s">
        <v>1109</v>
      </c>
      <c r="C16" s="612" t="s">
        <v>9</v>
      </c>
      <c r="D16" s="634">
        <f t="shared" si="3"/>
        <v>100</v>
      </c>
      <c r="E16" s="634">
        <f t="shared" si="3"/>
        <v>100</v>
      </c>
      <c r="F16" s="634">
        <f t="shared" si="3"/>
        <v>100</v>
      </c>
      <c r="G16" s="634">
        <f t="shared" si="3"/>
        <v>100</v>
      </c>
      <c r="H16" s="634">
        <f t="shared" si="3"/>
        <v>100</v>
      </c>
      <c r="I16" s="634">
        <f t="shared" si="3"/>
        <v>100</v>
      </c>
      <c r="J16" s="634">
        <f t="shared" si="3"/>
        <v>100</v>
      </c>
      <c r="K16" s="634">
        <f t="shared" si="3"/>
        <v>100</v>
      </c>
      <c r="L16" s="634">
        <f t="shared" si="3"/>
        <v>100</v>
      </c>
      <c r="M16" s="634">
        <f t="shared" si="3"/>
        <v>100</v>
      </c>
      <c r="N16" s="634">
        <f t="shared" si="3"/>
        <v>100</v>
      </c>
      <c r="O16" s="634">
        <f t="shared" si="3"/>
        <v>100</v>
      </c>
      <c r="P16" s="634">
        <f t="shared" si="3"/>
        <v>100</v>
      </c>
      <c r="Q16" s="634">
        <f t="shared" si="3"/>
        <v>100</v>
      </c>
      <c r="R16" s="634">
        <f t="shared" si="3"/>
        <v>100</v>
      </c>
      <c r="S16" s="630">
        <v>9</v>
      </c>
      <c r="T16" s="625"/>
    </row>
    <row r="17" spans="1:20" s="576" customFormat="1" ht="12">
      <c r="A17" s="624"/>
      <c r="B17" s="671"/>
      <c r="C17" s="62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S17" s="624"/>
      <c r="T17" s="625"/>
    </row>
    <row r="18" spans="1:20" s="576" customFormat="1" ht="20.100000000000001" customHeight="1">
      <c r="A18" s="624"/>
      <c r="B18" s="671"/>
      <c r="C18" s="624"/>
      <c r="D18" s="675" t="s">
        <v>1111</v>
      </c>
      <c r="E18" s="594"/>
      <c r="F18" s="594"/>
      <c r="G18" s="594"/>
      <c r="H18" s="594"/>
      <c r="I18" s="594"/>
      <c r="J18" s="675"/>
      <c r="K18" s="594"/>
      <c r="L18" s="594"/>
      <c r="M18" s="594"/>
      <c r="N18" s="594"/>
      <c r="O18" s="594"/>
      <c r="P18" s="594"/>
      <c r="Q18" s="594"/>
      <c r="S18" s="624"/>
      <c r="T18" s="625"/>
    </row>
    <row r="19" spans="1:20" s="576" customFormat="1" ht="15" customHeight="1">
      <c r="A19" s="580">
        <v>10</v>
      </c>
      <c r="B19" s="581" t="s">
        <v>1106</v>
      </c>
      <c r="C19" s="612" t="s">
        <v>631</v>
      </c>
      <c r="D19" s="606">
        <v>10008.692404620879</v>
      </c>
      <c r="E19" s="606">
        <v>9881.1516134932244</v>
      </c>
      <c r="F19" s="606">
        <v>9888.4208146615729</v>
      </c>
      <c r="G19" s="606">
        <v>10233.535038353819</v>
      </c>
      <c r="H19" s="606">
        <v>9508.7749788079655</v>
      </c>
      <c r="I19" s="606">
        <v>9786.0577176034931</v>
      </c>
      <c r="J19" s="606">
        <v>9979.1029023055762</v>
      </c>
      <c r="K19" s="606">
        <v>9391.8234545996056</v>
      </c>
      <c r="L19" s="606">
        <v>9686.1324312810921</v>
      </c>
      <c r="M19" s="606">
        <v>9651.1691107918632</v>
      </c>
      <c r="N19" s="606">
        <v>9929.4320357284232</v>
      </c>
      <c r="O19" s="606">
        <v>9755.530767572096</v>
      </c>
      <c r="P19" s="606">
        <v>9688.6654295977823</v>
      </c>
      <c r="Q19" s="606">
        <v>9815.4777617487798</v>
      </c>
      <c r="R19" s="606">
        <v>9442.0955762462709</v>
      </c>
      <c r="S19" s="630">
        <v>10</v>
      </c>
      <c r="T19" s="625"/>
    </row>
    <row r="20" spans="1:20" s="576" customFormat="1" ht="15" customHeight="1">
      <c r="A20" s="580">
        <v>11</v>
      </c>
      <c r="B20" s="581" t="s">
        <v>1108</v>
      </c>
      <c r="C20" s="612" t="s">
        <v>631</v>
      </c>
      <c r="D20" s="606">
        <v>2017.3269768174853</v>
      </c>
      <c r="E20" s="606">
        <v>2059.9574681885624</v>
      </c>
      <c r="F20" s="606">
        <v>1969.3128340919197</v>
      </c>
      <c r="G20" s="606">
        <v>1963.3997790057313</v>
      </c>
      <c r="H20" s="606">
        <v>1794.1971630415394</v>
      </c>
      <c r="I20" s="606">
        <v>1898.7502111063864</v>
      </c>
      <c r="J20" s="606">
        <v>1992.9944882052073</v>
      </c>
      <c r="K20" s="606">
        <v>2216.987210773329</v>
      </c>
      <c r="L20" s="606">
        <v>2408.4681434632953</v>
      </c>
      <c r="M20" s="606">
        <v>2363.072094597142</v>
      </c>
      <c r="N20" s="606">
        <v>2370.0469579698165</v>
      </c>
      <c r="O20" s="606">
        <v>2343.8852292647439</v>
      </c>
      <c r="P20" s="606">
        <v>2478.4252260514827</v>
      </c>
      <c r="Q20" s="606">
        <v>2542.06050390978</v>
      </c>
      <c r="R20" s="606">
        <v>2655.214654160497</v>
      </c>
      <c r="S20" s="630">
        <v>11</v>
      </c>
      <c r="T20" s="625"/>
    </row>
    <row r="21" spans="1:20" s="576" customFormat="1" ht="15" customHeight="1">
      <c r="A21" s="580">
        <v>12</v>
      </c>
      <c r="B21" s="581" t="s">
        <v>1109</v>
      </c>
      <c r="C21" s="612" t="s">
        <v>631</v>
      </c>
      <c r="D21" s="606">
        <v>12026.019381438364</v>
      </c>
      <c r="E21" s="606">
        <v>11941.109081681787</v>
      </c>
      <c r="F21" s="606">
        <v>11857.733648753492</v>
      </c>
      <c r="G21" s="606">
        <v>12196.93481735955</v>
      </c>
      <c r="H21" s="606">
        <v>11302.972141849505</v>
      </c>
      <c r="I21" s="606">
        <v>11684.807928709879</v>
      </c>
      <c r="J21" s="606">
        <v>11972.097390510784</v>
      </c>
      <c r="K21" s="606">
        <v>11608.810665372934</v>
      </c>
      <c r="L21" s="606">
        <v>12094.600574744387</v>
      </c>
      <c r="M21" s="606">
        <v>12014.241205389006</v>
      </c>
      <c r="N21" s="606">
        <v>12299.47899369824</v>
      </c>
      <c r="O21" s="606">
        <v>12099.41599683684</v>
      </c>
      <c r="P21" s="606">
        <v>12167.090655649265</v>
      </c>
      <c r="Q21" s="606">
        <v>12357.538265658561</v>
      </c>
      <c r="R21" s="606">
        <v>12097.310230406769</v>
      </c>
      <c r="S21" s="630">
        <v>12</v>
      </c>
      <c r="T21" s="625"/>
    </row>
    <row r="22" spans="1:20" s="576" customFormat="1" ht="12">
      <c r="A22" s="624"/>
      <c r="B22" s="671"/>
      <c r="C22" s="624"/>
      <c r="D22" s="594"/>
      <c r="E22" s="594"/>
      <c r="F22" s="594"/>
      <c r="G22" s="594"/>
      <c r="H22" s="594"/>
      <c r="I22" s="594"/>
      <c r="J22" s="594"/>
      <c r="K22" s="594"/>
      <c r="L22" s="594"/>
      <c r="M22" s="594"/>
      <c r="N22" s="594"/>
      <c r="O22" s="594"/>
      <c r="P22" s="594"/>
      <c r="Q22" s="594"/>
      <c r="S22" s="624"/>
      <c r="T22" s="625"/>
    </row>
    <row r="23" spans="1:20" s="576" customFormat="1" ht="15" customHeight="1">
      <c r="A23" s="580">
        <v>13</v>
      </c>
      <c r="B23" s="581" t="s">
        <v>1106</v>
      </c>
      <c r="C23" s="612" t="s">
        <v>1110</v>
      </c>
      <c r="D23" s="594">
        <f>D19/$D19*100</f>
        <v>100</v>
      </c>
      <c r="E23" s="595">
        <f>E19/$D19*100</f>
        <v>98.725699762051136</v>
      </c>
      <c r="F23" s="595">
        <f t="shared" ref="F23:R25" si="4">F19/$D19*100</f>
        <v>98.798328641773651</v>
      </c>
      <c r="G23" s="595">
        <f t="shared" si="4"/>
        <v>102.24647361156923</v>
      </c>
      <c r="H23" s="595">
        <f t="shared" si="4"/>
        <v>95.005167452422583</v>
      </c>
      <c r="I23" s="595">
        <f t="shared" si="4"/>
        <v>97.775586679888391</v>
      </c>
      <c r="J23" s="595">
        <f t="shared" si="4"/>
        <v>99.704361957395733</v>
      </c>
      <c r="K23" s="595">
        <f t="shared" si="4"/>
        <v>93.836667917414744</v>
      </c>
      <c r="L23" s="595">
        <f t="shared" si="4"/>
        <v>96.777201653326216</v>
      </c>
      <c r="M23" s="595">
        <f t="shared" si="4"/>
        <v>96.42787209981644</v>
      </c>
      <c r="N23" s="595">
        <f t="shared" si="4"/>
        <v>99.208084675917689</v>
      </c>
      <c r="O23" s="595">
        <f t="shared" si="4"/>
        <v>97.470582301721038</v>
      </c>
      <c r="P23" s="595">
        <f t="shared" si="4"/>
        <v>96.80250963776902</v>
      </c>
      <c r="Q23" s="595">
        <f t="shared" si="4"/>
        <v>98.069531612512193</v>
      </c>
      <c r="R23" s="595">
        <f t="shared" si="4"/>
        <v>94.33895252777458</v>
      </c>
      <c r="S23" s="630">
        <v>13</v>
      </c>
      <c r="T23" s="625"/>
    </row>
    <row r="24" spans="1:20" s="576" customFormat="1" ht="15" customHeight="1">
      <c r="A24" s="580">
        <v>14</v>
      </c>
      <c r="B24" s="581" t="s">
        <v>1108</v>
      </c>
      <c r="C24" s="612" t="s">
        <v>1110</v>
      </c>
      <c r="D24" s="594">
        <f t="shared" ref="D24:E25" si="5">D20/$D20*100</f>
        <v>100</v>
      </c>
      <c r="E24" s="595">
        <f t="shared" si="5"/>
        <v>102.11321673982323</v>
      </c>
      <c r="F24" s="595">
        <f t="shared" si="4"/>
        <v>97.619912722264175</v>
      </c>
      <c r="G24" s="595">
        <f t="shared" si="4"/>
        <v>97.326799352238424</v>
      </c>
      <c r="H24" s="595">
        <f t="shared" si="4"/>
        <v>88.939333269217798</v>
      </c>
      <c r="I24" s="595">
        <f t="shared" si="4"/>
        <v>94.122084963233661</v>
      </c>
      <c r="J24" s="595">
        <f t="shared" si="4"/>
        <v>98.793825250348618</v>
      </c>
      <c r="K24" s="595">
        <f t="shared" si="4"/>
        <v>109.89726684123491</v>
      </c>
      <c r="L24" s="595">
        <f t="shared" si="4"/>
        <v>119.389081251611</v>
      </c>
      <c r="M24" s="595">
        <f t="shared" si="4"/>
        <v>117.13877431635306</v>
      </c>
      <c r="N24" s="595">
        <f t="shared" si="4"/>
        <v>117.48452210304443</v>
      </c>
      <c r="O24" s="595">
        <f t="shared" si="4"/>
        <v>116.18767092295734</v>
      </c>
      <c r="P24" s="595">
        <f t="shared" si="4"/>
        <v>122.8568920424304</v>
      </c>
      <c r="Q24" s="595">
        <f t="shared" si="4"/>
        <v>126.01132752014792</v>
      </c>
      <c r="R24" s="595">
        <f t="shared" si="4"/>
        <v>131.62044054699237</v>
      </c>
      <c r="S24" s="630">
        <v>14</v>
      </c>
      <c r="T24" s="625"/>
    </row>
    <row r="25" spans="1:20" s="576" customFormat="1" ht="15" customHeight="1">
      <c r="A25" s="580">
        <v>15</v>
      </c>
      <c r="B25" s="581" t="s">
        <v>1109</v>
      </c>
      <c r="C25" s="612" t="s">
        <v>1110</v>
      </c>
      <c r="D25" s="594">
        <f t="shared" si="5"/>
        <v>100</v>
      </c>
      <c r="E25" s="595">
        <f t="shared" si="5"/>
        <v>99.293945094686677</v>
      </c>
      <c r="F25" s="595">
        <f t="shared" si="4"/>
        <v>98.600653072748131</v>
      </c>
      <c r="G25" s="595">
        <f t="shared" si="4"/>
        <v>101.42121370754637</v>
      </c>
      <c r="H25" s="595">
        <f t="shared" si="4"/>
        <v>93.987642821324144</v>
      </c>
      <c r="I25" s="595">
        <f t="shared" si="4"/>
        <v>97.162723242778654</v>
      </c>
      <c r="J25" s="595">
        <f t="shared" si="4"/>
        <v>99.551622284836768</v>
      </c>
      <c r="K25" s="595">
        <f t="shared" si="4"/>
        <v>96.530782939620295</v>
      </c>
      <c r="L25" s="595">
        <f t="shared" si="4"/>
        <v>100.57027343072369</v>
      </c>
      <c r="M25" s="595">
        <f t="shared" si="4"/>
        <v>99.902060892504991</v>
      </c>
      <c r="N25" s="595">
        <f t="shared" si="4"/>
        <v>102.27389964697669</v>
      </c>
      <c r="O25" s="595">
        <f t="shared" si="4"/>
        <v>100.61031512648117</v>
      </c>
      <c r="P25" s="595">
        <f t="shared" si="4"/>
        <v>101.17305044783677</v>
      </c>
      <c r="Q25" s="595">
        <f t="shared" si="4"/>
        <v>102.75668010922952</v>
      </c>
      <c r="R25" s="595">
        <f t="shared" si="4"/>
        <v>100.5928050396995</v>
      </c>
      <c r="S25" s="630">
        <v>15</v>
      </c>
      <c r="T25" s="625"/>
    </row>
    <row r="26" spans="1:20" s="576" customFormat="1" ht="12">
      <c r="A26" s="624"/>
      <c r="B26" s="671"/>
      <c r="C26" s="624"/>
      <c r="D26" s="594"/>
      <c r="E26" s="594"/>
      <c r="F26" s="594"/>
      <c r="G26" s="594"/>
      <c r="H26" s="594"/>
      <c r="I26" s="594"/>
      <c r="J26" s="594"/>
      <c r="K26" s="594"/>
      <c r="L26" s="594"/>
      <c r="M26" s="594"/>
      <c r="N26" s="594"/>
      <c r="O26" s="594"/>
      <c r="P26" s="594"/>
      <c r="Q26" s="594"/>
      <c r="S26" s="624"/>
      <c r="T26" s="625"/>
    </row>
    <row r="27" spans="1:20" s="576" customFormat="1" ht="20.100000000000001" customHeight="1">
      <c r="A27" s="624"/>
      <c r="B27" s="671"/>
      <c r="C27" s="624"/>
      <c r="D27" s="675" t="s">
        <v>1283</v>
      </c>
      <c r="E27" s="594"/>
      <c r="F27" s="594"/>
      <c r="G27" s="594"/>
      <c r="H27" s="594"/>
      <c r="I27" s="594"/>
      <c r="J27" s="675"/>
      <c r="K27" s="594"/>
      <c r="L27" s="594"/>
      <c r="M27" s="594"/>
      <c r="N27" s="594"/>
      <c r="O27" s="594"/>
      <c r="P27" s="594"/>
      <c r="Q27" s="594"/>
      <c r="S27" s="624"/>
      <c r="T27" s="625"/>
    </row>
    <row r="28" spans="1:20" s="576" customFormat="1" ht="15" customHeight="1">
      <c r="A28" s="580">
        <v>16</v>
      </c>
      <c r="B28" s="581" t="s">
        <v>1112</v>
      </c>
      <c r="C28" s="612" t="s">
        <v>1107</v>
      </c>
      <c r="D28" s="606">
        <v>2803.9855679126558</v>
      </c>
      <c r="E28" s="606">
        <v>2705.5540696752482</v>
      </c>
      <c r="F28" s="606">
        <v>2746.6228264544475</v>
      </c>
      <c r="G28" s="606">
        <v>2720.4371891185365</v>
      </c>
      <c r="H28" s="606">
        <v>2811.7234995330964</v>
      </c>
      <c r="I28" s="606">
        <v>2934.0742338468799</v>
      </c>
      <c r="J28" s="606">
        <v>2759.5078779472001</v>
      </c>
      <c r="K28" s="606">
        <v>2818.5489291864797</v>
      </c>
      <c r="L28" s="606">
        <v>2364.2213184752472</v>
      </c>
      <c r="M28" s="606">
        <v>2456.7298182159998</v>
      </c>
      <c r="N28" s="606">
        <v>2629.8329333999995</v>
      </c>
      <c r="O28" s="606">
        <v>2563.055895456494</v>
      </c>
      <c r="P28" s="606">
        <v>2498.6399576894323</v>
      </c>
      <c r="Q28" s="606">
        <v>2493.2313772000007</v>
      </c>
      <c r="R28" s="606">
        <v>2484.9244784000011</v>
      </c>
      <c r="S28" s="630">
        <v>16</v>
      </c>
      <c r="T28" s="625"/>
    </row>
    <row r="29" spans="1:20" s="576" customFormat="1" ht="15" customHeight="1">
      <c r="A29" s="580">
        <v>17</v>
      </c>
      <c r="B29" s="581" t="s">
        <v>1113</v>
      </c>
      <c r="C29" s="612" t="s">
        <v>1107</v>
      </c>
      <c r="D29" s="606">
        <v>2691.207600845652</v>
      </c>
      <c r="E29" s="606">
        <v>2638.3511319643558</v>
      </c>
      <c r="F29" s="606">
        <v>2616.5826924167559</v>
      </c>
      <c r="G29" s="606">
        <v>2687.3964266413423</v>
      </c>
      <c r="H29" s="606">
        <v>2658.8419620946615</v>
      </c>
      <c r="I29" s="606">
        <v>2524.8396856403601</v>
      </c>
      <c r="J29" s="606">
        <v>2637.3695035483997</v>
      </c>
      <c r="K29" s="606">
        <v>2697.2643565790595</v>
      </c>
      <c r="L29" s="606">
        <v>2762.3933248843559</v>
      </c>
      <c r="M29" s="606">
        <v>2752.7882083019999</v>
      </c>
      <c r="N29" s="606">
        <v>2690.7502248000001</v>
      </c>
      <c r="O29" s="606">
        <v>2705.2082799079858</v>
      </c>
      <c r="P29" s="606">
        <v>2672.5288524956991</v>
      </c>
      <c r="Q29" s="606">
        <v>2573.2572684000006</v>
      </c>
      <c r="R29" s="606">
        <v>2626.6512948</v>
      </c>
      <c r="S29" s="630">
        <v>17</v>
      </c>
      <c r="T29" s="625"/>
    </row>
    <row r="30" spans="1:20" s="576" customFormat="1" ht="15" customHeight="1">
      <c r="A30" s="580">
        <v>18</v>
      </c>
      <c r="B30" s="581" t="s">
        <v>1114</v>
      </c>
      <c r="C30" s="612" t="s">
        <v>1107</v>
      </c>
      <c r="D30" s="606">
        <v>1079</v>
      </c>
      <c r="E30" s="606">
        <v>1090</v>
      </c>
      <c r="F30" s="606">
        <v>1069</v>
      </c>
      <c r="G30" s="606">
        <v>1023</v>
      </c>
      <c r="H30" s="606">
        <v>985</v>
      </c>
      <c r="I30" s="606">
        <v>960</v>
      </c>
      <c r="J30" s="606">
        <v>985</v>
      </c>
      <c r="K30" s="606">
        <v>994</v>
      </c>
      <c r="L30" s="606">
        <v>990</v>
      </c>
      <c r="M30" s="606">
        <v>1076.3333333333335</v>
      </c>
      <c r="N30" s="606">
        <v>1106.6666666666667</v>
      </c>
      <c r="O30" s="606">
        <v>988</v>
      </c>
      <c r="P30" s="606">
        <v>993</v>
      </c>
      <c r="Q30" s="606">
        <v>1007</v>
      </c>
      <c r="R30" s="606">
        <v>1083</v>
      </c>
      <c r="S30" s="630">
        <v>18</v>
      </c>
      <c r="T30" s="625"/>
    </row>
    <row r="31" spans="1:20" s="576" customFormat="1" ht="15" customHeight="1">
      <c r="A31" s="580">
        <v>19</v>
      </c>
      <c r="B31" s="581" t="s">
        <v>1115</v>
      </c>
      <c r="C31" s="612" t="s">
        <v>1169</v>
      </c>
      <c r="D31" s="606">
        <v>1007.2623615144782</v>
      </c>
      <c r="E31" s="606">
        <v>1009.7708777709099</v>
      </c>
      <c r="F31" s="606">
        <v>1085.9231086410616</v>
      </c>
      <c r="G31" s="606">
        <v>1071.1132757319597</v>
      </c>
      <c r="H31" s="606">
        <v>1016.318792552262</v>
      </c>
      <c r="I31" s="606">
        <v>1044.1015242486847</v>
      </c>
      <c r="J31" s="606">
        <v>1115.6237861719687</v>
      </c>
      <c r="K31" s="606">
        <v>1119.993714333528</v>
      </c>
      <c r="L31" s="606">
        <v>1139.6820826283133</v>
      </c>
      <c r="M31" s="606">
        <v>1107.9448310698795</v>
      </c>
      <c r="N31" s="606">
        <v>1115.0109083353395</v>
      </c>
      <c r="O31" s="606">
        <v>1143.6973476861294</v>
      </c>
      <c r="P31" s="606">
        <v>1146.7183784121094</v>
      </c>
      <c r="Q31" s="606">
        <v>1129.8343223608144</v>
      </c>
      <c r="R31" s="606">
        <v>1136.2168290244435</v>
      </c>
      <c r="S31" s="630">
        <v>19</v>
      </c>
      <c r="T31" s="625"/>
    </row>
    <row r="32" spans="1:20" s="576" customFormat="1" ht="12">
      <c r="A32" s="625"/>
      <c r="B32" s="671"/>
      <c r="C32" s="624"/>
      <c r="D32" s="594"/>
      <c r="E32" s="594"/>
      <c r="F32" s="594"/>
      <c r="G32" s="594"/>
      <c r="H32" s="594"/>
      <c r="I32" s="594"/>
      <c r="J32" s="594"/>
      <c r="K32" s="594"/>
      <c r="L32" s="594"/>
      <c r="M32" s="594"/>
      <c r="N32" s="594"/>
      <c r="O32" s="594"/>
      <c r="P32" s="594"/>
      <c r="Q32" s="594"/>
      <c r="S32" s="625"/>
      <c r="T32" s="625"/>
    </row>
    <row r="33" spans="1:20" s="576" customFormat="1" ht="20.100000000000001" customHeight="1">
      <c r="A33" s="625"/>
      <c r="B33" s="671"/>
      <c r="C33" s="624"/>
      <c r="D33" s="675" t="s">
        <v>610</v>
      </c>
      <c r="E33" s="594"/>
      <c r="F33" s="594"/>
      <c r="G33" s="594"/>
      <c r="H33" s="594"/>
      <c r="I33" s="594"/>
      <c r="J33" s="675"/>
      <c r="K33" s="594"/>
      <c r="L33" s="594"/>
      <c r="M33" s="594"/>
      <c r="N33" s="594"/>
      <c r="O33" s="594"/>
      <c r="P33" s="594"/>
      <c r="Q33" s="594"/>
      <c r="S33" s="625"/>
      <c r="T33" s="625"/>
    </row>
    <row r="34" spans="1:20" s="576" customFormat="1" ht="15" customHeight="1">
      <c r="A34" s="580">
        <v>20</v>
      </c>
      <c r="B34" s="583" t="s">
        <v>1112</v>
      </c>
      <c r="C34" s="612" t="s">
        <v>631</v>
      </c>
      <c r="D34" s="606">
        <v>3924.8082576003108</v>
      </c>
      <c r="E34" s="606">
        <v>3591.6686125356432</v>
      </c>
      <c r="F34" s="606">
        <v>3607.4520367992573</v>
      </c>
      <c r="G34" s="606">
        <v>3647.4836978075555</v>
      </c>
      <c r="H34" s="606">
        <v>3632.7788853741195</v>
      </c>
      <c r="I34" s="606">
        <v>3703.0528803058287</v>
      </c>
      <c r="J34" s="606">
        <v>3559.2523297142993</v>
      </c>
      <c r="K34" s="606">
        <v>3652.8770770349779</v>
      </c>
      <c r="L34" s="606">
        <v>3359.2673616517714</v>
      </c>
      <c r="M34" s="606">
        <v>3514.2807027814151</v>
      </c>
      <c r="N34" s="606">
        <v>3669.8353484390796</v>
      </c>
      <c r="O34" s="606">
        <v>3758.4395860055461</v>
      </c>
      <c r="P34" s="606">
        <v>3635.5471838287503</v>
      </c>
      <c r="Q34" s="606">
        <v>3659.3202620028005</v>
      </c>
      <c r="R34" s="606">
        <v>3662.2248031886129</v>
      </c>
      <c r="S34" s="630">
        <v>20</v>
      </c>
      <c r="T34" s="625"/>
    </row>
    <row r="35" spans="1:20" s="576" customFormat="1" ht="15" customHeight="1">
      <c r="A35" s="580">
        <v>21</v>
      </c>
      <c r="B35" s="583" t="s">
        <v>1113</v>
      </c>
      <c r="C35" s="612" t="s">
        <v>631</v>
      </c>
      <c r="D35" s="606">
        <v>3368.8995487892257</v>
      </c>
      <c r="E35" s="606">
        <v>3259.2981138895634</v>
      </c>
      <c r="F35" s="606">
        <v>3186.2723973626871</v>
      </c>
      <c r="G35" s="606">
        <v>3328.9805310265474</v>
      </c>
      <c r="H35" s="606">
        <v>3168.628943669919</v>
      </c>
      <c r="I35" s="606">
        <v>2989.9494545002044</v>
      </c>
      <c r="J35" s="606">
        <v>3206.0635946279554</v>
      </c>
      <c r="K35" s="606">
        <v>3063.3788213622383</v>
      </c>
      <c r="L35" s="606">
        <v>3316.4882059249089</v>
      </c>
      <c r="M35" s="606">
        <v>3293.6667188204087</v>
      </c>
      <c r="N35" s="606">
        <v>3277.371597015413</v>
      </c>
      <c r="O35" s="606">
        <v>3328.2990916486824</v>
      </c>
      <c r="P35" s="606">
        <v>3265.2022533053128</v>
      </c>
      <c r="Q35" s="606">
        <v>3113.5092197963822</v>
      </c>
      <c r="R35" s="606">
        <v>3045.1922001559124</v>
      </c>
      <c r="S35" s="630">
        <v>21</v>
      </c>
      <c r="T35" s="625"/>
    </row>
    <row r="36" spans="1:20" s="576" customFormat="1" ht="15" customHeight="1">
      <c r="A36" s="580">
        <v>22</v>
      </c>
      <c r="B36" s="583" t="s">
        <v>1114</v>
      </c>
      <c r="C36" s="612" t="s">
        <v>631</v>
      </c>
      <c r="D36" s="606">
        <v>406.5906050568351</v>
      </c>
      <c r="E36" s="606">
        <v>418.771691072495</v>
      </c>
      <c r="F36" s="606">
        <v>426.28185961880752</v>
      </c>
      <c r="G36" s="606">
        <v>439.61115868742871</v>
      </c>
      <c r="H36" s="606">
        <v>408.59532685676936</v>
      </c>
      <c r="I36" s="606">
        <v>400.95825753504391</v>
      </c>
      <c r="J36" s="606">
        <v>428.3541174858525</v>
      </c>
      <c r="K36" s="606">
        <v>420.85859308255203</v>
      </c>
      <c r="L36" s="606">
        <v>441.54784732518669</v>
      </c>
      <c r="M36" s="606">
        <v>490.02356992987484</v>
      </c>
      <c r="N36" s="606">
        <v>504.3771554692222</v>
      </c>
      <c r="O36" s="606">
        <v>460.93104481240749</v>
      </c>
      <c r="P36" s="606">
        <v>551.61092143775886</v>
      </c>
      <c r="Q36" s="606">
        <v>553.58370346351103</v>
      </c>
      <c r="R36" s="606">
        <v>587.42987606206282</v>
      </c>
      <c r="S36" s="630">
        <v>22</v>
      </c>
      <c r="T36" s="625"/>
    </row>
    <row r="37" spans="1:20" s="576" customFormat="1" ht="15" customHeight="1">
      <c r="A37" s="580">
        <v>23</v>
      </c>
      <c r="B37" s="583" t="s">
        <v>1115</v>
      </c>
      <c r="C37" s="612" t="s">
        <v>631</v>
      </c>
      <c r="D37" s="606">
        <v>4153.0565566416262</v>
      </c>
      <c r="E37" s="606">
        <v>3949.104453116533</v>
      </c>
      <c r="F37" s="606">
        <v>4576.68462999855</v>
      </c>
      <c r="G37" s="606">
        <v>4322.9660227137138</v>
      </c>
      <c r="H37" s="606">
        <v>3986.0340407903495</v>
      </c>
      <c r="I37" s="606">
        <v>3975.5549587060755</v>
      </c>
      <c r="J37" s="606">
        <v>4505.2196771962372</v>
      </c>
      <c r="K37" s="606">
        <v>4124.0502516172346</v>
      </c>
      <c r="L37" s="606">
        <v>4225.6457086090004</v>
      </c>
      <c r="M37" s="606">
        <v>4233.2599594968569</v>
      </c>
      <c r="N37" s="606">
        <v>4304.4336412248467</v>
      </c>
      <c r="O37" s="606">
        <v>4207.3120313821755</v>
      </c>
      <c r="P37" s="606">
        <v>4040.4859755255038</v>
      </c>
      <c r="Q37" s="606">
        <v>3757.8395172520491</v>
      </c>
      <c r="R37" s="606">
        <v>3774.5130025244384</v>
      </c>
      <c r="S37" s="630">
        <v>23</v>
      </c>
      <c r="T37" s="625"/>
    </row>
    <row r="38" spans="1:20" s="633" customFormat="1" ht="15" customHeight="1">
      <c r="A38" s="635">
        <v>24</v>
      </c>
      <c r="B38" s="636" t="s">
        <v>48</v>
      </c>
      <c r="C38" s="612" t="s">
        <v>631</v>
      </c>
      <c r="D38" s="609">
        <v>11853.354968087999</v>
      </c>
      <c r="E38" s="609">
        <v>11218.842870614235</v>
      </c>
      <c r="F38" s="609">
        <v>11796.690923779301</v>
      </c>
      <c r="G38" s="609">
        <v>11739.041410235244</v>
      </c>
      <c r="H38" s="609">
        <v>11196.037196691157</v>
      </c>
      <c r="I38" s="609">
        <v>11069.515551047152</v>
      </c>
      <c r="J38" s="609">
        <v>11698.889719024344</v>
      </c>
      <c r="K38" s="609">
        <v>11261.164743097002</v>
      </c>
      <c r="L38" s="609">
        <v>11342.949123510867</v>
      </c>
      <c r="M38" s="609">
        <v>11531.230951028556</v>
      </c>
      <c r="N38" s="609">
        <v>11756.017742148561</v>
      </c>
      <c r="O38" s="609">
        <v>11754.981753848811</v>
      </c>
      <c r="P38" s="609">
        <v>11492.846334097327</v>
      </c>
      <c r="Q38" s="609">
        <v>11084.252702514743</v>
      </c>
      <c r="R38" s="609">
        <v>11069.359881931026</v>
      </c>
      <c r="S38" s="670">
        <v>24</v>
      </c>
      <c r="T38" s="669"/>
    </row>
    <row r="39" spans="1:20" s="576" customFormat="1" ht="12">
      <c r="A39" s="625"/>
      <c r="B39" s="671"/>
      <c r="C39" s="624"/>
      <c r="D39" s="594"/>
      <c r="E39" s="594"/>
      <c r="F39" s="594"/>
      <c r="G39" s="594"/>
      <c r="H39" s="594"/>
      <c r="I39" s="594"/>
      <c r="J39" s="594"/>
      <c r="K39" s="594"/>
      <c r="L39" s="594"/>
      <c r="M39" s="594"/>
      <c r="N39" s="594"/>
      <c r="O39" s="594"/>
      <c r="P39" s="594"/>
      <c r="Q39" s="594"/>
      <c r="S39" s="625"/>
      <c r="T39" s="625"/>
    </row>
    <row r="40" spans="1:20" s="576" customFormat="1" ht="20.100000000000001" customHeight="1">
      <c r="A40" s="625"/>
      <c r="B40" s="671"/>
      <c r="C40" s="624"/>
      <c r="D40" s="675" t="s">
        <v>1116</v>
      </c>
      <c r="E40" s="594"/>
      <c r="F40" s="594"/>
      <c r="G40" s="594"/>
      <c r="H40" s="594"/>
      <c r="I40" s="594"/>
      <c r="J40" s="675"/>
      <c r="K40" s="594"/>
      <c r="L40" s="594"/>
      <c r="M40" s="594"/>
      <c r="N40" s="594"/>
      <c r="O40" s="594"/>
      <c r="P40" s="594"/>
      <c r="Q40" s="594"/>
      <c r="S40" s="625"/>
      <c r="T40" s="625"/>
    </row>
    <row r="41" spans="1:20" s="576" customFormat="1" ht="15" customHeight="1">
      <c r="A41" s="580">
        <v>25</v>
      </c>
      <c r="B41" s="581" t="s">
        <v>1117</v>
      </c>
      <c r="C41" s="612" t="s">
        <v>1118</v>
      </c>
      <c r="D41" s="637">
        <v>887.44193877324392</v>
      </c>
      <c r="E41" s="637">
        <v>832.0338506710234</v>
      </c>
      <c r="F41" s="637">
        <v>823.66145754976162</v>
      </c>
      <c r="G41" s="637">
        <v>845.4270757191108</v>
      </c>
      <c r="H41" s="637">
        <v>824.4030774225813</v>
      </c>
      <c r="I41" s="637">
        <v>811.62717486491476</v>
      </c>
      <c r="J41" s="637">
        <v>821.37240176070884</v>
      </c>
      <c r="K41" s="637">
        <v>816.43702495620335</v>
      </c>
      <c r="L41" s="637">
        <v>812.92688353344852</v>
      </c>
      <c r="M41" s="637">
        <v>831.50502859258927</v>
      </c>
      <c r="N41" s="637">
        <v>849.73848666835772</v>
      </c>
      <c r="O41" s="637">
        <v>866.57194116511914</v>
      </c>
      <c r="P41" s="637">
        <v>842.40749015882704</v>
      </c>
      <c r="Q41" s="637">
        <v>824.91863656616476</v>
      </c>
      <c r="R41" s="637">
        <v>814.42203590962936</v>
      </c>
      <c r="S41" s="630">
        <v>25</v>
      </c>
      <c r="T41" s="625"/>
    </row>
    <row r="42" spans="1:20" s="576" customFormat="1" ht="15" customHeight="1">
      <c r="A42" s="580">
        <v>26</v>
      </c>
      <c r="B42" s="583" t="s">
        <v>1112</v>
      </c>
      <c r="C42" s="612" t="s">
        <v>1118</v>
      </c>
      <c r="D42" s="637">
        <v>477.54030486206148</v>
      </c>
      <c r="E42" s="637">
        <v>436.19973433758111</v>
      </c>
      <c r="F42" s="637">
        <v>437.36233806154769</v>
      </c>
      <c r="G42" s="637">
        <v>442.01208165384821</v>
      </c>
      <c r="H42" s="637">
        <v>440.3314972393207</v>
      </c>
      <c r="I42" s="637">
        <v>449.05084404174289</v>
      </c>
      <c r="J42" s="637">
        <v>432.12640284999867</v>
      </c>
      <c r="K42" s="637">
        <v>444.04860958571629</v>
      </c>
      <c r="L42" s="637">
        <v>409.06811515486743</v>
      </c>
      <c r="M42" s="637">
        <v>429.22512400383692</v>
      </c>
      <c r="N42" s="637">
        <v>448.87108730005747</v>
      </c>
      <c r="O42" s="637">
        <v>459.58492840528083</v>
      </c>
      <c r="P42" s="637">
        <v>443.80863359604848</v>
      </c>
      <c r="Q42" s="637">
        <v>445.69872745244396</v>
      </c>
      <c r="R42" s="637">
        <v>444.67141057196784</v>
      </c>
      <c r="S42" s="630">
        <v>26</v>
      </c>
      <c r="T42" s="625"/>
    </row>
    <row r="43" spans="1:20" s="576" customFormat="1" ht="15" customHeight="1">
      <c r="A43" s="580">
        <v>27</v>
      </c>
      <c r="B43" s="583" t="s">
        <v>1113</v>
      </c>
      <c r="C43" s="612" t="s">
        <v>1118</v>
      </c>
      <c r="D43" s="637">
        <v>409.90163391118239</v>
      </c>
      <c r="E43" s="637">
        <v>395.83411633344224</v>
      </c>
      <c r="F43" s="637">
        <v>386.29911948821405</v>
      </c>
      <c r="G43" s="637">
        <v>403.41499406526265</v>
      </c>
      <c r="H43" s="637">
        <v>384.07158018326066</v>
      </c>
      <c r="I43" s="637">
        <v>362.57633082317187</v>
      </c>
      <c r="J43" s="637">
        <v>389.24599891071017</v>
      </c>
      <c r="K43" s="637">
        <v>372.38841537048711</v>
      </c>
      <c r="L43" s="637">
        <v>403.85876837858126</v>
      </c>
      <c r="M43" s="637">
        <v>402.27990458875223</v>
      </c>
      <c r="N43" s="637">
        <v>400.86739936830031</v>
      </c>
      <c r="O43" s="637">
        <v>406.98701275983836</v>
      </c>
      <c r="P43" s="637">
        <v>398.59885656277851</v>
      </c>
      <c r="Q43" s="637">
        <v>379.21990911372086</v>
      </c>
      <c r="R43" s="637">
        <v>369.75062533766146</v>
      </c>
      <c r="S43" s="630">
        <v>27</v>
      </c>
      <c r="T43" s="625"/>
    </row>
    <row r="44" spans="1:20" s="576" customFormat="1" ht="15" customHeight="1">
      <c r="A44" s="580">
        <v>28</v>
      </c>
      <c r="B44" s="581" t="s">
        <v>1114</v>
      </c>
      <c r="C44" s="612" t="s">
        <v>1118</v>
      </c>
      <c r="D44" s="637">
        <v>49.47079927201478</v>
      </c>
      <c r="E44" s="637">
        <v>50.858840305136624</v>
      </c>
      <c r="F44" s="637">
        <v>51.681804468709238</v>
      </c>
      <c r="G44" s="637">
        <v>53.273286316944827</v>
      </c>
      <c r="H44" s="637">
        <v>49.526105969233022</v>
      </c>
      <c r="I44" s="637">
        <v>48.622217881141339</v>
      </c>
      <c r="J44" s="637">
        <v>52.006181857301861</v>
      </c>
      <c r="K44" s="637">
        <v>51.16013190408227</v>
      </c>
      <c r="L44" s="637">
        <v>53.768612679637926</v>
      </c>
      <c r="M44" s="637">
        <v>59.850207014335851</v>
      </c>
      <c r="N44" s="637">
        <v>61.692228857372726</v>
      </c>
      <c r="O44" s="637">
        <v>56.363008206557616</v>
      </c>
      <c r="P44" s="637">
        <v>67.337783541604168</v>
      </c>
      <c r="Q44" s="637">
        <v>67.425514714871696</v>
      </c>
      <c r="R44" s="637">
        <v>71.326389186486168</v>
      </c>
      <c r="S44" s="630">
        <v>28</v>
      </c>
      <c r="T44" s="625"/>
    </row>
    <row r="45" spans="1:20" s="576" customFormat="1" ht="15" customHeight="1">
      <c r="A45" s="580">
        <v>29</v>
      </c>
      <c r="B45" s="581" t="s">
        <v>1115</v>
      </c>
      <c r="C45" s="612" t="s">
        <v>1118</v>
      </c>
      <c r="D45" s="637">
        <v>505.31179206716627</v>
      </c>
      <c r="E45" s="637">
        <v>479.60947936805115</v>
      </c>
      <c r="F45" s="637">
        <v>554.8707148224521</v>
      </c>
      <c r="G45" s="637">
        <v>523.86888302395948</v>
      </c>
      <c r="H45" s="637">
        <v>483.14978494689154</v>
      </c>
      <c r="I45" s="637">
        <v>482.09581862462107</v>
      </c>
      <c r="J45" s="637">
        <v>546.97565466287517</v>
      </c>
      <c r="K45" s="637">
        <v>501.32504912503003</v>
      </c>
      <c r="L45" s="637">
        <v>514.56961868107646</v>
      </c>
      <c r="M45" s="637">
        <v>517.03938436602834</v>
      </c>
      <c r="N45" s="637">
        <v>526.49114341583561</v>
      </c>
      <c r="O45" s="637">
        <v>514.47340165350215</v>
      </c>
      <c r="P45" s="637">
        <v>493.24144872560078</v>
      </c>
      <c r="Q45" s="637">
        <v>457.69819826949674</v>
      </c>
      <c r="R45" s="637">
        <v>458.30556867874873</v>
      </c>
      <c r="S45" s="630">
        <v>29</v>
      </c>
      <c r="T45" s="625"/>
    </row>
    <row r="46" spans="1:20" s="576" customFormat="1" ht="15" customHeight="1">
      <c r="A46" s="601" t="s">
        <v>572</v>
      </c>
    </row>
    <row r="47" spans="1:20" s="576" customFormat="1" ht="12">
      <c r="A47" s="602" t="s">
        <v>1186</v>
      </c>
    </row>
    <row r="48" spans="1:20" s="576" customFormat="1" ht="12">
      <c r="A48" s="602" t="s">
        <v>1187</v>
      </c>
    </row>
    <row r="49" s="576" customFormat="1" ht="12"/>
  </sheetData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workbookViewId="0"/>
  </sheetViews>
  <sheetFormatPr baseColWidth="10" defaultRowHeight="12"/>
  <cols>
    <col min="1" max="1" width="4.7109375" style="576" customWidth="1"/>
    <col min="2" max="2" width="42.7109375" style="576" customWidth="1"/>
    <col min="3" max="3" width="11.7109375" style="576" customWidth="1"/>
    <col min="4" max="4" width="11.42578125" style="576"/>
    <col min="5" max="8" width="11.42578125" style="576" customWidth="1"/>
    <col min="9" max="9" width="11.42578125" style="576"/>
    <col min="10" max="13" width="11.42578125" style="576" customWidth="1"/>
    <col min="14" max="18" width="11.42578125" style="576"/>
    <col min="19" max="19" width="4.28515625" style="576" hidden="1" customWidth="1"/>
    <col min="20" max="16384" width="11.42578125" style="576"/>
  </cols>
  <sheetData>
    <row r="1" spans="1:20" ht="20.25" customHeight="1">
      <c r="A1" s="617" t="s">
        <v>1281</v>
      </c>
      <c r="J1" s="617"/>
    </row>
    <row r="2" spans="1:20" ht="20.100000000000001" customHeight="1"/>
    <row r="3" spans="1:20" ht="20.100000000000001" customHeight="1"/>
    <row r="4" spans="1:20" s="579" customFormat="1" ht="30" customHeight="1">
      <c r="A4" s="618" t="s">
        <v>30</v>
      </c>
      <c r="B4" s="622" t="s">
        <v>630</v>
      </c>
      <c r="C4" s="619" t="s">
        <v>3</v>
      </c>
      <c r="D4" s="619">
        <v>2000</v>
      </c>
      <c r="E4" s="619">
        <v>2001</v>
      </c>
      <c r="F4" s="619">
        <v>2002</v>
      </c>
      <c r="G4" s="619">
        <v>2003</v>
      </c>
      <c r="H4" s="621">
        <v>2004</v>
      </c>
      <c r="I4" s="619">
        <v>2005</v>
      </c>
      <c r="J4" s="620">
        <v>2006</v>
      </c>
      <c r="K4" s="619">
        <v>2007</v>
      </c>
      <c r="L4" s="619">
        <v>2008</v>
      </c>
      <c r="M4" s="619">
        <v>2009</v>
      </c>
      <c r="N4" s="619">
        <v>2010</v>
      </c>
      <c r="O4" s="619">
        <v>2011</v>
      </c>
      <c r="P4" s="619">
        <v>2012</v>
      </c>
      <c r="Q4" s="632">
        <v>2013</v>
      </c>
      <c r="R4" s="621">
        <v>2014</v>
      </c>
      <c r="S4" s="629" t="s">
        <v>30</v>
      </c>
      <c r="T4" s="623"/>
    </row>
    <row r="5" spans="1:20" ht="15" customHeight="1">
      <c r="A5" s="580"/>
      <c r="B5" s="638" t="s">
        <v>1119</v>
      </c>
      <c r="C5" s="593"/>
      <c r="S5" s="630"/>
      <c r="T5" s="625"/>
    </row>
    <row r="6" spans="1:20" ht="15" customHeight="1">
      <c r="A6" s="580">
        <v>1</v>
      </c>
      <c r="B6" s="583" t="s">
        <v>1021</v>
      </c>
      <c r="C6" s="612" t="s">
        <v>631</v>
      </c>
      <c r="D6" s="606">
        <v>3149.3717813535923</v>
      </c>
      <c r="E6" s="606">
        <v>3250.2128852613432</v>
      </c>
      <c r="F6" s="606">
        <v>3246.2889140441416</v>
      </c>
      <c r="G6" s="606">
        <v>3390.2350200228002</v>
      </c>
      <c r="H6" s="606">
        <v>2969.7113725606951</v>
      </c>
      <c r="I6" s="606">
        <v>3102.232024909164</v>
      </c>
      <c r="J6" s="606">
        <v>3162.3755413775352</v>
      </c>
      <c r="K6" s="606">
        <v>2845.6337108240364</v>
      </c>
      <c r="L6" s="606">
        <v>3001.0834971556505</v>
      </c>
      <c r="M6" s="606">
        <v>3102.9997112578108</v>
      </c>
      <c r="N6" s="606">
        <v>3243.9811306891638</v>
      </c>
      <c r="O6" s="606">
        <v>3367.3115720322303</v>
      </c>
      <c r="P6" s="606">
        <v>3243.0995131934592</v>
      </c>
      <c r="Q6" s="606">
        <v>3262.0634463728702</v>
      </c>
      <c r="R6" s="606">
        <v>3091.918592347763</v>
      </c>
      <c r="S6" s="630">
        <v>1</v>
      </c>
      <c r="T6" s="625"/>
    </row>
    <row r="7" spans="1:20" ht="15" customHeight="1">
      <c r="A7" s="580">
        <v>2</v>
      </c>
      <c r="B7" s="639" t="s">
        <v>1023</v>
      </c>
      <c r="C7" s="612" t="s">
        <v>631</v>
      </c>
      <c r="D7" s="606">
        <v>1207.1428571428573</v>
      </c>
      <c r="E7" s="606">
        <v>1096.3244613434726</v>
      </c>
      <c r="F7" s="606">
        <v>975.97684515195374</v>
      </c>
      <c r="G7" s="606">
        <v>1103.6923076923076</v>
      </c>
      <c r="H7" s="606">
        <v>1062.9130966952264</v>
      </c>
      <c r="I7" s="606">
        <v>986.31828115566395</v>
      </c>
      <c r="J7" s="606">
        <v>1038.74532133565</v>
      </c>
      <c r="K7" s="606">
        <v>951.98112714525439</v>
      </c>
      <c r="L7" s="606">
        <v>1024.9690976514214</v>
      </c>
      <c r="M7" s="606">
        <v>995.13444302176708</v>
      </c>
      <c r="N7" s="606">
        <v>962.96809986130381</v>
      </c>
      <c r="O7" s="606">
        <v>1146.9329529243937</v>
      </c>
      <c r="P7" s="606">
        <v>1102.5920873124148</v>
      </c>
      <c r="Q7" s="606">
        <v>1127.9148891070552</v>
      </c>
      <c r="R7" s="606">
        <v>1109.4176896033553</v>
      </c>
      <c r="S7" s="630">
        <v>2</v>
      </c>
      <c r="T7" s="625"/>
    </row>
    <row r="8" spans="1:20" ht="15" customHeight="1">
      <c r="A8" s="580">
        <v>3</v>
      </c>
      <c r="B8" s="639" t="s">
        <v>1120</v>
      </c>
      <c r="C8" s="612" t="s">
        <v>631</v>
      </c>
      <c r="D8" s="606">
        <v>209.73630831643004</v>
      </c>
      <c r="E8" s="606">
        <v>445.84013050570968</v>
      </c>
      <c r="F8" s="606">
        <v>310.33797216699804</v>
      </c>
      <c r="G8" s="606">
        <v>266.89976689976692</v>
      </c>
      <c r="H8" s="606">
        <v>199.51060358890703</v>
      </c>
      <c r="I8" s="606">
        <v>96.660117878192551</v>
      </c>
      <c r="J8" s="606">
        <v>123.82892057026476</v>
      </c>
      <c r="K8" s="606">
        <v>118.40796019900498</v>
      </c>
      <c r="L8" s="606">
        <v>289.76377952755905</v>
      </c>
      <c r="M8" s="606">
        <v>336.14035087719293</v>
      </c>
      <c r="N8" s="606">
        <v>380.12958963282938</v>
      </c>
      <c r="O8" s="606">
        <v>378.83211678832112</v>
      </c>
      <c r="P8" s="606">
        <v>399.26873857404019</v>
      </c>
      <c r="Q8" s="606">
        <v>458.31713412940849</v>
      </c>
      <c r="R8" s="606">
        <v>476.12783317482746</v>
      </c>
      <c r="S8" s="630">
        <v>3</v>
      </c>
      <c r="T8" s="625"/>
    </row>
    <row r="9" spans="1:20" ht="15" customHeight="1">
      <c r="A9" s="580">
        <v>4</v>
      </c>
      <c r="B9" s="639" t="s">
        <v>1030</v>
      </c>
      <c r="C9" s="612" t="s">
        <v>631</v>
      </c>
      <c r="D9" s="606">
        <v>844.88054607508525</v>
      </c>
      <c r="E9" s="606">
        <v>855.24256651017231</v>
      </c>
      <c r="F9" s="606">
        <v>918.91891891891885</v>
      </c>
      <c r="G9" s="606">
        <v>919.7651663405087</v>
      </c>
      <c r="H9" s="606">
        <v>876.52439024390242</v>
      </c>
      <c r="I9" s="606">
        <v>1013.4003350083751</v>
      </c>
      <c r="J9" s="606">
        <v>1016.751269035533</v>
      </c>
      <c r="K9" s="606">
        <v>1071.5867158671588</v>
      </c>
      <c r="L9" s="606">
        <v>1014.7540983606558</v>
      </c>
      <c r="M9" s="606">
        <v>994.49541284403665</v>
      </c>
      <c r="N9" s="606">
        <v>1002.7027027027026</v>
      </c>
      <c r="O9" s="606">
        <v>1070.7495429616088</v>
      </c>
      <c r="P9" s="606">
        <v>1046.3651050080775</v>
      </c>
      <c r="Q9" s="606">
        <v>902.49685257859278</v>
      </c>
      <c r="R9" s="606">
        <v>805.48627400802036</v>
      </c>
      <c r="S9" s="630">
        <v>4</v>
      </c>
      <c r="T9" s="625"/>
    </row>
    <row r="10" spans="1:20" ht="15" customHeight="1">
      <c r="A10" s="580">
        <v>5</v>
      </c>
      <c r="B10" s="639" t="s">
        <v>1033</v>
      </c>
      <c r="C10" s="612" t="s">
        <v>631</v>
      </c>
      <c r="D10" s="606">
        <v>259.2592592592593</v>
      </c>
      <c r="E10" s="606">
        <v>191.68356997971603</v>
      </c>
      <c r="F10" s="606">
        <v>213.53211009174314</v>
      </c>
      <c r="G10" s="606">
        <v>179.95642701525057</v>
      </c>
      <c r="H10" s="606">
        <v>184.06909788867563</v>
      </c>
      <c r="I10" s="606">
        <v>203.26797385620918</v>
      </c>
      <c r="J10" s="606">
        <v>176.32743362831857</v>
      </c>
      <c r="K10" s="606">
        <v>164.05867970660148</v>
      </c>
      <c r="L10" s="606">
        <v>123.52941176470587</v>
      </c>
      <c r="M10" s="606">
        <v>108.66141732283467</v>
      </c>
      <c r="N10" s="606">
        <v>145.62647754137117</v>
      </c>
      <c r="O10" s="606">
        <v>130.66361556064072</v>
      </c>
      <c r="P10" s="606">
        <v>91.92307692307692</v>
      </c>
      <c r="Q10" s="606">
        <v>83.093254017707551</v>
      </c>
      <c r="R10" s="606">
        <v>64.951603625394782</v>
      </c>
      <c r="S10" s="630">
        <v>5</v>
      </c>
      <c r="T10" s="625"/>
    </row>
    <row r="11" spans="1:20" ht="15" customHeight="1">
      <c r="A11" s="580">
        <v>6</v>
      </c>
      <c r="B11" s="639" t="s">
        <v>1121</v>
      </c>
      <c r="C11" s="612" t="s">
        <v>631</v>
      </c>
      <c r="D11" s="606">
        <v>249.03017241379314</v>
      </c>
      <c r="E11" s="606">
        <v>277.50281214848144</v>
      </c>
      <c r="F11" s="606">
        <v>297.23109691160806</v>
      </c>
      <c r="G11" s="606">
        <v>376.17135207496653</v>
      </c>
      <c r="H11" s="606">
        <v>296.3855421686747</v>
      </c>
      <c r="I11" s="606">
        <v>325.02696871628905</v>
      </c>
      <c r="J11" s="606">
        <v>383.39529120198267</v>
      </c>
      <c r="K11" s="606">
        <v>259.74710221285562</v>
      </c>
      <c r="L11" s="606">
        <v>273.36024217961659</v>
      </c>
      <c r="M11" s="606">
        <v>377.18052738336718</v>
      </c>
      <c r="N11" s="606">
        <v>351.26512651265125</v>
      </c>
      <c r="O11" s="606">
        <v>293.09701492537312</v>
      </c>
      <c r="P11" s="606">
        <v>347.7725118483412</v>
      </c>
      <c r="Q11" s="606">
        <v>417.3701088654247</v>
      </c>
      <c r="R11" s="606">
        <v>349.28986169101552</v>
      </c>
      <c r="S11" s="630">
        <v>6</v>
      </c>
      <c r="T11" s="625"/>
    </row>
    <row r="12" spans="1:20" ht="15" customHeight="1">
      <c r="A12" s="580">
        <v>7</v>
      </c>
      <c r="B12" s="639" t="s">
        <v>1122</v>
      </c>
      <c r="C12" s="612" t="s">
        <v>631</v>
      </c>
      <c r="D12" s="606">
        <v>379.32263814616755</v>
      </c>
      <c r="E12" s="606">
        <v>383.619344773791</v>
      </c>
      <c r="F12" s="606">
        <v>530.29197080291976</v>
      </c>
      <c r="G12" s="606">
        <v>543.75</v>
      </c>
      <c r="H12" s="606">
        <v>350.3086419753086</v>
      </c>
      <c r="I12" s="606">
        <v>477.55834829443444</v>
      </c>
      <c r="J12" s="606">
        <v>423.32730560578659</v>
      </c>
      <c r="K12" s="606">
        <v>279.85212569316081</v>
      </c>
      <c r="L12" s="606">
        <v>274.70686767169178</v>
      </c>
      <c r="M12" s="606">
        <v>291.38755980861242</v>
      </c>
      <c r="N12" s="606">
        <v>401.28913443830572</v>
      </c>
      <c r="O12" s="606">
        <v>347.03632887189292</v>
      </c>
      <c r="P12" s="606">
        <v>255.17799352750811</v>
      </c>
      <c r="Q12" s="606">
        <v>272.87120767468156</v>
      </c>
      <c r="R12" s="606">
        <v>286.64533024514952</v>
      </c>
      <c r="S12" s="630">
        <v>7</v>
      </c>
      <c r="T12" s="625"/>
    </row>
    <row r="13" spans="1:20" ht="15" customHeight="1">
      <c r="A13" s="580">
        <v>8</v>
      </c>
      <c r="B13" s="640" t="s">
        <v>1123</v>
      </c>
      <c r="C13" s="612" t="s">
        <v>631</v>
      </c>
      <c r="D13" s="606">
        <v>238.48734496300332</v>
      </c>
      <c r="E13" s="606">
        <v>134.98699063735631</v>
      </c>
      <c r="F13" s="606">
        <v>214.60724786042212</v>
      </c>
      <c r="G13" s="606">
        <v>153.92267267267266</v>
      </c>
      <c r="H13" s="606">
        <v>141.22788969285534</v>
      </c>
      <c r="I13" s="606">
        <v>172.10107999122792</v>
      </c>
      <c r="J13" s="606">
        <v>130.95515429966088</v>
      </c>
      <c r="K13" s="606">
        <v>88.900671233211483</v>
      </c>
      <c r="L13" s="606">
        <v>54.566734628342047</v>
      </c>
      <c r="M13" s="606">
        <v>35.855523761718047</v>
      </c>
      <c r="N13" s="606">
        <v>47.008865592441595</v>
      </c>
      <c r="O13" s="606">
        <v>23.791348722800112</v>
      </c>
      <c r="P13" s="606">
        <v>17.839876686406289</v>
      </c>
      <c r="Q13" s="606">
        <v>39.96545365680263</v>
      </c>
      <c r="R13" s="606">
        <v>31.096341908839548</v>
      </c>
      <c r="S13" s="630">
        <v>8</v>
      </c>
      <c r="T13" s="625"/>
    </row>
    <row r="14" spans="1:20" ht="15" customHeight="1">
      <c r="A14" s="580">
        <v>9</v>
      </c>
      <c r="B14" s="639" t="s">
        <v>1037</v>
      </c>
      <c r="C14" s="612" t="s">
        <v>631</v>
      </c>
      <c r="D14" s="606">
        <v>194.46366782006919</v>
      </c>
      <c r="E14" s="606">
        <v>107.89473684210526</v>
      </c>
      <c r="F14" s="606">
        <v>173.02158273381295</v>
      </c>
      <c r="G14" s="606">
        <v>101.38888888888889</v>
      </c>
      <c r="H14" s="606">
        <v>93.193717277486897</v>
      </c>
      <c r="I14" s="606">
        <v>137.57961783439492</v>
      </c>
      <c r="J14" s="606">
        <v>99.361022364217249</v>
      </c>
      <c r="K14" s="606">
        <v>72.900763358778633</v>
      </c>
      <c r="L14" s="606">
        <v>38.56655290102389</v>
      </c>
      <c r="M14" s="606">
        <v>23.906705539358605</v>
      </c>
      <c r="N14" s="606">
        <v>26</v>
      </c>
      <c r="O14" s="606">
        <v>9.7472924187725631</v>
      </c>
      <c r="P14" s="606">
        <v>3.8709677419354844</v>
      </c>
      <c r="Q14" s="606">
        <v>19.941348973607035</v>
      </c>
      <c r="R14" s="606">
        <v>12.903225806451612</v>
      </c>
      <c r="S14" s="630">
        <v>9</v>
      </c>
      <c r="T14" s="625"/>
    </row>
    <row r="15" spans="1:20" ht="15" customHeight="1">
      <c r="A15" s="580">
        <v>10</v>
      </c>
      <c r="B15" s="639" t="s">
        <v>1038</v>
      </c>
      <c r="C15" s="612" t="s">
        <v>631</v>
      </c>
      <c r="D15" s="606">
        <v>25.214899713467048</v>
      </c>
      <c r="E15" s="606">
        <v>14.285714285714285</v>
      </c>
      <c r="F15" s="606">
        <v>21.489971346704873</v>
      </c>
      <c r="G15" s="606">
        <v>18.75</v>
      </c>
      <c r="H15" s="606">
        <v>13.31719128329298</v>
      </c>
      <c r="I15" s="606">
        <v>15.789473684210527</v>
      </c>
      <c r="J15" s="606">
        <v>16.257668711656443</v>
      </c>
      <c r="K15" s="606">
        <v>12.747875354107649</v>
      </c>
      <c r="L15" s="606">
        <v>7.5362318840579707</v>
      </c>
      <c r="M15" s="606">
        <v>7.3417721518987342</v>
      </c>
      <c r="N15" s="606">
        <v>11.437908496732025</v>
      </c>
      <c r="O15" s="606">
        <v>8.9887640449438209</v>
      </c>
      <c r="P15" s="606">
        <v>13.110539845758355</v>
      </c>
      <c r="Q15" s="606">
        <v>13.774104683195594</v>
      </c>
      <c r="R15" s="606">
        <v>8.4309133489461345</v>
      </c>
      <c r="S15" s="630">
        <v>10</v>
      </c>
      <c r="T15" s="625"/>
    </row>
    <row r="16" spans="1:20" ht="15" customHeight="1">
      <c r="A16" s="580">
        <v>11</v>
      </c>
      <c r="B16" s="584" t="s">
        <v>1124</v>
      </c>
      <c r="C16" s="612" t="s">
        <v>631</v>
      </c>
      <c r="D16" s="606">
        <v>18.808777429467089</v>
      </c>
      <c r="E16" s="606">
        <v>12.806539509536783</v>
      </c>
      <c r="F16" s="606">
        <v>20.095693779904305</v>
      </c>
      <c r="G16" s="606">
        <v>33.783783783783782</v>
      </c>
      <c r="H16" s="606">
        <v>34.716981132075475</v>
      </c>
      <c r="I16" s="606">
        <v>18.731988472622476</v>
      </c>
      <c r="J16" s="606">
        <v>15.336463223787167</v>
      </c>
      <c r="K16" s="606">
        <v>3.2520325203252032</v>
      </c>
      <c r="L16" s="606">
        <v>8.4639498432601883</v>
      </c>
      <c r="M16" s="606">
        <v>4.6070460704607044</v>
      </c>
      <c r="N16" s="606">
        <v>9.57095709570957</v>
      </c>
      <c r="O16" s="606">
        <v>5.0552922590837284</v>
      </c>
      <c r="P16" s="606">
        <v>0.85836909871244638</v>
      </c>
      <c r="Q16" s="606">
        <v>6.25</v>
      </c>
      <c r="R16" s="606">
        <v>9.7622027534418017</v>
      </c>
      <c r="S16" s="630">
        <v>11</v>
      </c>
      <c r="T16" s="625"/>
    </row>
    <row r="17" spans="1:20" ht="15" customHeight="1">
      <c r="A17" s="580">
        <v>12</v>
      </c>
      <c r="B17" s="583" t="s">
        <v>1125</v>
      </c>
      <c r="C17" s="612" t="s">
        <v>631</v>
      </c>
      <c r="D17" s="606">
        <v>18.951612903225804</v>
      </c>
      <c r="E17" s="606">
        <v>17.194570135746606</v>
      </c>
      <c r="F17" s="606">
        <v>25.125628140703519</v>
      </c>
      <c r="G17" s="606">
        <v>20.812182741116754</v>
      </c>
      <c r="H17" s="606">
        <v>18.552036199095021</v>
      </c>
      <c r="I17" s="606">
        <v>20.647773279352229</v>
      </c>
      <c r="J17" s="606">
        <v>27.979274611398964</v>
      </c>
      <c r="K17" s="606">
        <v>36.226415094339622</v>
      </c>
      <c r="L17" s="606">
        <v>66.326530612244895</v>
      </c>
      <c r="M17" s="606">
        <v>36.92946058091286</v>
      </c>
      <c r="N17" s="606">
        <v>38.095238095238095</v>
      </c>
      <c r="O17" s="606">
        <v>35.353535353535356</v>
      </c>
      <c r="P17" s="606">
        <v>21.008403361344534</v>
      </c>
      <c r="Q17" s="606">
        <v>26.19047619047619</v>
      </c>
      <c r="R17" s="606">
        <v>24.782608695652172</v>
      </c>
      <c r="S17" s="630">
        <v>12</v>
      </c>
      <c r="T17" s="625"/>
    </row>
    <row r="18" spans="1:20" ht="15" customHeight="1">
      <c r="A18" s="580"/>
      <c r="B18" s="638" t="s">
        <v>1126</v>
      </c>
      <c r="C18" s="612"/>
      <c r="D18" s="606"/>
      <c r="E18" s="606"/>
      <c r="F18" s="606"/>
      <c r="G18" s="606"/>
      <c r="H18" s="606"/>
      <c r="I18" s="606"/>
      <c r="J18" s="606"/>
      <c r="K18" s="606"/>
      <c r="L18" s="606"/>
      <c r="M18" s="606"/>
      <c r="N18" s="606"/>
      <c r="O18" s="606"/>
      <c r="P18" s="606"/>
      <c r="Q18" s="606"/>
      <c r="S18" s="630"/>
      <c r="T18" s="625"/>
    </row>
    <row r="19" spans="1:20" ht="15" customHeight="1">
      <c r="A19" s="580">
        <v>13</v>
      </c>
      <c r="B19" s="583" t="s">
        <v>1127</v>
      </c>
      <c r="C19" s="612" t="s">
        <v>631</v>
      </c>
      <c r="D19" s="606">
        <v>206.58738767964763</v>
      </c>
      <c r="E19" s="606">
        <v>195.16653139784765</v>
      </c>
      <c r="F19" s="606">
        <v>195.74480260198942</v>
      </c>
      <c r="G19" s="606">
        <v>205.71998087343499</v>
      </c>
      <c r="H19" s="606">
        <v>185.76962433054388</v>
      </c>
      <c r="I19" s="606">
        <v>209.04504029725015</v>
      </c>
      <c r="J19" s="606">
        <v>215.98429474695138</v>
      </c>
      <c r="K19" s="606">
        <v>219.453921971802</v>
      </c>
      <c r="L19" s="606">
        <v>215.83972694591597</v>
      </c>
      <c r="M19" s="606">
        <v>215.40602354280963</v>
      </c>
      <c r="N19" s="606">
        <v>240.56082092297669</v>
      </c>
      <c r="O19" s="606">
        <v>250.5359991944222</v>
      </c>
      <c r="P19" s="606">
        <v>227.69428663082223</v>
      </c>
      <c r="Q19" s="606">
        <v>234.48897327948805</v>
      </c>
      <c r="R19" s="606">
        <v>221.33330338526278</v>
      </c>
      <c r="S19" s="630">
        <v>13</v>
      </c>
      <c r="T19" s="625"/>
    </row>
    <row r="20" spans="1:20" ht="15" customHeight="1">
      <c r="A20" s="580">
        <v>14</v>
      </c>
      <c r="B20" s="583" t="s">
        <v>1128</v>
      </c>
      <c r="C20" s="612" t="s">
        <v>631</v>
      </c>
      <c r="D20" s="606">
        <v>87.338478760462806</v>
      </c>
      <c r="E20" s="606">
        <v>70.595570651891549</v>
      </c>
      <c r="F20" s="606">
        <v>82.857239406892788</v>
      </c>
      <c r="G20" s="606">
        <v>95.147043381147412</v>
      </c>
      <c r="H20" s="606">
        <v>82.497473902077047</v>
      </c>
      <c r="I20" s="606">
        <v>75.447174060797849</v>
      </c>
      <c r="J20" s="606">
        <v>72.468192724510175</v>
      </c>
      <c r="K20" s="606">
        <v>78.548969102809309</v>
      </c>
      <c r="L20" s="606">
        <v>70.411638026264256</v>
      </c>
      <c r="M20" s="606">
        <v>27.972731393829267</v>
      </c>
      <c r="N20" s="606">
        <v>40.343563070835799</v>
      </c>
      <c r="O20" s="606">
        <v>40.555460685610512</v>
      </c>
      <c r="P20" s="606">
        <v>30.346153112305629</v>
      </c>
      <c r="Q20" s="606">
        <v>37.729922790062503</v>
      </c>
      <c r="R20" s="606">
        <v>54.768326944072129</v>
      </c>
      <c r="S20" s="630">
        <v>14</v>
      </c>
      <c r="T20" s="625"/>
    </row>
    <row r="21" spans="1:20" ht="15" customHeight="1">
      <c r="A21" s="580">
        <v>15</v>
      </c>
      <c r="B21" s="583" t="s">
        <v>1129</v>
      </c>
      <c r="C21" s="612" t="s">
        <v>631</v>
      </c>
      <c r="D21" s="606">
        <v>31.614901598747917</v>
      </c>
      <c r="E21" s="606">
        <v>32.216731968266025</v>
      </c>
      <c r="F21" s="606">
        <v>27.778232993070006</v>
      </c>
      <c r="G21" s="606">
        <v>28.022726580686736</v>
      </c>
      <c r="H21" s="606">
        <v>30.37362646161683</v>
      </c>
      <c r="I21" s="606">
        <v>31.125914423514459</v>
      </c>
      <c r="J21" s="606">
        <v>29.264001717817827</v>
      </c>
      <c r="K21" s="606">
        <v>21.553050108367113</v>
      </c>
      <c r="L21" s="606">
        <v>28.342448964493229</v>
      </c>
      <c r="M21" s="606">
        <v>30.467662456854036</v>
      </c>
      <c r="N21" s="606">
        <v>33.138284721590622</v>
      </c>
      <c r="O21" s="606">
        <v>28.586942552109956</v>
      </c>
      <c r="P21" s="606">
        <v>33.514428702539441</v>
      </c>
      <c r="Q21" s="606">
        <v>34.003415877772902</v>
      </c>
      <c r="R21" s="606">
        <v>28.060340978781618</v>
      </c>
      <c r="S21" s="630">
        <v>15</v>
      </c>
      <c r="T21" s="625"/>
    </row>
    <row r="22" spans="1:20" ht="15" customHeight="1">
      <c r="A22" s="580">
        <v>16</v>
      </c>
      <c r="B22" s="583" t="s">
        <v>1130</v>
      </c>
      <c r="C22" s="612" t="s">
        <v>631</v>
      </c>
      <c r="D22" s="606">
        <v>45.768146707112969</v>
      </c>
      <c r="E22" s="606">
        <v>53.00830550823818</v>
      </c>
      <c r="F22" s="606">
        <v>42.923798606670914</v>
      </c>
      <c r="G22" s="606">
        <v>57.921270409001721</v>
      </c>
      <c r="H22" s="606">
        <v>42.923798606670914</v>
      </c>
      <c r="I22" s="606">
        <v>10.860238201687821</v>
      </c>
      <c r="J22" s="606">
        <v>10.860238201687821</v>
      </c>
      <c r="K22" s="606">
        <v>12.153123701888752</v>
      </c>
      <c r="L22" s="606">
        <v>13.446009202089686</v>
      </c>
      <c r="M22" s="606">
        <v>13.446009202089686</v>
      </c>
      <c r="N22" s="606">
        <v>9.8259298015270762</v>
      </c>
      <c r="O22" s="606">
        <v>7.4987359011654009</v>
      </c>
      <c r="P22" s="606">
        <v>5.9472733009242837</v>
      </c>
      <c r="Q22" s="606">
        <v>3.1029252004822352</v>
      </c>
      <c r="R22" s="606">
        <v>3.1029252004822352</v>
      </c>
      <c r="S22" s="630">
        <v>16</v>
      </c>
      <c r="T22" s="625"/>
    </row>
    <row r="23" spans="1:20" ht="15" customHeight="1">
      <c r="A23" s="580">
        <v>17</v>
      </c>
      <c r="B23" s="583" t="s">
        <v>1131</v>
      </c>
      <c r="C23" s="612" t="s">
        <v>631</v>
      </c>
      <c r="D23" s="606">
        <v>8.2478796803301773</v>
      </c>
      <c r="E23" s="606">
        <v>7.2168947202889058</v>
      </c>
      <c r="F23" s="606">
        <v>5.6781111978392467</v>
      </c>
      <c r="G23" s="606">
        <v>6.893750180574477</v>
      </c>
      <c r="H23" s="606">
        <v>7.2015068850644095</v>
      </c>
      <c r="I23" s="606">
        <v>7.1861190498399132</v>
      </c>
      <c r="J23" s="606">
        <v>5.3088031524513273</v>
      </c>
      <c r="K23" s="606">
        <v>5.2164761411043479</v>
      </c>
      <c r="L23" s="606">
        <v>6.493666464737565</v>
      </c>
      <c r="M23" s="606">
        <v>4.9702707775124022</v>
      </c>
      <c r="N23" s="606">
        <v>2.8621373517563677</v>
      </c>
      <c r="O23" s="606">
        <v>4.1239398401650886</v>
      </c>
      <c r="P23" s="606">
        <v>5.1241491297573685</v>
      </c>
      <c r="Q23" s="606">
        <v>1.9696429087355649</v>
      </c>
      <c r="R23" s="606">
        <v>1.6311105337966394</v>
      </c>
      <c r="S23" s="630">
        <v>17</v>
      </c>
      <c r="T23" s="625"/>
    </row>
    <row r="24" spans="1:20" ht="15" customHeight="1">
      <c r="A24" s="580">
        <v>18</v>
      </c>
      <c r="B24" s="583" t="s">
        <v>1132</v>
      </c>
      <c r="C24" s="612" t="s">
        <v>631</v>
      </c>
      <c r="D24" s="606">
        <v>5.0614424354006307</v>
      </c>
      <c r="E24" s="606">
        <v>3.093103710522608</v>
      </c>
      <c r="F24" s="606">
        <v>5.0614424354006307</v>
      </c>
      <c r="G24" s="606">
        <v>2.249529971289169</v>
      </c>
      <c r="H24" s="606">
        <v>1.4059562320557308</v>
      </c>
      <c r="I24" s="606">
        <v>3.3742949569337544</v>
      </c>
      <c r="J24" s="606">
        <v>3.3742949569337544</v>
      </c>
      <c r="K24" s="606">
        <v>1.4059562320557308</v>
      </c>
      <c r="L24" s="606">
        <v>1.4059562320557308</v>
      </c>
      <c r="M24" s="606">
        <v>1.4059562320557308</v>
      </c>
      <c r="N24" s="606">
        <v>1.6871474784668772</v>
      </c>
      <c r="O24" s="606">
        <v>1.4059562320557308</v>
      </c>
      <c r="P24" s="606">
        <v>1.4059562320557308</v>
      </c>
      <c r="Q24" s="606">
        <v>6.7485899138675087</v>
      </c>
      <c r="R24" s="606">
        <v>8.1545461459232378</v>
      </c>
      <c r="S24" s="630">
        <v>18</v>
      </c>
      <c r="T24" s="625"/>
    </row>
    <row r="25" spans="1:20" ht="15" customHeight="1">
      <c r="A25" s="580"/>
      <c r="B25" s="638" t="s">
        <v>1133</v>
      </c>
      <c r="C25" s="612"/>
      <c r="D25" s="594"/>
      <c r="E25" s="594"/>
      <c r="F25" s="594"/>
      <c r="G25" s="594"/>
      <c r="H25" s="594"/>
      <c r="I25" s="594"/>
      <c r="J25" s="594"/>
      <c r="K25" s="594"/>
      <c r="L25" s="594"/>
      <c r="M25" s="594"/>
      <c r="N25" s="594"/>
      <c r="O25" s="594"/>
      <c r="P25" s="594"/>
      <c r="Q25" s="594"/>
      <c r="S25" s="630"/>
      <c r="T25" s="625"/>
    </row>
    <row r="26" spans="1:20" ht="15" customHeight="1">
      <c r="A26" s="580">
        <v>19</v>
      </c>
      <c r="B26" s="583" t="s">
        <v>1134</v>
      </c>
      <c r="C26" s="612" t="s">
        <v>631</v>
      </c>
      <c r="D26" s="606">
        <v>188.07733619763698</v>
      </c>
      <c r="E26" s="606">
        <v>165.66844919786095</v>
      </c>
      <c r="F26" s="606">
        <v>156.65961945031714</v>
      </c>
      <c r="G26" s="606">
        <v>207.9646017699115</v>
      </c>
      <c r="H26" s="606">
        <v>200.89786756453424</v>
      </c>
      <c r="I26" s="606">
        <v>159.46547884187083</v>
      </c>
      <c r="J26" s="606">
        <v>203.94736842105263</v>
      </c>
      <c r="K26" s="606">
        <v>195.99109131403117</v>
      </c>
      <c r="L26" s="606">
        <v>226.29674306393244</v>
      </c>
      <c r="M26" s="606">
        <v>251.23966942148758</v>
      </c>
      <c r="N26" s="606">
        <v>246.00550964187329</v>
      </c>
      <c r="O26" s="606">
        <v>263.42465753424659</v>
      </c>
      <c r="P26" s="606">
        <v>273.74670184696572</v>
      </c>
      <c r="Q26" s="606">
        <v>273.80607814761214</v>
      </c>
      <c r="R26" s="606">
        <v>273.94094993581513</v>
      </c>
      <c r="S26" s="630">
        <v>19</v>
      </c>
      <c r="T26" s="625"/>
    </row>
    <row r="27" spans="1:20" ht="15" customHeight="1">
      <c r="A27" s="580">
        <v>20</v>
      </c>
      <c r="B27" s="640" t="s">
        <v>1135</v>
      </c>
      <c r="C27" s="612" t="s">
        <v>631</v>
      </c>
      <c r="D27" s="606">
        <v>4298</v>
      </c>
      <c r="E27" s="606">
        <v>4272</v>
      </c>
      <c r="F27" s="606">
        <v>4245</v>
      </c>
      <c r="G27" s="606">
        <v>4243</v>
      </c>
      <c r="H27" s="606">
        <v>4289</v>
      </c>
      <c r="I27" s="606">
        <v>4401</v>
      </c>
      <c r="J27" s="606">
        <v>4419</v>
      </c>
      <c r="K27" s="606">
        <v>4426.0000000000009</v>
      </c>
      <c r="L27" s="606">
        <v>4445</v>
      </c>
      <c r="M27" s="606">
        <v>4400</v>
      </c>
      <c r="N27" s="606">
        <v>4417.87450288533</v>
      </c>
      <c r="O27" s="606">
        <v>4432.2555191320234</v>
      </c>
      <c r="P27" s="606">
        <v>4430.218393620813</v>
      </c>
      <c r="Q27" s="606">
        <v>4368.1602686118968</v>
      </c>
      <c r="R27" s="606">
        <v>4434.3255702772849</v>
      </c>
      <c r="S27" s="630">
        <v>20</v>
      </c>
      <c r="T27" s="625"/>
    </row>
    <row r="28" spans="1:20" ht="15" customHeight="1">
      <c r="A28" s="580">
        <v>21</v>
      </c>
      <c r="B28" s="640" t="s">
        <v>1136</v>
      </c>
      <c r="C28" s="612" t="s">
        <v>631</v>
      </c>
      <c r="D28" s="606">
        <v>1152.8079911209766</v>
      </c>
      <c r="E28" s="606">
        <v>1141.8946416459416</v>
      </c>
      <c r="F28" s="606">
        <v>1104.9306625577813</v>
      </c>
      <c r="G28" s="606">
        <v>1265.2392281258262</v>
      </c>
      <c r="H28" s="606">
        <v>1176.1405109489051</v>
      </c>
      <c r="I28" s="606">
        <v>1140.2817521461589</v>
      </c>
      <c r="J28" s="606">
        <v>1296.9543147208124</v>
      </c>
      <c r="K28" s="606">
        <v>1094.6998722860792</v>
      </c>
      <c r="L28" s="606">
        <v>1154.1869738591051</v>
      </c>
      <c r="M28" s="606">
        <v>1152.8089887640449</v>
      </c>
      <c r="N28" s="606">
        <v>1251.9807008633823</v>
      </c>
      <c r="O28" s="606">
        <v>1050.0315059861373</v>
      </c>
      <c r="P28" s="606">
        <v>1087.6588412664225</v>
      </c>
      <c r="Q28" s="606">
        <v>1244.5470875032076</v>
      </c>
      <c r="R28" s="606">
        <v>1056.4124234100993</v>
      </c>
      <c r="S28" s="630">
        <v>21</v>
      </c>
      <c r="T28" s="625"/>
    </row>
    <row r="29" spans="1:20" ht="15" customHeight="1">
      <c r="A29" s="580">
        <v>22</v>
      </c>
      <c r="B29" s="640" t="s">
        <v>1137</v>
      </c>
      <c r="C29" s="612" t="s">
        <v>631</v>
      </c>
      <c r="D29" s="606">
        <v>138.13813813813815</v>
      </c>
      <c r="E29" s="606">
        <v>96.994535519125677</v>
      </c>
      <c r="F29" s="606">
        <v>119.86531986531988</v>
      </c>
      <c r="G29" s="606">
        <v>114.63414634146343</v>
      </c>
      <c r="H29" s="606">
        <v>68.369829683698285</v>
      </c>
      <c r="I29" s="606">
        <v>127.65957446808511</v>
      </c>
      <c r="J29" s="606">
        <v>80.69705093833781</v>
      </c>
      <c r="K29" s="606">
        <v>89.534883720930225</v>
      </c>
      <c r="L29" s="606">
        <v>91.489361702127653</v>
      </c>
      <c r="M29" s="606">
        <v>100.46620046620046</v>
      </c>
      <c r="N29" s="606">
        <v>0</v>
      </c>
      <c r="O29" s="606">
        <v>0</v>
      </c>
      <c r="P29" s="606">
        <v>0</v>
      </c>
      <c r="Q29" s="606">
        <v>0</v>
      </c>
      <c r="R29" s="606">
        <v>0</v>
      </c>
      <c r="S29" s="630">
        <v>22</v>
      </c>
      <c r="T29" s="625"/>
    </row>
    <row r="30" spans="1:20" ht="15" customHeight="1">
      <c r="A30" s="580">
        <v>23</v>
      </c>
      <c r="B30" s="640" t="s">
        <v>1138</v>
      </c>
      <c r="C30" s="612" t="s">
        <v>631</v>
      </c>
      <c r="D30" s="606">
        <v>323.7194277803415</v>
      </c>
      <c r="E30" s="606">
        <v>318.29328102010794</v>
      </c>
      <c r="F30" s="606">
        <v>288.08793456032726</v>
      </c>
      <c r="G30" s="606">
        <v>296.92931633835462</v>
      </c>
      <c r="H30" s="606">
        <v>179.71933001358082</v>
      </c>
      <c r="I30" s="606">
        <v>201.76274416388759</v>
      </c>
      <c r="J30" s="606">
        <v>182.93683347005742</v>
      </c>
      <c r="K30" s="606">
        <v>157.26092089728454</v>
      </c>
      <c r="L30" s="606">
        <v>188.75685557586837</v>
      </c>
      <c r="M30" s="606">
        <v>157.11060948081266</v>
      </c>
      <c r="N30" s="606">
        <v>168.50551654964897</v>
      </c>
      <c r="O30" s="606">
        <v>125.43706293706293</v>
      </c>
      <c r="P30" s="606">
        <v>142.3463687150838</v>
      </c>
      <c r="Q30" s="606">
        <v>132.31232739141353</v>
      </c>
      <c r="R30" s="606">
        <v>107.12779417967104</v>
      </c>
      <c r="S30" s="630">
        <v>23</v>
      </c>
      <c r="T30" s="625"/>
    </row>
    <row r="31" spans="1:20" ht="15" customHeight="1">
      <c r="A31" s="580">
        <v>24</v>
      </c>
      <c r="B31" s="640" t="s">
        <v>1040</v>
      </c>
      <c r="C31" s="612" t="s">
        <v>631</v>
      </c>
      <c r="D31" s="606">
        <v>116.52053530226118</v>
      </c>
      <c r="E31" s="606">
        <v>122.60912211868562</v>
      </c>
      <c r="F31" s="606">
        <v>127.8118609406953</v>
      </c>
      <c r="G31" s="606">
        <v>144.84356894553883</v>
      </c>
      <c r="H31" s="606">
        <v>114.98415572657312</v>
      </c>
      <c r="I31" s="606">
        <v>123.86850881372082</v>
      </c>
      <c r="J31" s="606">
        <v>136.99753896636585</v>
      </c>
      <c r="K31" s="606">
        <v>119.2443919716647</v>
      </c>
      <c r="L31" s="606">
        <v>122.48628884826324</v>
      </c>
      <c r="M31" s="606">
        <v>120.0902934537246</v>
      </c>
      <c r="N31" s="606">
        <v>187.56268806419257</v>
      </c>
      <c r="O31" s="606">
        <v>125.21853146853145</v>
      </c>
      <c r="P31" s="606">
        <v>168.71508379888269</v>
      </c>
      <c r="Q31" s="606">
        <v>150.38915390409238</v>
      </c>
      <c r="R31" s="606">
        <v>105.44074230282581</v>
      </c>
      <c r="S31" s="630">
        <v>24</v>
      </c>
      <c r="T31" s="625"/>
    </row>
    <row r="32" spans="1:20" ht="15" customHeight="1">
      <c r="A32" s="580">
        <v>25</v>
      </c>
      <c r="B32" s="641" t="s">
        <v>48</v>
      </c>
      <c r="C32" s="612" t="s">
        <v>631</v>
      </c>
      <c r="D32" s="609">
        <v>10008.692404620879</v>
      </c>
      <c r="E32" s="609">
        <v>9881.1516134932244</v>
      </c>
      <c r="F32" s="609">
        <v>9888.4208146615711</v>
      </c>
      <c r="G32" s="609">
        <v>10233.535038353821</v>
      </c>
      <c r="H32" s="609">
        <v>9508.7749788079655</v>
      </c>
      <c r="I32" s="609">
        <v>9786.0577176034931</v>
      </c>
      <c r="J32" s="609">
        <v>9979.1029023055744</v>
      </c>
      <c r="K32" s="609">
        <v>9391.8234545996056</v>
      </c>
      <c r="L32" s="609">
        <v>9686.1324312810902</v>
      </c>
      <c r="M32" s="609">
        <v>9651.1691107918632</v>
      </c>
      <c r="N32" s="609">
        <v>9929.4320357284232</v>
      </c>
      <c r="O32" s="609">
        <v>9755.530767572096</v>
      </c>
      <c r="P32" s="609">
        <v>9688.6654295977823</v>
      </c>
      <c r="Q32" s="609">
        <v>9815.4777617487816</v>
      </c>
      <c r="R32" s="609">
        <v>9442.095576246269</v>
      </c>
      <c r="S32" s="630">
        <v>25</v>
      </c>
      <c r="T32" s="625"/>
    </row>
    <row r="33" spans="1:20" ht="15" customHeight="1">
      <c r="A33" s="580">
        <v>26</v>
      </c>
      <c r="B33" s="581" t="s">
        <v>1139</v>
      </c>
      <c r="C33" s="612" t="s">
        <v>631</v>
      </c>
      <c r="D33" s="606">
        <v>17067.3</v>
      </c>
      <c r="E33" s="606">
        <v>17041.900000000001</v>
      </c>
      <c r="F33" s="606">
        <v>16974.2</v>
      </c>
      <c r="G33" s="606">
        <v>17008</v>
      </c>
      <c r="H33" s="606">
        <v>17020.400000000001</v>
      </c>
      <c r="I33" s="606">
        <v>17035.2</v>
      </c>
      <c r="J33" s="606">
        <v>16951</v>
      </c>
      <c r="K33" s="606">
        <v>16954.3</v>
      </c>
      <c r="L33" s="606">
        <v>16925.7</v>
      </c>
      <c r="M33" s="606">
        <v>16889.599999999999</v>
      </c>
      <c r="N33" s="606">
        <v>16704</v>
      </c>
      <c r="O33" s="606">
        <v>16721.3</v>
      </c>
      <c r="P33" s="606">
        <v>16667.3</v>
      </c>
      <c r="Q33" s="606">
        <v>16699.599999999999</v>
      </c>
      <c r="R33" s="606">
        <v>16724.8</v>
      </c>
      <c r="S33" s="630">
        <v>26</v>
      </c>
      <c r="T33" s="625"/>
    </row>
    <row r="34" spans="1:20" s="591" customFormat="1" ht="15" customHeight="1">
      <c r="A34" s="580">
        <v>27</v>
      </c>
      <c r="B34" s="581" t="s">
        <v>1140</v>
      </c>
      <c r="C34" s="612" t="s">
        <v>9</v>
      </c>
      <c r="D34" s="590">
        <f>D32/D33*100</f>
        <v>58.642505871584142</v>
      </c>
      <c r="E34" s="590">
        <f t="shared" ref="E34:R34" si="0">E32/E33*100</f>
        <v>57.98151387752084</v>
      </c>
      <c r="F34" s="590">
        <f t="shared" si="0"/>
        <v>58.255592691623583</v>
      </c>
      <c r="G34" s="590">
        <f t="shared" si="0"/>
        <v>60.16895013143121</v>
      </c>
      <c r="H34" s="590">
        <f t="shared" si="0"/>
        <v>55.866930147399387</v>
      </c>
      <c r="I34" s="590">
        <f t="shared" si="0"/>
        <v>57.446098182607145</v>
      </c>
      <c r="J34" s="590">
        <f t="shared" si="0"/>
        <v>58.870290261964328</v>
      </c>
      <c r="K34" s="590">
        <f t="shared" si="0"/>
        <v>55.394934940396276</v>
      </c>
      <c r="L34" s="590">
        <f t="shared" si="0"/>
        <v>57.22736685207164</v>
      </c>
      <c r="M34" s="590">
        <f t="shared" si="0"/>
        <v>57.142674253930601</v>
      </c>
      <c r="N34" s="590">
        <f t="shared" si="0"/>
        <v>59.443438911209434</v>
      </c>
      <c r="O34" s="590">
        <f t="shared" si="0"/>
        <v>58.34193972700745</v>
      </c>
      <c r="P34" s="590">
        <f t="shared" si="0"/>
        <v>58.129783645808153</v>
      </c>
      <c r="Q34" s="590">
        <f t="shared" si="0"/>
        <v>58.776723764334371</v>
      </c>
      <c r="R34" s="590">
        <f t="shared" si="0"/>
        <v>56.45565612890001</v>
      </c>
      <c r="S34" s="630">
        <v>27</v>
      </c>
      <c r="T34" s="672"/>
    </row>
    <row r="35" spans="1:20" ht="15" customHeight="1">
      <c r="A35" s="580">
        <v>28</v>
      </c>
      <c r="B35" s="581" t="s">
        <v>1141</v>
      </c>
      <c r="C35" s="612" t="s">
        <v>631</v>
      </c>
      <c r="D35" s="606">
        <v>11803.5</v>
      </c>
      <c r="E35" s="606">
        <v>11813.2</v>
      </c>
      <c r="F35" s="606">
        <v>11790.9</v>
      </c>
      <c r="G35" s="606">
        <v>11826.9</v>
      </c>
      <c r="H35" s="606">
        <v>11898.7</v>
      </c>
      <c r="I35" s="606">
        <v>11903.3</v>
      </c>
      <c r="J35" s="606">
        <v>11866.1</v>
      </c>
      <c r="K35" s="606">
        <v>11877</v>
      </c>
      <c r="L35" s="606">
        <v>11932.5</v>
      </c>
      <c r="M35" s="606">
        <v>11945.1</v>
      </c>
      <c r="N35" s="606">
        <v>11846.665000000001</v>
      </c>
      <c r="O35" s="606">
        <v>11874.1</v>
      </c>
      <c r="P35" s="606">
        <v>11834</v>
      </c>
      <c r="Q35" s="606">
        <v>11875.9</v>
      </c>
      <c r="R35" s="606">
        <v>11869.2</v>
      </c>
      <c r="S35" s="630">
        <v>28</v>
      </c>
      <c r="T35" s="625"/>
    </row>
    <row r="36" spans="1:20" ht="15" customHeight="1">
      <c r="A36" s="580">
        <v>29</v>
      </c>
      <c r="B36" s="583" t="s">
        <v>1142</v>
      </c>
      <c r="C36" s="612" t="s">
        <v>631</v>
      </c>
      <c r="D36" s="606">
        <v>5710.6924046208787</v>
      </c>
      <c r="E36" s="606">
        <v>5346.4886287762374</v>
      </c>
      <c r="F36" s="606">
        <v>5366.8958753459347</v>
      </c>
      <c r="G36" s="606">
        <v>5667.9362902424436</v>
      </c>
      <c r="H36" s="606">
        <v>4950.5072815597332</v>
      </c>
      <c r="I36" s="606">
        <v>5097.9326642935357</v>
      </c>
      <c r="J36" s="606">
        <v>5275.4584829461828</v>
      </c>
      <c r="K36" s="606">
        <v>4680.2974795646433</v>
      </c>
      <c r="L36" s="606">
        <v>4923.3463265150303</v>
      </c>
      <c r="M36" s="606">
        <v>4899.4632409041742</v>
      </c>
      <c r="N36" s="606">
        <v>5265.5520232012204</v>
      </c>
      <c r="O36" s="606">
        <v>5059.8505909058258</v>
      </c>
      <c r="P36" s="606">
        <v>4984.7003341300033</v>
      </c>
      <c r="Q36" s="606">
        <v>5173.5114149892715</v>
      </c>
      <c r="R36" s="606">
        <v>4733.8290560331698</v>
      </c>
      <c r="S36" s="630">
        <v>29</v>
      </c>
      <c r="T36" s="625"/>
    </row>
    <row r="37" spans="1:20" s="591" customFormat="1" ht="15" customHeight="1">
      <c r="A37" s="580">
        <v>30</v>
      </c>
      <c r="B37" s="583" t="s">
        <v>1143</v>
      </c>
      <c r="C37" s="612" t="s">
        <v>9</v>
      </c>
      <c r="D37" s="590">
        <f>D36/D35*100</f>
        <v>48.381347944430708</v>
      </c>
      <c r="E37" s="590">
        <f t="shared" ref="E37:R37" si="1">E36/E35*100</f>
        <v>45.258597406090111</v>
      </c>
      <c r="F37" s="590">
        <f t="shared" si="1"/>
        <v>45.517270737144194</v>
      </c>
      <c r="G37" s="590">
        <f t="shared" si="1"/>
        <v>47.92410767185352</v>
      </c>
      <c r="H37" s="590">
        <f t="shared" si="1"/>
        <v>41.605446658540288</v>
      </c>
      <c r="I37" s="590">
        <f t="shared" si="1"/>
        <v>42.827893645405354</v>
      </c>
      <c r="J37" s="590">
        <f t="shared" si="1"/>
        <v>44.458233816891671</v>
      </c>
      <c r="K37" s="590">
        <f t="shared" si="1"/>
        <v>39.406394540411242</v>
      </c>
      <c r="L37" s="590">
        <f t="shared" si="1"/>
        <v>41.259973404693319</v>
      </c>
      <c r="M37" s="590">
        <f t="shared" si="1"/>
        <v>41.016510878135584</v>
      </c>
      <c r="N37" s="590">
        <f t="shared" si="1"/>
        <v>44.447547248117672</v>
      </c>
      <c r="O37" s="590">
        <f t="shared" si="1"/>
        <v>42.612497712717811</v>
      </c>
      <c r="P37" s="590">
        <f t="shared" si="1"/>
        <v>42.121855113486589</v>
      </c>
      <c r="Q37" s="590">
        <f t="shared" si="1"/>
        <v>43.563110290498166</v>
      </c>
      <c r="R37" s="590">
        <f t="shared" si="1"/>
        <v>39.883303474818604</v>
      </c>
      <c r="S37" s="630">
        <v>30</v>
      </c>
      <c r="T37" s="672"/>
    </row>
    <row r="38" spans="1:20" ht="15" customHeight="1">
      <c r="A38" s="580">
        <v>31</v>
      </c>
      <c r="B38" s="581" t="s">
        <v>1144</v>
      </c>
      <c r="C38" s="612" t="s">
        <v>631</v>
      </c>
      <c r="D38" s="606">
        <v>5047.6000000000004</v>
      </c>
      <c r="E38" s="606">
        <v>5012.6000000000004</v>
      </c>
      <c r="F38" s="606">
        <v>4969.6000000000004</v>
      </c>
      <c r="G38" s="606">
        <v>4968.3</v>
      </c>
      <c r="H38" s="606">
        <v>4913.3999999999996</v>
      </c>
      <c r="I38" s="606">
        <v>4929</v>
      </c>
      <c r="J38" s="606">
        <v>4881.7</v>
      </c>
      <c r="K38" s="606">
        <v>4874.7</v>
      </c>
      <c r="L38" s="606">
        <v>4788.7</v>
      </c>
      <c r="M38" s="606">
        <v>4741.3999999999996</v>
      </c>
      <c r="N38" s="606">
        <v>4654.6930000000002</v>
      </c>
      <c r="O38" s="606">
        <v>4644</v>
      </c>
      <c r="P38" s="606">
        <v>4630.8</v>
      </c>
      <c r="Q38" s="606">
        <v>4621</v>
      </c>
      <c r="R38" s="606">
        <v>4650.7</v>
      </c>
      <c r="S38" s="630">
        <v>31</v>
      </c>
      <c r="T38" s="625"/>
    </row>
    <row r="39" spans="1:20" s="591" customFormat="1" ht="15" customHeight="1">
      <c r="A39" s="580">
        <v>32</v>
      </c>
      <c r="B39" s="581" t="s">
        <v>1145</v>
      </c>
      <c r="C39" s="612" t="s">
        <v>9</v>
      </c>
      <c r="D39" s="590">
        <v>85.149377922180832</v>
      </c>
      <c r="E39" s="590">
        <v>85.225232414315926</v>
      </c>
      <c r="F39" s="590">
        <v>85.419349645846737</v>
      </c>
      <c r="G39" s="590">
        <v>85.401445162329154</v>
      </c>
      <c r="H39" s="590">
        <v>87.29189563235235</v>
      </c>
      <c r="I39" s="590">
        <v>89.287888009738282</v>
      </c>
      <c r="J39" s="590">
        <v>90.521744474261027</v>
      </c>
      <c r="K39" s="590">
        <v>90.795330994727905</v>
      </c>
      <c r="L39" s="590">
        <v>92.82268674170443</v>
      </c>
      <c r="M39" s="590">
        <v>92.799595056312484</v>
      </c>
      <c r="N39" s="590">
        <v>94.912263878312274</v>
      </c>
      <c r="O39" s="590">
        <v>95.440471988200343</v>
      </c>
      <c r="P39" s="590">
        <v>95.668532297244809</v>
      </c>
      <c r="Q39" s="590">
        <v>94.528462856782014</v>
      </c>
      <c r="R39" s="590">
        <v>95.34748683590179</v>
      </c>
      <c r="S39" s="630">
        <v>32</v>
      </c>
      <c r="T39" s="672"/>
    </row>
    <row r="40" spans="1:20" ht="15" customHeight="1">
      <c r="A40" s="601" t="s">
        <v>572</v>
      </c>
      <c r="D40" s="605"/>
    </row>
    <row r="41" spans="1:20" ht="12.95" customHeight="1">
      <c r="A41" s="602" t="s">
        <v>1146</v>
      </c>
      <c r="D41" s="605"/>
    </row>
    <row r="42" spans="1:20" ht="12.95" customHeight="1">
      <c r="A42" s="602" t="s">
        <v>1147</v>
      </c>
      <c r="D42" s="605"/>
    </row>
    <row r="43" spans="1:20" ht="12.95" customHeight="1"/>
    <row r="44" spans="1:20" ht="12.95" customHeight="1"/>
    <row r="45" spans="1:20" ht="12.95" customHeight="1"/>
    <row r="46" spans="1:20" ht="12.95" customHeight="1"/>
  </sheetData>
  <pageMargins left="0.59055118110236227" right="0.31496062992125984" top="0.78740157480314965" bottom="0.78740157480314965" header="0.31496062992125984" footer="0.31496062992125984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3" width="13.5703125" style="576" customWidth="1"/>
    <col min="4" max="4" width="11.42578125" style="576"/>
    <col min="5" max="8" width="11.42578125" style="576" customWidth="1"/>
    <col min="9" max="9" width="11.42578125" style="576"/>
    <col min="10" max="13" width="11.42578125" style="576" customWidth="1"/>
    <col min="14" max="18" width="11.42578125" style="576"/>
    <col min="19" max="19" width="4.28515625" style="576" hidden="1" customWidth="1"/>
    <col min="20" max="16384" width="11.42578125" style="576"/>
  </cols>
  <sheetData>
    <row r="1" spans="1:20" ht="20.25" customHeight="1">
      <c r="A1" s="617" t="s">
        <v>1282</v>
      </c>
      <c r="I1" s="617"/>
    </row>
    <row r="2" spans="1:20" ht="20.100000000000001" customHeight="1">
      <c r="A2" s="577" t="s">
        <v>109</v>
      </c>
      <c r="I2" s="577"/>
    </row>
    <row r="3" spans="1:20" ht="20.100000000000001" customHeight="1"/>
    <row r="4" spans="1:20" s="579" customFormat="1" ht="30" customHeight="1">
      <c r="A4" s="618" t="s">
        <v>30</v>
      </c>
      <c r="B4" s="622" t="s">
        <v>1148</v>
      </c>
      <c r="C4" s="619" t="s">
        <v>3</v>
      </c>
      <c r="D4" s="619">
        <v>2000</v>
      </c>
      <c r="E4" s="619">
        <v>2001</v>
      </c>
      <c r="F4" s="620">
        <v>2002</v>
      </c>
      <c r="G4" s="621">
        <v>2003</v>
      </c>
      <c r="H4" s="619">
        <v>2004</v>
      </c>
      <c r="I4" s="620">
        <v>2005</v>
      </c>
      <c r="J4" s="619">
        <v>2006</v>
      </c>
      <c r="K4" s="619">
        <v>2007</v>
      </c>
      <c r="L4" s="619">
        <v>2008</v>
      </c>
      <c r="M4" s="619">
        <v>2009</v>
      </c>
      <c r="N4" s="619">
        <v>2010</v>
      </c>
      <c r="O4" s="619">
        <v>2011</v>
      </c>
      <c r="P4" s="619">
        <v>2012</v>
      </c>
      <c r="Q4" s="632">
        <v>2013</v>
      </c>
      <c r="R4" s="621">
        <v>2014</v>
      </c>
      <c r="S4" s="629" t="s">
        <v>30</v>
      </c>
      <c r="T4" s="623"/>
    </row>
    <row r="5" spans="1:20" ht="20.100000000000001" customHeight="1">
      <c r="A5" s="625"/>
      <c r="B5" s="625"/>
      <c r="C5" s="625"/>
      <c r="D5" s="674" t="s">
        <v>1149</v>
      </c>
      <c r="I5" s="674"/>
      <c r="S5" s="625"/>
      <c r="T5" s="625"/>
    </row>
    <row r="6" spans="1:20" ht="15" customHeight="1">
      <c r="A6" s="580">
        <v>1</v>
      </c>
      <c r="B6" s="583" t="s">
        <v>1085</v>
      </c>
      <c r="C6" s="612" t="s">
        <v>1107</v>
      </c>
      <c r="D6" s="606">
        <v>106224.97500000001</v>
      </c>
      <c r="E6" s="606">
        <v>104155.375</v>
      </c>
      <c r="F6" s="606">
        <v>102835.58</v>
      </c>
      <c r="G6" s="606">
        <v>90791.671000000002</v>
      </c>
      <c r="H6" s="606">
        <v>102786.461</v>
      </c>
      <c r="I6" s="606">
        <v>104156.51329246751</v>
      </c>
      <c r="J6" s="606">
        <v>100576.02823094884</v>
      </c>
      <c r="K6" s="606">
        <v>102357.59770702999</v>
      </c>
      <c r="L6" s="606">
        <v>102597.06799999998</v>
      </c>
      <c r="M6" s="606">
        <v>102245.78600000001</v>
      </c>
      <c r="N6" s="606">
        <v>95138.31700000001</v>
      </c>
      <c r="O6" s="606">
        <v>96383.67200000002</v>
      </c>
      <c r="P6" s="606">
        <v>98357.705999999991</v>
      </c>
      <c r="Q6" s="606">
        <v>94651.639170751703</v>
      </c>
      <c r="R6" s="606">
        <v>100553.33850150424</v>
      </c>
      <c r="S6" s="630">
        <v>1</v>
      </c>
      <c r="T6" s="625"/>
    </row>
    <row r="7" spans="1:20" ht="15" customHeight="1">
      <c r="A7" s="580">
        <v>2</v>
      </c>
      <c r="B7" s="639" t="s">
        <v>1075</v>
      </c>
      <c r="C7" s="612" t="s">
        <v>1107</v>
      </c>
      <c r="D7" s="606">
        <v>37996.804000000004</v>
      </c>
      <c r="E7" s="606">
        <v>37188.773999999998</v>
      </c>
      <c r="F7" s="606">
        <v>36752.017</v>
      </c>
      <c r="G7" s="606">
        <v>32382.940000000002</v>
      </c>
      <c r="H7" s="606">
        <v>36617.916000000005</v>
      </c>
      <c r="I7" s="606">
        <v>37227.399865812804</v>
      </c>
      <c r="J7" s="606">
        <v>35843.493147248919</v>
      </c>
      <c r="K7" s="606">
        <v>36561.441375471208</v>
      </c>
      <c r="L7" s="606">
        <v>36462.882999999994</v>
      </c>
      <c r="M7" s="606">
        <v>36278.326999999997</v>
      </c>
      <c r="N7" s="606">
        <v>32888.733</v>
      </c>
      <c r="O7" s="606">
        <v>33260.519</v>
      </c>
      <c r="P7" s="606">
        <v>33685.671999999999</v>
      </c>
      <c r="Q7" s="606">
        <v>32318.615204135585</v>
      </c>
      <c r="R7" s="606">
        <v>34347.500735360882</v>
      </c>
      <c r="S7" s="630">
        <v>2</v>
      </c>
      <c r="T7" s="625"/>
    </row>
    <row r="8" spans="1:20" ht="15" customHeight="1">
      <c r="A8" s="580">
        <v>3</v>
      </c>
      <c r="B8" s="639" t="s">
        <v>1150</v>
      </c>
      <c r="C8" s="612" t="s">
        <v>1107</v>
      </c>
      <c r="D8" s="606">
        <v>55004.900999999998</v>
      </c>
      <c r="E8" s="606">
        <v>54176.140999999996</v>
      </c>
      <c r="F8" s="606">
        <v>53340.457999999999</v>
      </c>
      <c r="G8" s="606">
        <v>47001.725999999995</v>
      </c>
      <c r="H8" s="606">
        <v>53495.554999999986</v>
      </c>
      <c r="I8" s="606">
        <v>54184.060512046563</v>
      </c>
      <c r="J8" s="606">
        <v>52280.546262723336</v>
      </c>
      <c r="K8" s="606">
        <v>53246.148728986198</v>
      </c>
      <c r="L8" s="606">
        <v>53538.80999999999</v>
      </c>
      <c r="M8" s="606">
        <v>53405.403999999995</v>
      </c>
      <c r="N8" s="606">
        <v>47868.519</v>
      </c>
      <c r="O8" s="606">
        <v>48499.325000000004</v>
      </c>
      <c r="P8" s="606">
        <v>49659.915999999997</v>
      </c>
      <c r="Q8" s="606">
        <v>47775.515327916226</v>
      </c>
      <c r="R8" s="606">
        <v>50970.725101728516</v>
      </c>
      <c r="S8" s="630">
        <v>3</v>
      </c>
      <c r="T8" s="625"/>
    </row>
    <row r="9" spans="1:20" ht="15" customHeight="1">
      <c r="A9" s="580">
        <v>4</v>
      </c>
      <c r="B9" s="639" t="s">
        <v>1151</v>
      </c>
      <c r="C9" s="612" t="s">
        <v>1107</v>
      </c>
      <c r="D9" s="606">
        <v>13223.27</v>
      </c>
      <c r="E9" s="606">
        <v>12790.460000000001</v>
      </c>
      <c r="F9" s="606">
        <v>12743.105000000001</v>
      </c>
      <c r="G9" s="606">
        <v>11407.005000000001</v>
      </c>
      <c r="H9" s="606">
        <v>12672.990000000002</v>
      </c>
      <c r="I9" s="606">
        <v>12745.052914608146</v>
      </c>
      <c r="J9" s="606">
        <v>12451.988820976585</v>
      </c>
      <c r="K9" s="606">
        <v>12550.007602572585</v>
      </c>
      <c r="L9" s="606">
        <v>12595.375</v>
      </c>
      <c r="M9" s="606">
        <v>12562.055000000002</v>
      </c>
      <c r="N9" s="606">
        <v>14381.065000000001</v>
      </c>
      <c r="O9" s="606">
        <v>14623.828000000001</v>
      </c>
      <c r="P9" s="606">
        <v>15012.118</v>
      </c>
      <c r="Q9" s="606">
        <v>14557.508638699896</v>
      </c>
      <c r="R9" s="606">
        <v>15235.112664414844</v>
      </c>
      <c r="S9" s="630">
        <v>4</v>
      </c>
      <c r="T9" s="625"/>
    </row>
    <row r="10" spans="1:20" ht="15" customHeight="1">
      <c r="A10" s="580">
        <v>5</v>
      </c>
      <c r="B10" s="640" t="s">
        <v>1086</v>
      </c>
      <c r="C10" s="612" t="s">
        <v>1107</v>
      </c>
      <c r="D10" s="606">
        <v>19538.41</v>
      </c>
      <c r="E10" s="606">
        <v>20086.316000000003</v>
      </c>
      <c r="F10" s="606">
        <v>18176.974000000002</v>
      </c>
      <c r="G10" s="606">
        <v>18348.295999999998</v>
      </c>
      <c r="H10" s="606">
        <v>18196.297999999999</v>
      </c>
      <c r="I10" s="606">
        <v>17872.67899969545</v>
      </c>
      <c r="J10" s="606">
        <v>17207.876188582839</v>
      </c>
      <c r="K10" s="606">
        <v>11539.657344421697</v>
      </c>
      <c r="L10" s="606">
        <v>13037.048000000001</v>
      </c>
      <c r="M10" s="606">
        <v>13261.323999999999</v>
      </c>
      <c r="N10" s="606">
        <v>12750.518999999998</v>
      </c>
      <c r="O10" s="606">
        <v>12468.961000000001</v>
      </c>
      <c r="P10" s="606">
        <v>13099.1625</v>
      </c>
      <c r="Q10" s="606">
        <v>13367.254596452583</v>
      </c>
      <c r="R10" s="606">
        <v>13535.350086152659</v>
      </c>
      <c r="S10" s="630">
        <v>5</v>
      </c>
      <c r="T10" s="625"/>
    </row>
    <row r="11" spans="1:20" ht="15" customHeight="1">
      <c r="A11" s="580">
        <v>6</v>
      </c>
      <c r="B11" s="640" t="s">
        <v>1079</v>
      </c>
      <c r="C11" s="612" t="s">
        <v>1107</v>
      </c>
      <c r="D11" s="606">
        <v>6957.0439999999999</v>
      </c>
      <c r="E11" s="606">
        <v>7538.4809999999998</v>
      </c>
      <c r="F11" s="606">
        <v>6717.6040000000003</v>
      </c>
      <c r="G11" s="606">
        <v>6583.8590000000004</v>
      </c>
      <c r="H11" s="606">
        <v>7166.9039999999995</v>
      </c>
      <c r="I11" s="606">
        <v>6920.97372174472</v>
      </c>
      <c r="J11" s="606">
        <v>6824.2486351854368</v>
      </c>
      <c r="K11" s="606">
        <v>5941.8342432908094</v>
      </c>
      <c r="L11" s="606">
        <v>6850.3340000000007</v>
      </c>
      <c r="M11" s="606">
        <v>7098.8969999999999</v>
      </c>
      <c r="N11" s="606">
        <v>7082.4979999999996</v>
      </c>
      <c r="O11" s="606">
        <v>7051.54</v>
      </c>
      <c r="P11" s="606">
        <v>8313.1489999999994</v>
      </c>
      <c r="Q11" s="606">
        <v>8717.2127518444195</v>
      </c>
      <c r="R11" s="606">
        <v>9030.8641174958211</v>
      </c>
      <c r="S11" s="630">
        <v>6</v>
      </c>
      <c r="T11" s="625"/>
    </row>
    <row r="12" spans="1:20" ht="15" customHeight="1">
      <c r="A12" s="580">
        <v>7</v>
      </c>
      <c r="B12" s="639" t="s">
        <v>1082</v>
      </c>
      <c r="C12" s="612" t="s">
        <v>1107</v>
      </c>
      <c r="D12" s="606">
        <v>1716.59</v>
      </c>
      <c r="E12" s="606">
        <v>1863.3680000000002</v>
      </c>
      <c r="F12" s="606">
        <v>1662.153</v>
      </c>
      <c r="G12" s="606">
        <v>1619.0550000000001</v>
      </c>
      <c r="H12" s="606">
        <v>1772.7</v>
      </c>
      <c r="I12" s="606">
        <v>1706.9036267765291</v>
      </c>
      <c r="J12" s="606">
        <v>1681.2996082667842</v>
      </c>
      <c r="K12" s="606">
        <v>1458.3979937900986</v>
      </c>
      <c r="L12" s="606">
        <v>1688.5510000000002</v>
      </c>
      <c r="M12" s="606">
        <v>1765.9469999999999</v>
      </c>
      <c r="N12" s="606">
        <v>1552.4079999999999</v>
      </c>
      <c r="O12" s="606">
        <v>1544.58</v>
      </c>
      <c r="P12" s="606">
        <v>2100.8690000000001</v>
      </c>
      <c r="Q12" s="606">
        <v>2205.7276735593096</v>
      </c>
      <c r="R12" s="606">
        <v>2284.553892268138</v>
      </c>
      <c r="S12" s="630">
        <v>7</v>
      </c>
      <c r="T12" s="625"/>
    </row>
    <row r="13" spans="1:20" ht="15" customHeight="1">
      <c r="A13" s="580">
        <v>8</v>
      </c>
      <c r="B13" s="639" t="s">
        <v>1081</v>
      </c>
      <c r="C13" s="612" t="s">
        <v>1107</v>
      </c>
      <c r="D13" s="606">
        <v>5240.4539999999997</v>
      </c>
      <c r="E13" s="606">
        <v>5675.1129999999994</v>
      </c>
      <c r="F13" s="606">
        <v>5055.451</v>
      </c>
      <c r="G13" s="606">
        <v>4964.8040000000001</v>
      </c>
      <c r="H13" s="606">
        <v>5394.2039999999997</v>
      </c>
      <c r="I13" s="606">
        <v>5214.0700949681914</v>
      </c>
      <c r="J13" s="606">
        <v>5142.9490269186526</v>
      </c>
      <c r="K13" s="606">
        <v>4483.4362495007108</v>
      </c>
      <c r="L13" s="606">
        <v>5161.7830000000004</v>
      </c>
      <c r="M13" s="606">
        <v>5332.95</v>
      </c>
      <c r="N13" s="606">
        <v>5530.09</v>
      </c>
      <c r="O13" s="606">
        <v>5506.96</v>
      </c>
      <c r="P13" s="606">
        <v>6212.28</v>
      </c>
      <c r="Q13" s="606">
        <v>6511.4850782851099</v>
      </c>
      <c r="R13" s="606">
        <v>6746.310225227684</v>
      </c>
      <c r="S13" s="630">
        <v>8</v>
      </c>
      <c r="T13" s="625"/>
    </row>
    <row r="14" spans="1:20" ht="15" customHeight="1">
      <c r="A14" s="580">
        <v>9</v>
      </c>
      <c r="B14" s="640" t="s">
        <v>1152</v>
      </c>
      <c r="C14" s="612" t="s">
        <v>1107</v>
      </c>
      <c r="D14" s="606">
        <v>2052.502</v>
      </c>
      <c r="E14" s="606">
        <v>2053.0709999999999</v>
      </c>
      <c r="F14" s="606">
        <v>1978</v>
      </c>
      <c r="G14" s="606">
        <v>1777.0070000000001</v>
      </c>
      <c r="H14" s="606">
        <v>1964.096</v>
      </c>
      <c r="I14" s="606">
        <v>1978.7839634034922</v>
      </c>
      <c r="J14" s="606">
        <v>1901.86649470425</v>
      </c>
      <c r="K14" s="606">
        <v>1818.6428296739648</v>
      </c>
      <c r="L14" s="606">
        <v>1855.0450000000001</v>
      </c>
      <c r="M14" s="606">
        <v>1862.6580000000001</v>
      </c>
      <c r="N14" s="606">
        <v>1567.1369999999999</v>
      </c>
      <c r="O14" s="606">
        <v>1572.4549999999999</v>
      </c>
      <c r="P14" s="606">
        <v>1614.2035000000003</v>
      </c>
      <c r="Q14" s="606">
        <v>1568.3540558344948</v>
      </c>
      <c r="R14" s="606">
        <v>1660.8479795421599</v>
      </c>
      <c r="S14" s="630">
        <v>9</v>
      </c>
      <c r="T14" s="625"/>
    </row>
    <row r="15" spans="1:20" ht="15" customHeight="1">
      <c r="A15" s="580">
        <v>10</v>
      </c>
      <c r="B15" s="583" t="s">
        <v>1153</v>
      </c>
      <c r="C15" s="612" t="s">
        <v>1107</v>
      </c>
      <c r="D15" s="606">
        <v>1947.069</v>
      </c>
      <c r="E15" s="606">
        <v>1927.7570000000001</v>
      </c>
      <c r="F15" s="606">
        <v>1882.8419999999999</v>
      </c>
      <c r="G15" s="606">
        <v>1650.1670000000004</v>
      </c>
      <c r="H15" s="606">
        <v>1853.241</v>
      </c>
      <c r="I15" s="606">
        <v>1877.8475829216295</v>
      </c>
      <c r="J15" s="606">
        <v>1797.9467641953167</v>
      </c>
      <c r="K15" s="606">
        <v>1780.0565205145167</v>
      </c>
      <c r="L15" s="606">
        <v>1784.5049999999997</v>
      </c>
      <c r="M15" s="606">
        <v>1787.335</v>
      </c>
      <c r="N15" s="606">
        <v>1183.529</v>
      </c>
      <c r="O15" s="606">
        <v>1187.3719999999998</v>
      </c>
      <c r="P15" s="606">
        <v>1159.779</v>
      </c>
      <c r="Q15" s="606">
        <v>1119.9355846380852</v>
      </c>
      <c r="R15" s="606">
        <v>1188.1627537537947</v>
      </c>
      <c r="S15" s="630">
        <v>10</v>
      </c>
      <c r="T15" s="625"/>
    </row>
    <row r="16" spans="1:20" ht="15" customHeight="1">
      <c r="A16" s="580">
        <v>11</v>
      </c>
      <c r="B16" s="636" t="s">
        <v>48</v>
      </c>
      <c r="C16" s="612" t="s">
        <v>1107</v>
      </c>
      <c r="D16" s="609">
        <v>136720</v>
      </c>
      <c r="E16" s="609">
        <v>135761.00000000003</v>
      </c>
      <c r="F16" s="609">
        <v>131591</v>
      </c>
      <c r="G16" s="609">
        <v>119151</v>
      </c>
      <c r="H16" s="609">
        <v>131967</v>
      </c>
      <c r="I16" s="609">
        <v>132806.79756023281</v>
      </c>
      <c r="J16" s="609">
        <v>128307.96631361669</v>
      </c>
      <c r="K16" s="609">
        <v>123437.78864493096</v>
      </c>
      <c r="L16" s="609">
        <v>126123.99999999999</v>
      </c>
      <c r="M16" s="609">
        <v>126256</v>
      </c>
      <c r="N16" s="609">
        <v>117722</v>
      </c>
      <c r="O16" s="609">
        <v>118664.00000000001</v>
      </c>
      <c r="P16" s="609">
        <v>122544</v>
      </c>
      <c r="Q16" s="609">
        <v>119424.39615952127</v>
      </c>
      <c r="R16" s="609">
        <v>125968.56343844868</v>
      </c>
      <c r="S16" s="630">
        <v>11</v>
      </c>
      <c r="T16" s="625"/>
    </row>
    <row r="17" spans="1:20">
      <c r="A17" s="625"/>
      <c r="B17" s="673"/>
      <c r="C17" s="673"/>
      <c r="S17" s="625"/>
      <c r="T17" s="625"/>
    </row>
    <row r="18" spans="1:20" ht="20.100000000000001" customHeight="1">
      <c r="A18" s="625"/>
      <c r="B18" s="673"/>
      <c r="C18" s="673"/>
      <c r="D18" s="674" t="s">
        <v>1108</v>
      </c>
      <c r="I18" s="674"/>
      <c r="S18" s="625"/>
      <c r="T18" s="625"/>
    </row>
    <row r="19" spans="1:20" ht="15" customHeight="1">
      <c r="A19" s="580">
        <v>12</v>
      </c>
      <c r="B19" s="583" t="s">
        <v>1085</v>
      </c>
      <c r="C19" s="612" t="s">
        <v>1107</v>
      </c>
      <c r="D19" s="606">
        <v>5399.014143163</v>
      </c>
      <c r="E19" s="606">
        <v>5359.3983465559986</v>
      </c>
      <c r="F19" s="606">
        <v>5032.5843353440005</v>
      </c>
      <c r="G19" s="606">
        <v>5048.2734397589993</v>
      </c>
      <c r="H19" s="606">
        <v>4937.6356965289997</v>
      </c>
      <c r="I19" s="606">
        <v>5382.6416190749997</v>
      </c>
      <c r="J19" s="606">
        <v>5589.6004857889984</v>
      </c>
      <c r="K19" s="606">
        <v>6406.105104309001</v>
      </c>
      <c r="L19" s="606">
        <v>7176.5458819940013</v>
      </c>
      <c r="M19" s="606">
        <v>7134.3051426530028</v>
      </c>
      <c r="N19" s="606">
        <v>6921.6311233135002</v>
      </c>
      <c r="O19" s="606">
        <v>7019.058396424999</v>
      </c>
      <c r="P19" s="606">
        <v>7187.5194784925025</v>
      </c>
      <c r="Q19" s="606">
        <v>7114.2089041900008</v>
      </c>
      <c r="R19" s="606">
        <v>7358.7376048549995</v>
      </c>
      <c r="S19" s="630">
        <v>12</v>
      </c>
      <c r="T19" s="625"/>
    </row>
    <row r="20" spans="1:20" ht="15" customHeight="1">
      <c r="A20" s="580">
        <v>13</v>
      </c>
      <c r="B20" s="584" t="s">
        <v>1075</v>
      </c>
      <c r="C20" s="612" t="s">
        <v>1107</v>
      </c>
      <c r="D20" s="606">
        <v>1952.0302117930003</v>
      </c>
      <c r="E20" s="606">
        <v>1906.3591432519997</v>
      </c>
      <c r="F20" s="606">
        <v>1713.5510174480003</v>
      </c>
      <c r="G20" s="606">
        <v>1733.2592083279997</v>
      </c>
      <c r="H20" s="606">
        <v>1739.6169624680001</v>
      </c>
      <c r="I20" s="606">
        <v>1917.3775939999998</v>
      </c>
      <c r="J20" s="606">
        <v>1949.6193496879996</v>
      </c>
      <c r="K20" s="606">
        <v>2291.7463405280005</v>
      </c>
      <c r="L20" s="606">
        <v>2631.2854499480004</v>
      </c>
      <c r="M20" s="606">
        <v>2606.5431269760011</v>
      </c>
      <c r="N20" s="606">
        <v>2425.4334274835005</v>
      </c>
      <c r="O20" s="606">
        <v>2516.438270525</v>
      </c>
      <c r="P20" s="606">
        <v>2603.5293128970011</v>
      </c>
      <c r="Q20" s="606">
        <v>2574.6490507760004</v>
      </c>
      <c r="R20" s="606">
        <v>2669.5870886419998</v>
      </c>
      <c r="S20" s="630">
        <v>13</v>
      </c>
      <c r="T20" s="625"/>
    </row>
    <row r="21" spans="1:20" ht="15" customHeight="1">
      <c r="A21" s="580">
        <v>14</v>
      </c>
      <c r="B21" s="584" t="s">
        <v>1150</v>
      </c>
      <c r="C21" s="612" t="s">
        <v>1107</v>
      </c>
      <c r="D21" s="606">
        <v>2695.761503364</v>
      </c>
      <c r="E21" s="606">
        <v>2726.7624204239996</v>
      </c>
      <c r="F21" s="606">
        <v>2645.6429019760003</v>
      </c>
      <c r="G21" s="606">
        <v>2637.6735650609999</v>
      </c>
      <c r="H21" s="606">
        <v>2526.6844113910001</v>
      </c>
      <c r="I21" s="606">
        <v>2719.4799050249999</v>
      </c>
      <c r="J21" s="606">
        <v>2840.2658872309994</v>
      </c>
      <c r="K21" s="606">
        <v>3183.9733481110002</v>
      </c>
      <c r="L21" s="606">
        <v>3521.6638254260006</v>
      </c>
      <c r="M21" s="606">
        <v>3512.2392094870006</v>
      </c>
      <c r="N21" s="606">
        <v>3582.5803177489997</v>
      </c>
      <c r="O21" s="606">
        <v>3565.1796279499995</v>
      </c>
      <c r="P21" s="606">
        <v>3556.0490899565007</v>
      </c>
      <c r="Q21" s="606">
        <v>3538.7686704020007</v>
      </c>
      <c r="R21" s="606">
        <v>3628.9605272589997</v>
      </c>
      <c r="S21" s="630">
        <v>14</v>
      </c>
      <c r="T21" s="625"/>
    </row>
    <row r="22" spans="1:20" ht="15" customHeight="1">
      <c r="A22" s="580">
        <v>15</v>
      </c>
      <c r="B22" s="584" t="s">
        <v>1151</v>
      </c>
      <c r="C22" s="612" t="s">
        <v>1107</v>
      </c>
      <c r="D22" s="606">
        <v>751.22242800600009</v>
      </c>
      <c r="E22" s="606">
        <v>726.27678287999993</v>
      </c>
      <c r="F22" s="606">
        <v>673.39041592000012</v>
      </c>
      <c r="G22" s="606">
        <v>677.34066636999989</v>
      </c>
      <c r="H22" s="606">
        <v>671.33432267000001</v>
      </c>
      <c r="I22" s="606">
        <v>745.78412004999984</v>
      </c>
      <c r="J22" s="606">
        <v>799.71524886999975</v>
      </c>
      <c r="K22" s="606">
        <v>930.38541567000016</v>
      </c>
      <c r="L22" s="606">
        <v>1023.5966066200002</v>
      </c>
      <c r="M22" s="606">
        <v>1015.5228061900003</v>
      </c>
      <c r="N22" s="606">
        <v>913.61737808100008</v>
      </c>
      <c r="O22" s="606">
        <v>937.44049794999978</v>
      </c>
      <c r="P22" s="606">
        <v>1027.9410756390002</v>
      </c>
      <c r="Q22" s="606">
        <v>1000.7911830120001</v>
      </c>
      <c r="R22" s="606">
        <v>1060.1899889539998</v>
      </c>
      <c r="S22" s="630">
        <v>15</v>
      </c>
      <c r="T22" s="625"/>
    </row>
    <row r="23" spans="1:20" ht="15" customHeight="1">
      <c r="A23" s="580">
        <v>16</v>
      </c>
      <c r="B23" s="583" t="s">
        <v>1086</v>
      </c>
      <c r="C23" s="612" t="s">
        <v>1107</v>
      </c>
      <c r="D23" s="606">
        <v>3539.0016603744998</v>
      </c>
      <c r="E23" s="606">
        <v>3446.7301991899999</v>
      </c>
      <c r="F23" s="606">
        <v>3411.5409144599998</v>
      </c>
      <c r="G23" s="606">
        <v>3323.1845167099996</v>
      </c>
      <c r="H23" s="606">
        <v>3173.9774245599997</v>
      </c>
      <c r="I23" s="606">
        <v>3471.8593499499993</v>
      </c>
      <c r="J23" s="606">
        <v>3719.08081941</v>
      </c>
      <c r="K23" s="606">
        <v>4285.3076013100008</v>
      </c>
      <c r="L23" s="606">
        <v>4767.4717744100008</v>
      </c>
      <c r="M23" s="606">
        <v>4777.8121745700009</v>
      </c>
      <c r="N23" s="606">
        <v>4666.0489370389996</v>
      </c>
      <c r="O23" s="606">
        <v>4638.4061849499994</v>
      </c>
      <c r="P23" s="606">
        <v>4827.579834774001</v>
      </c>
      <c r="Q23" s="606">
        <v>4829.8845473420006</v>
      </c>
      <c r="R23" s="606">
        <v>5108.4371315139988</v>
      </c>
      <c r="S23" s="630">
        <v>16</v>
      </c>
      <c r="T23" s="625"/>
    </row>
    <row r="24" spans="1:20" ht="15" customHeight="1">
      <c r="A24" s="580">
        <v>17</v>
      </c>
      <c r="B24" s="583" t="s">
        <v>1079</v>
      </c>
      <c r="C24" s="612" t="s">
        <v>1107</v>
      </c>
      <c r="D24" s="606">
        <v>2476.6105133540004</v>
      </c>
      <c r="E24" s="606">
        <v>2440.0669079999998</v>
      </c>
      <c r="F24" s="606">
        <v>2450.7080392000003</v>
      </c>
      <c r="G24" s="606">
        <v>2382.4970259499996</v>
      </c>
      <c r="H24" s="606">
        <v>2243.38948725</v>
      </c>
      <c r="I24" s="606">
        <v>2454.3205399499998</v>
      </c>
      <c r="J24" s="606">
        <v>2624.1941158499994</v>
      </c>
      <c r="K24" s="606">
        <v>2992.6328566500006</v>
      </c>
      <c r="L24" s="606">
        <v>3318.8396125000008</v>
      </c>
      <c r="M24" s="606">
        <v>3325.0415652500005</v>
      </c>
      <c r="N24" s="606">
        <v>3312.8837286550001</v>
      </c>
      <c r="O24" s="606">
        <v>3254.3516830499998</v>
      </c>
      <c r="P24" s="606">
        <v>3950.2667553040005</v>
      </c>
      <c r="Q24" s="606">
        <v>3953.6928423320005</v>
      </c>
      <c r="R24" s="606">
        <v>4150.8234975439991</v>
      </c>
      <c r="S24" s="630">
        <v>17</v>
      </c>
      <c r="T24" s="625"/>
    </row>
    <row r="25" spans="1:20" ht="15" customHeight="1">
      <c r="A25" s="580">
        <v>18</v>
      </c>
      <c r="B25" s="584" t="s">
        <v>1082</v>
      </c>
      <c r="C25" s="612" t="s">
        <v>1107</v>
      </c>
      <c r="D25" s="606">
        <v>434.02051802400001</v>
      </c>
      <c r="E25" s="606">
        <v>415.76306155999998</v>
      </c>
      <c r="F25" s="606">
        <v>424.08176264000002</v>
      </c>
      <c r="G25" s="606">
        <v>404.73447878999991</v>
      </c>
      <c r="H25" s="606">
        <v>380.15126629000002</v>
      </c>
      <c r="I25" s="606">
        <v>420.39263894999999</v>
      </c>
      <c r="J25" s="606">
        <v>456.67370348999998</v>
      </c>
      <c r="K25" s="606">
        <v>531.58736949000013</v>
      </c>
      <c r="L25" s="606">
        <v>593.88630894000016</v>
      </c>
      <c r="M25" s="606">
        <v>597.31383153000013</v>
      </c>
      <c r="N25" s="606">
        <v>602.61402633</v>
      </c>
      <c r="O25" s="606">
        <v>591.78919889999986</v>
      </c>
      <c r="P25" s="606">
        <v>801.80871844900003</v>
      </c>
      <c r="Q25" s="606">
        <v>807.52539299199998</v>
      </c>
      <c r="R25" s="606">
        <v>860.99358501399979</v>
      </c>
      <c r="S25" s="630">
        <v>18</v>
      </c>
      <c r="T25" s="625"/>
    </row>
    <row r="26" spans="1:20" ht="15" customHeight="1">
      <c r="A26" s="580">
        <v>19</v>
      </c>
      <c r="B26" s="584" t="s">
        <v>1081</v>
      </c>
      <c r="C26" s="612" t="s">
        <v>1107</v>
      </c>
      <c r="D26" s="606">
        <v>2042.5899953300002</v>
      </c>
      <c r="E26" s="606">
        <v>2024.3038464399997</v>
      </c>
      <c r="F26" s="606">
        <v>2026.6262765600002</v>
      </c>
      <c r="G26" s="606">
        <v>1977.7625471599997</v>
      </c>
      <c r="H26" s="606">
        <v>1863.2382209599998</v>
      </c>
      <c r="I26" s="606">
        <v>2033.9279009999998</v>
      </c>
      <c r="J26" s="606">
        <v>2167.5204123599997</v>
      </c>
      <c r="K26" s="606">
        <v>2461.0454871600004</v>
      </c>
      <c r="L26" s="606">
        <v>2724.9533035600007</v>
      </c>
      <c r="M26" s="606">
        <v>2727.7277337200003</v>
      </c>
      <c r="N26" s="606">
        <v>2710.2697023250003</v>
      </c>
      <c r="O26" s="606">
        <v>2662.5624841499998</v>
      </c>
      <c r="P26" s="606">
        <v>3148.4580368550005</v>
      </c>
      <c r="Q26" s="606">
        <v>3146.1674493400005</v>
      </c>
      <c r="R26" s="606">
        <v>3289.8299125299995</v>
      </c>
      <c r="S26" s="630">
        <v>19</v>
      </c>
      <c r="T26" s="625"/>
    </row>
    <row r="27" spans="1:20" ht="15" customHeight="1">
      <c r="A27" s="580">
        <v>20</v>
      </c>
      <c r="B27" s="583" t="s">
        <v>1152</v>
      </c>
      <c r="C27" s="612" t="s">
        <v>1107</v>
      </c>
      <c r="D27" s="606">
        <v>136.960235721</v>
      </c>
      <c r="E27" s="606">
        <v>135.17401574399997</v>
      </c>
      <c r="F27" s="606">
        <v>131.31901695599998</v>
      </c>
      <c r="G27" s="606">
        <v>129.43664241599996</v>
      </c>
      <c r="H27" s="606">
        <v>123.815001396</v>
      </c>
      <c r="I27" s="606">
        <v>136.24290269999997</v>
      </c>
      <c r="J27" s="606">
        <v>143.25398103599997</v>
      </c>
      <c r="K27" s="606">
        <v>164.34040281600005</v>
      </c>
      <c r="L27" s="606">
        <v>183.86573625600005</v>
      </c>
      <c r="M27" s="606">
        <v>183.25284667200003</v>
      </c>
      <c r="N27" s="606">
        <v>179.36018827200004</v>
      </c>
      <c r="O27" s="606">
        <v>178.52788379999998</v>
      </c>
      <c r="P27" s="606">
        <v>180.35914077900006</v>
      </c>
      <c r="Q27" s="606">
        <v>179.46945998200002</v>
      </c>
      <c r="R27" s="606">
        <v>187.88403724399996</v>
      </c>
      <c r="S27" s="630">
        <v>20</v>
      </c>
      <c r="T27" s="625"/>
    </row>
    <row r="28" spans="1:20" ht="15" customHeight="1">
      <c r="A28" s="580">
        <v>21</v>
      </c>
      <c r="B28" s="583" t="s">
        <v>1153</v>
      </c>
      <c r="C28" s="612" t="s">
        <v>1107</v>
      </c>
      <c r="D28" s="606">
        <v>59.398368387500007</v>
      </c>
      <c r="E28" s="606">
        <v>59.025042509999999</v>
      </c>
      <c r="F28" s="606">
        <v>56.894282040000007</v>
      </c>
      <c r="G28" s="606">
        <v>56.460168164999999</v>
      </c>
      <c r="H28" s="606">
        <v>54.429373265000002</v>
      </c>
      <c r="I28" s="606">
        <v>59.187013324999995</v>
      </c>
      <c r="J28" s="606">
        <v>62.052700914999996</v>
      </c>
      <c r="K28" s="606">
        <v>70.732677915000025</v>
      </c>
      <c r="L28" s="606">
        <v>78.844932840000013</v>
      </c>
      <c r="M28" s="606">
        <v>78.634001855000008</v>
      </c>
      <c r="N28" s="606">
        <v>79.6672537205</v>
      </c>
      <c r="O28" s="606">
        <v>79.620201774999998</v>
      </c>
      <c r="P28" s="606">
        <v>72.189479650500019</v>
      </c>
      <c r="Q28" s="606">
        <v>71.818758153999994</v>
      </c>
      <c r="R28" s="606">
        <v>74.998382842999987</v>
      </c>
      <c r="S28" s="630">
        <v>21</v>
      </c>
      <c r="T28" s="625"/>
    </row>
    <row r="29" spans="1:20" ht="15" customHeight="1">
      <c r="A29" s="580">
        <v>22</v>
      </c>
      <c r="B29" s="636" t="s">
        <v>48</v>
      </c>
      <c r="C29" s="612" t="s">
        <v>1107</v>
      </c>
      <c r="D29" s="609">
        <v>11610.984920999999</v>
      </c>
      <c r="E29" s="609">
        <v>11440.394511999997</v>
      </c>
      <c r="F29" s="609">
        <v>11083.046588000003</v>
      </c>
      <c r="G29" s="609">
        <v>10939.851793</v>
      </c>
      <c r="H29" s="609">
        <v>10533.246983000001</v>
      </c>
      <c r="I29" s="609">
        <v>11504.251424999999</v>
      </c>
      <c r="J29" s="609">
        <v>12138.182102999997</v>
      </c>
      <c r="K29" s="609">
        <v>13919.118643000003</v>
      </c>
      <c r="L29" s="609">
        <v>15525.567938000002</v>
      </c>
      <c r="M29" s="609">
        <v>15499.045731000006</v>
      </c>
      <c r="N29" s="609">
        <v>15159.591231</v>
      </c>
      <c r="O29" s="609">
        <v>15169.964349999998</v>
      </c>
      <c r="P29" s="609">
        <v>16217.914689000005</v>
      </c>
      <c r="Q29" s="609">
        <v>16149.074512000001</v>
      </c>
      <c r="R29" s="609">
        <v>16880.880653999997</v>
      </c>
      <c r="S29" s="630">
        <v>22</v>
      </c>
      <c r="T29" s="625"/>
    </row>
    <row r="30" spans="1:20">
      <c r="A30" s="625"/>
      <c r="B30" s="673"/>
      <c r="C30" s="673"/>
      <c r="S30" s="625"/>
      <c r="T30" s="625"/>
    </row>
    <row r="31" spans="1:20" ht="20.100000000000001" customHeight="1">
      <c r="A31" s="625"/>
      <c r="B31" s="673"/>
      <c r="C31" s="673"/>
      <c r="D31" s="674" t="s">
        <v>632</v>
      </c>
      <c r="I31" s="674"/>
      <c r="S31" s="625"/>
      <c r="T31" s="625"/>
    </row>
    <row r="32" spans="1:20" ht="15" customHeight="1">
      <c r="A32" s="580">
        <v>23</v>
      </c>
      <c r="B32" s="583" t="s">
        <v>1085</v>
      </c>
      <c r="C32" s="612" t="s">
        <v>1107</v>
      </c>
      <c r="D32" s="606">
        <v>111623.98914316301</v>
      </c>
      <c r="E32" s="606">
        <v>109514.773346556</v>
      </c>
      <c r="F32" s="606">
        <v>107868.164335344</v>
      </c>
      <c r="G32" s="606">
        <v>95839.944439758998</v>
      </c>
      <c r="H32" s="606">
        <v>107724.096696529</v>
      </c>
      <c r="I32" s="606">
        <v>109539.15491154252</v>
      </c>
      <c r="J32" s="606">
        <v>106165.62871673783</v>
      </c>
      <c r="K32" s="606">
        <v>108763.70281133898</v>
      </c>
      <c r="L32" s="606">
        <v>109773.61388199398</v>
      </c>
      <c r="M32" s="606">
        <v>109380.09114265301</v>
      </c>
      <c r="N32" s="606">
        <v>102059.94812331352</v>
      </c>
      <c r="O32" s="606">
        <v>103402.73039642502</v>
      </c>
      <c r="P32" s="606">
        <v>105545.22547849249</v>
      </c>
      <c r="Q32" s="606">
        <v>101765.84807494171</v>
      </c>
      <c r="R32" s="606">
        <v>107912.07610635925</v>
      </c>
      <c r="S32" s="630">
        <v>23</v>
      </c>
      <c r="T32" s="625"/>
    </row>
    <row r="33" spans="1:20" ht="15" customHeight="1">
      <c r="A33" s="580">
        <v>24</v>
      </c>
      <c r="B33" s="584" t="s">
        <v>1075</v>
      </c>
      <c r="C33" s="612" t="s">
        <v>1107</v>
      </c>
      <c r="D33" s="606">
        <v>39948.834211793001</v>
      </c>
      <c r="E33" s="606">
        <v>39095.133143251995</v>
      </c>
      <c r="F33" s="606">
        <v>38465.568017448</v>
      </c>
      <c r="G33" s="606">
        <v>34116.199208328006</v>
      </c>
      <c r="H33" s="606">
        <v>38357.532962468002</v>
      </c>
      <c r="I33" s="606">
        <v>39144.777459812802</v>
      </c>
      <c r="J33" s="606">
        <v>37793.112496936919</v>
      </c>
      <c r="K33" s="606">
        <v>38853.187715999207</v>
      </c>
      <c r="L33" s="606">
        <v>39094.168449947996</v>
      </c>
      <c r="M33" s="606">
        <v>38884.870126975999</v>
      </c>
      <c r="N33" s="606">
        <v>35314.166427483498</v>
      </c>
      <c r="O33" s="606">
        <v>35776.957270525003</v>
      </c>
      <c r="P33" s="606">
        <v>36289.201312896999</v>
      </c>
      <c r="Q33" s="606">
        <v>34893.264254911584</v>
      </c>
      <c r="R33" s="606">
        <v>37017.087824002883</v>
      </c>
      <c r="S33" s="630">
        <v>24</v>
      </c>
      <c r="T33" s="625"/>
    </row>
    <row r="34" spans="1:20" ht="15" customHeight="1">
      <c r="A34" s="580">
        <v>25</v>
      </c>
      <c r="B34" s="584" t="s">
        <v>1150</v>
      </c>
      <c r="C34" s="612" t="s">
        <v>1107</v>
      </c>
      <c r="D34" s="606">
        <v>57700.662503364001</v>
      </c>
      <c r="E34" s="606">
        <v>56902.903420423994</v>
      </c>
      <c r="F34" s="606">
        <v>55986.100901976002</v>
      </c>
      <c r="G34" s="606">
        <v>49639.399565060994</v>
      </c>
      <c r="H34" s="606">
        <v>56022.239411390983</v>
      </c>
      <c r="I34" s="606">
        <v>56903.540417071563</v>
      </c>
      <c r="J34" s="606">
        <v>55120.812149954334</v>
      </c>
      <c r="K34" s="606">
        <v>56430.1220770972</v>
      </c>
      <c r="L34" s="606">
        <v>57060.473825425994</v>
      </c>
      <c r="M34" s="606">
        <v>56917.643209486996</v>
      </c>
      <c r="N34" s="606">
        <v>51451.099317749002</v>
      </c>
      <c r="O34" s="606">
        <v>52064.504627950002</v>
      </c>
      <c r="P34" s="606">
        <v>53215.965089956495</v>
      </c>
      <c r="Q34" s="606">
        <v>51314.283998318228</v>
      </c>
      <c r="R34" s="606">
        <v>54599.685628987514</v>
      </c>
      <c r="S34" s="630">
        <v>25</v>
      </c>
      <c r="T34" s="625"/>
    </row>
    <row r="35" spans="1:20" ht="15" customHeight="1">
      <c r="A35" s="580">
        <v>26</v>
      </c>
      <c r="B35" s="584" t="s">
        <v>1151</v>
      </c>
      <c r="C35" s="612" t="s">
        <v>1107</v>
      </c>
      <c r="D35" s="606">
        <v>13974.492428006</v>
      </c>
      <c r="E35" s="606">
        <v>13516.736782880002</v>
      </c>
      <c r="F35" s="606">
        <v>13416.495415920002</v>
      </c>
      <c r="G35" s="606">
        <v>12084.345666370002</v>
      </c>
      <c r="H35" s="606">
        <v>13344.324322670001</v>
      </c>
      <c r="I35" s="606">
        <v>13490.837034658147</v>
      </c>
      <c r="J35" s="606">
        <v>13251.704069846584</v>
      </c>
      <c r="K35" s="606">
        <v>13480.393018242585</v>
      </c>
      <c r="L35" s="606">
        <v>13618.97160662</v>
      </c>
      <c r="M35" s="606">
        <v>13577.577806190002</v>
      </c>
      <c r="N35" s="606">
        <v>15294.682378081001</v>
      </c>
      <c r="O35" s="606">
        <v>15561.268497950001</v>
      </c>
      <c r="P35" s="606">
        <v>16040.059075639001</v>
      </c>
      <c r="Q35" s="606">
        <v>15558.299821711895</v>
      </c>
      <c r="R35" s="606">
        <v>16295.302653368844</v>
      </c>
      <c r="S35" s="630">
        <v>26</v>
      </c>
      <c r="T35" s="625"/>
    </row>
    <row r="36" spans="1:20" ht="15" customHeight="1">
      <c r="A36" s="580">
        <v>27</v>
      </c>
      <c r="B36" s="583" t="s">
        <v>1086</v>
      </c>
      <c r="C36" s="612" t="s">
        <v>1107</v>
      </c>
      <c r="D36" s="606">
        <v>23077.411660374499</v>
      </c>
      <c r="E36" s="606">
        <v>23533.046199190001</v>
      </c>
      <c r="F36" s="606">
        <v>21588.51491446</v>
      </c>
      <c r="G36" s="606">
        <v>21671.480516709998</v>
      </c>
      <c r="H36" s="606">
        <v>21370.275424559997</v>
      </c>
      <c r="I36" s="606">
        <v>21344.538349645449</v>
      </c>
      <c r="J36" s="606">
        <v>20926.957007992838</v>
      </c>
      <c r="K36" s="606">
        <v>15824.964945731699</v>
      </c>
      <c r="L36" s="606">
        <v>17804.519774410001</v>
      </c>
      <c r="M36" s="606">
        <v>18039.136174569998</v>
      </c>
      <c r="N36" s="606">
        <v>17416.567937038999</v>
      </c>
      <c r="O36" s="606">
        <v>17107.367184950002</v>
      </c>
      <c r="P36" s="606">
        <v>17926.742334774</v>
      </c>
      <c r="Q36" s="606">
        <v>18197.139143794586</v>
      </c>
      <c r="R36" s="606">
        <v>18643.787217666657</v>
      </c>
      <c r="S36" s="630">
        <v>27</v>
      </c>
      <c r="T36" s="625"/>
    </row>
    <row r="37" spans="1:20" ht="15" customHeight="1">
      <c r="A37" s="580">
        <v>28</v>
      </c>
      <c r="B37" s="583" t="s">
        <v>1079</v>
      </c>
      <c r="C37" s="612" t="s">
        <v>1107</v>
      </c>
      <c r="D37" s="606">
        <v>9433.6545133540003</v>
      </c>
      <c r="E37" s="606">
        <v>9978.5479080000005</v>
      </c>
      <c r="F37" s="606">
        <v>9168.3120392000001</v>
      </c>
      <c r="G37" s="606">
        <v>8966.3560259500009</v>
      </c>
      <c r="H37" s="606">
        <v>9410.2934872499991</v>
      </c>
      <c r="I37" s="606">
        <v>9375.2942616947203</v>
      </c>
      <c r="J37" s="606">
        <v>9448.4427510354362</v>
      </c>
      <c r="K37" s="606">
        <v>8934.4670999408099</v>
      </c>
      <c r="L37" s="606">
        <v>10169.173612500002</v>
      </c>
      <c r="M37" s="606">
        <v>10423.93856525</v>
      </c>
      <c r="N37" s="606">
        <v>10395.381728655</v>
      </c>
      <c r="O37" s="606">
        <v>10305.89168305</v>
      </c>
      <c r="P37" s="606">
        <v>12263.415755304</v>
      </c>
      <c r="Q37" s="606">
        <v>12670.90559417642</v>
      </c>
      <c r="R37" s="606">
        <v>13181.68761503982</v>
      </c>
      <c r="S37" s="630">
        <v>28</v>
      </c>
      <c r="T37" s="625"/>
    </row>
    <row r="38" spans="1:20" ht="15" customHeight="1">
      <c r="A38" s="580">
        <v>29</v>
      </c>
      <c r="B38" s="584" t="s">
        <v>1082</v>
      </c>
      <c r="C38" s="612" t="s">
        <v>1107</v>
      </c>
      <c r="D38" s="606">
        <v>2150.6105180240002</v>
      </c>
      <c r="E38" s="606">
        <v>2279.13106156</v>
      </c>
      <c r="F38" s="606">
        <v>2086.2347626400001</v>
      </c>
      <c r="G38" s="606">
        <v>2023.78947879</v>
      </c>
      <c r="H38" s="606">
        <v>2152.8512662900002</v>
      </c>
      <c r="I38" s="606">
        <v>2127.2962657265289</v>
      </c>
      <c r="J38" s="606">
        <v>2137.9733117567839</v>
      </c>
      <c r="K38" s="606">
        <v>1989.9853632800987</v>
      </c>
      <c r="L38" s="606">
        <v>2282.4373089400005</v>
      </c>
      <c r="M38" s="606">
        <v>2363.2608315299999</v>
      </c>
      <c r="N38" s="606">
        <v>2155.0220263299998</v>
      </c>
      <c r="O38" s="606">
        <v>2136.3691988999999</v>
      </c>
      <c r="P38" s="606">
        <v>2902.6777184490002</v>
      </c>
      <c r="Q38" s="606">
        <v>3013.2530665513095</v>
      </c>
      <c r="R38" s="606">
        <v>3145.5474772821381</v>
      </c>
      <c r="S38" s="630">
        <v>29</v>
      </c>
      <c r="T38" s="625"/>
    </row>
    <row r="39" spans="1:20" ht="15" customHeight="1">
      <c r="A39" s="580">
        <v>30</v>
      </c>
      <c r="B39" s="584" t="s">
        <v>1081</v>
      </c>
      <c r="C39" s="612" t="s">
        <v>1107</v>
      </c>
      <c r="D39" s="606">
        <v>7283.0439953300001</v>
      </c>
      <c r="E39" s="606">
        <v>7699.4168464399991</v>
      </c>
      <c r="F39" s="606">
        <v>7082.0772765600004</v>
      </c>
      <c r="G39" s="606">
        <v>6942.5665471599996</v>
      </c>
      <c r="H39" s="606">
        <v>7257.4422209599998</v>
      </c>
      <c r="I39" s="606">
        <v>7247.9979959681914</v>
      </c>
      <c r="J39" s="606">
        <v>7310.4694392786523</v>
      </c>
      <c r="K39" s="606">
        <v>6944.4817366607112</v>
      </c>
      <c r="L39" s="606">
        <v>7886.736303560001</v>
      </c>
      <c r="M39" s="606">
        <v>8060.6777337200001</v>
      </c>
      <c r="N39" s="606">
        <v>8240.3597023250004</v>
      </c>
      <c r="O39" s="606">
        <v>8169.5224841500003</v>
      </c>
      <c r="P39" s="606">
        <v>9360.7380368550002</v>
      </c>
      <c r="Q39" s="606">
        <v>9657.6525276251105</v>
      </c>
      <c r="R39" s="606">
        <v>10036.140137757684</v>
      </c>
      <c r="S39" s="630">
        <v>30</v>
      </c>
      <c r="T39" s="625"/>
    </row>
    <row r="40" spans="1:20" ht="15" customHeight="1">
      <c r="A40" s="580">
        <v>31</v>
      </c>
      <c r="B40" s="583" t="s">
        <v>1152</v>
      </c>
      <c r="C40" s="612" t="s">
        <v>1107</v>
      </c>
      <c r="D40" s="606">
        <v>2189.4622357210001</v>
      </c>
      <c r="E40" s="606">
        <v>2188.2450157439998</v>
      </c>
      <c r="F40" s="606">
        <v>2109.3190169559998</v>
      </c>
      <c r="G40" s="606">
        <v>1906.4436424160001</v>
      </c>
      <c r="H40" s="606">
        <v>2087.9110013959998</v>
      </c>
      <c r="I40" s="606">
        <v>2115.026866103492</v>
      </c>
      <c r="J40" s="606">
        <v>2045.12047574025</v>
      </c>
      <c r="K40" s="606">
        <v>1982.9832324899648</v>
      </c>
      <c r="L40" s="606">
        <v>2038.9107362560001</v>
      </c>
      <c r="M40" s="606">
        <v>2045.9108466720002</v>
      </c>
      <c r="N40" s="606">
        <v>1746.4971882719999</v>
      </c>
      <c r="O40" s="606">
        <v>1750.9828837999999</v>
      </c>
      <c r="P40" s="606">
        <v>1794.5626407790003</v>
      </c>
      <c r="Q40" s="606">
        <v>1747.8235158164948</v>
      </c>
      <c r="R40" s="606">
        <v>1848.7320167861599</v>
      </c>
      <c r="S40" s="630">
        <v>31</v>
      </c>
      <c r="T40" s="625"/>
    </row>
    <row r="41" spans="1:20" ht="15" customHeight="1">
      <c r="A41" s="580">
        <v>32</v>
      </c>
      <c r="B41" s="583" t="s">
        <v>1153</v>
      </c>
      <c r="C41" s="612" t="s">
        <v>1107</v>
      </c>
      <c r="D41" s="606">
        <v>2006.4673683875001</v>
      </c>
      <c r="E41" s="606">
        <v>1986.7820425100001</v>
      </c>
      <c r="F41" s="606">
        <v>1939.7362820399999</v>
      </c>
      <c r="G41" s="606">
        <v>1706.6271681650003</v>
      </c>
      <c r="H41" s="606">
        <v>1907.6703732650001</v>
      </c>
      <c r="I41" s="606">
        <v>1937.0345962466295</v>
      </c>
      <c r="J41" s="606">
        <v>1859.9994651103168</v>
      </c>
      <c r="K41" s="606">
        <v>1850.7891984295168</v>
      </c>
      <c r="L41" s="606">
        <v>1863.3499328399996</v>
      </c>
      <c r="M41" s="606">
        <v>1865.969001855</v>
      </c>
      <c r="N41" s="606">
        <v>1263.1962537205</v>
      </c>
      <c r="O41" s="606">
        <v>1266.9922017749998</v>
      </c>
      <c r="P41" s="606">
        <v>1231.9684796505001</v>
      </c>
      <c r="Q41" s="606">
        <v>1191.7543427920853</v>
      </c>
      <c r="R41" s="606">
        <v>1263.1611365967947</v>
      </c>
      <c r="S41" s="630">
        <v>32</v>
      </c>
      <c r="T41" s="625"/>
    </row>
    <row r="42" spans="1:20" ht="15" customHeight="1">
      <c r="A42" s="580">
        <v>33</v>
      </c>
      <c r="B42" s="636" t="s">
        <v>48</v>
      </c>
      <c r="C42" s="612" t="s">
        <v>1107</v>
      </c>
      <c r="D42" s="609">
        <v>148330.984921</v>
      </c>
      <c r="E42" s="609">
        <v>147201.39451200003</v>
      </c>
      <c r="F42" s="609">
        <v>142674.046588</v>
      </c>
      <c r="G42" s="609">
        <v>130090.85179299999</v>
      </c>
      <c r="H42" s="609">
        <v>142500.24698299999</v>
      </c>
      <c r="I42" s="609">
        <v>144311.0489852328</v>
      </c>
      <c r="J42" s="609">
        <v>140446.14841661669</v>
      </c>
      <c r="K42" s="609">
        <v>137356.90728793095</v>
      </c>
      <c r="L42" s="609">
        <v>141649.56793799999</v>
      </c>
      <c r="M42" s="609">
        <v>141755.04573100002</v>
      </c>
      <c r="N42" s="609">
        <v>132881.591231</v>
      </c>
      <c r="O42" s="609">
        <v>133833.96435000002</v>
      </c>
      <c r="P42" s="609">
        <v>138761.914689</v>
      </c>
      <c r="Q42" s="609">
        <v>135573.47067152127</v>
      </c>
      <c r="R42" s="609">
        <v>142849.44409244868</v>
      </c>
      <c r="S42" s="630">
        <v>33</v>
      </c>
      <c r="T42" s="625"/>
    </row>
  </sheetData>
  <pageMargins left="0.59055118110236227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3" width="11.42578125" style="576"/>
    <col min="4" max="7" width="11.42578125" style="576" customWidth="1"/>
    <col min="8" max="8" width="11.42578125" style="576"/>
    <col min="9" max="12" width="11.42578125" style="576" customWidth="1"/>
    <col min="13" max="17" width="11.42578125" style="576"/>
    <col min="18" max="18" width="4.28515625" style="576" hidden="1" customWidth="1"/>
    <col min="19" max="16384" width="11.42578125" style="576"/>
  </cols>
  <sheetData>
    <row r="1" spans="1:19" ht="20.25" customHeight="1">
      <c r="A1" s="617" t="s">
        <v>1284</v>
      </c>
      <c r="J1" s="617"/>
    </row>
    <row r="2" spans="1:19" ht="20.100000000000001" customHeight="1">
      <c r="A2" s="577" t="s">
        <v>1110</v>
      </c>
      <c r="J2" s="577"/>
    </row>
    <row r="3" spans="1:19" ht="20.100000000000001" customHeight="1"/>
    <row r="4" spans="1:19" s="579" customFormat="1" ht="30" customHeight="1">
      <c r="A4" s="618" t="s">
        <v>30</v>
      </c>
      <c r="B4" s="622" t="s">
        <v>1148</v>
      </c>
      <c r="C4" s="619">
        <v>2000</v>
      </c>
      <c r="D4" s="619">
        <v>2001</v>
      </c>
      <c r="E4" s="620">
        <v>2002</v>
      </c>
      <c r="F4" s="619">
        <v>2003</v>
      </c>
      <c r="G4" s="619">
        <v>2004</v>
      </c>
      <c r="H4" s="621">
        <v>2005</v>
      </c>
      <c r="I4" s="619">
        <v>2006</v>
      </c>
      <c r="J4" s="620">
        <v>2007</v>
      </c>
      <c r="K4" s="619">
        <v>2008</v>
      </c>
      <c r="L4" s="619">
        <v>2009</v>
      </c>
      <c r="M4" s="619">
        <v>2010</v>
      </c>
      <c r="N4" s="619">
        <v>2011</v>
      </c>
      <c r="O4" s="619">
        <v>2012</v>
      </c>
      <c r="P4" s="632">
        <v>2013</v>
      </c>
      <c r="Q4" s="621">
        <v>2014</v>
      </c>
      <c r="R4" s="629" t="s">
        <v>30</v>
      </c>
      <c r="S4" s="623"/>
    </row>
    <row r="5" spans="1:19" ht="20.100000000000001" customHeight="1">
      <c r="A5" s="625"/>
      <c r="B5" s="625"/>
      <c r="C5" s="674" t="s">
        <v>1149</v>
      </c>
      <c r="J5" s="674"/>
      <c r="R5" s="625"/>
      <c r="S5" s="625"/>
    </row>
    <row r="6" spans="1:19" ht="15" customHeight="1">
      <c r="A6" s="580">
        <v>1</v>
      </c>
      <c r="B6" s="583" t="s">
        <v>1085</v>
      </c>
      <c r="C6" s="606">
        <f>'11.2.3'!D6/'11.2.3'!$D6*100</f>
        <v>100</v>
      </c>
      <c r="D6" s="595">
        <f>'11.2.3'!E6/'11.2.3'!$D6*100</f>
        <v>98.051682290346491</v>
      </c>
      <c r="E6" s="595">
        <f>'11.2.3'!F6/'11.2.3'!$D6*100</f>
        <v>96.809229656208444</v>
      </c>
      <c r="F6" s="595">
        <f>'11.2.3'!G6/'11.2.3'!$D6*100</f>
        <v>85.471115432128826</v>
      </c>
      <c r="G6" s="595">
        <f>'11.2.3'!H6/'11.2.3'!$D6*100</f>
        <v>96.762989118142869</v>
      </c>
      <c r="H6" s="595">
        <f>'11.2.3'!I6/'11.2.3'!$D6*100</f>
        <v>98.052753876823701</v>
      </c>
      <c r="I6" s="595">
        <f>'11.2.3'!J6/'11.2.3'!$D6*100</f>
        <v>94.682091693548372</v>
      </c>
      <c r="J6" s="595">
        <f>'11.2.3'!K6/'11.2.3'!$D6*100</f>
        <v>96.359257987144716</v>
      </c>
      <c r="K6" s="595">
        <f>'11.2.3'!L6/'11.2.3'!$D6*100</f>
        <v>96.584694889313909</v>
      </c>
      <c r="L6" s="595">
        <f>'11.2.3'!M6/'11.2.3'!$D6*100</f>
        <v>96.253998647681499</v>
      </c>
      <c r="M6" s="595">
        <f>'11.2.3'!N6/'11.2.3'!$D6*100</f>
        <v>89.5630401419252</v>
      </c>
      <c r="N6" s="595">
        <f>'11.2.3'!O6/'11.2.3'!$D6*100</f>
        <v>90.73541509423751</v>
      </c>
      <c r="O6" s="595">
        <f>'11.2.3'!P6/'11.2.3'!$D6*100</f>
        <v>92.593767143743719</v>
      </c>
      <c r="P6" s="595">
        <f>'11.2.3'!Q6/'11.2.3'!$D6*100</f>
        <v>89.104882510682344</v>
      </c>
      <c r="Q6" s="595">
        <f>'11.2.3'!R6/'11.2.3'!$D6*100</f>
        <v>94.66073162314629</v>
      </c>
      <c r="R6" s="630">
        <v>1</v>
      </c>
      <c r="S6" s="625"/>
    </row>
    <row r="7" spans="1:19" ht="15" customHeight="1">
      <c r="A7" s="580">
        <v>2</v>
      </c>
      <c r="B7" s="584" t="s">
        <v>1075</v>
      </c>
      <c r="C7" s="606">
        <f>'11.2.3'!D7/'11.2.3'!$D7*100</f>
        <v>100</v>
      </c>
      <c r="D7" s="595">
        <f>'11.2.3'!E7/'11.2.3'!$D7*100</f>
        <v>97.873426407126232</v>
      </c>
      <c r="E7" s="595">
        <f>'11.2.3'!F7/'11.2.3'!$D7*100</f>
        <v>96.72396920541</v>
      </c>
      <c r="F7" s="595">
        <f>'11.2.3'!G7/'11.2.3'!$D7*100</f>
        <v>85.225431065202216</v>
      </c>
      <c r="G7" s="595">
        <f>'11.2.3'!H7/'11.2.3'!$D7*100</f>
        <v>96.371042153966428</v>
      </c>
      <c r="H7" s="595">
        <f>'11.2.3'!I7/'11.2.3'!$D7*100</f>
        <v>97.975081972191134</v>
      </c>
      <c r="I7" s="595">
        <f>'11.2.3'!J7/'11.2.3'!$D7*100</f>
        <v>94.332915861157474</v>
      </c>
      <c r="J7" s="595">
        <f>'11.2.3'!K7/'11.2.3'!$D7*100</f>
        <v>96.22241222043624</v>
      </c>
      <c r="K7" s="595">
        <f>'11.2.3'!L7/'11.2.3'!$D7*100</f>
        <v>95.963026258734786</v>
      </c>
      <c r="L7" s="595">
        <f>'11.2.3'!M7/'11.2.3'!$D7*100</f>
        <v>95.477311723375465</v>
      </c>
      <c r="M7" s="595">
        <f>'11.2.3'!N7/'11.2.3'!$D7*100</f>
        <v>86.556577232127196</v>
      </c>
      <c r="N7" s="595">
        <f>'11.2.3'!O7/'11.2.3'!$D7*100</f>
        <v>87.535043736836386</v>
      </c>
      <c r="O7" s="595">
        <f>'11.2.3'!P7/'11.2.3'!$D7*100</f>
        <v>88.653961527922178</v>
      </c>
      <c r="P7" s="595">
        <f>'11.2.3'!Q7/'11.2.3'!$D7*100</f>
        <v>85.056141048430234</v>
      </c>
      <c r="Q7" s="595">
        <f>'11.2.3'!R7/'11.2.3'!$D7*100</f>
        <v>90.395762589297973</v>
      </c>
      <c r="R7" s="630">
        <v>2</v>
      </c>
      <c r="S7" s="625"/>
    </row>
    <row r="8" spans="1:19" ht="15" customHeight="1">
      <c r="A8" s="580">
        <v>3</v>
      </c>
      <c r="B8" s="584" t="s">
        <v>1150</v>
      </c>
      <c r="C8" s="606">
        <f>'11.2.3'!D8/'11.2.3'!$D8*100</f>
        <v>100</v>
      </c>
      <c r="D8" s="595">
        <f>'11.2.3'!E8/'11.2.3'!$D8*100</f>
        <v>98.493297897218284</v>
      </c>
      <c r="E8" s="595">
        <f>'11.2.3'!F8/'11.2.3'!$D8*100</f>
        <v>96.974009643249786</v>
      </c>
      <c r="F8" s="595">
        <f>'11.2.3'!G8/'11.2.3'!$D8*100</f>
        <v>85.450069258373901</v>
      </c>
      <c r="G8" s="595">
        <f>'11.2.3'!H8/'11.2.3'!$D8*100</f>
        <v>97.255979062665688</v>
      </c>
      <c r="H8" s="595">
        <f>'11.2.3'!I8/'11.2.3'!$D8*100</f>
        <v>98.507695727052692</v>
      </c>
      <c r="I8" s="595">
        <f>'11.2.3'!J8/'11.2.3'!$D8*100</f>
        <v>95.047069101575772</v>
      </c>
      <c r="J8" s="595">
        <f>'11.2.3'!K8/'11.2.3'!$D8*100</f>
        <v>96.80255351970581</v>
      </c>
      <c r="K8" s="595">
        <f>'11.2.3'!L8/'11.2.3'!$D8*100</f>
        <v>97.334617509810613</v>
      </c>
      <c r="L8" s="595">
        <f>'11.2.3'!M8/'11.2.3'!$D8*100</f>
        <v>97.092082758225487</v>
      </c>
      <c r="M8" s="595">
        <f>'11.2.3'!N8/'11.2.3'!$D8*100</f>
        <v>87.025916108820923</v>
      </c>
      <c r="N8" s="595">
        <f>'11.2.3'!O8/'11.2.3'!$D8*100</f>
        <v>88.172733916928621</v>
      </c>
      <c r="O8" s="595">
        <f>'11.2.3'!P8/'11.2.3'!$D8*100</f>
        <v>90.282711353302858</v>
      </c>
      <c r="P8" s="595">
        <f>'11.2.3'!Q8/'11.2.3'!$D8*100</f>
        <v>86.856833590003603</v>
      </c>
      <c r="Q8" s="595">
        <f>'11.2.3'!R8/'11.2.3'!$D8*100</f>
        <v>92.665788275354814</v>
      </c>
      <c r="R8" s="630">
        <v>3</v>
      </c>
      <c r="S8" s="625"/>
    </row>
    <row r="9" spans="1:19" ht="15" customHeight="1">
      <c r="A9" s="580">
        <v>4</v>
      </c>
      <c r="B9" s="584" t="s">
        <v>1151</v>
      </c>
      <c r="C9" s="606">
        <f>'11.2.3'!D9/'11.2.3'!$D9*100</f>
        <v>100</v>
      </c>
      <c r="D9" s="595">
        <f>'11.2.3'!E9/'11.2.3'!$D9*100</f>
        <v>96.726906430860154</v>
      </c>
      <c r="E9" s="595">
        <f>'11.2.3'!F9/'11.2.3'!$D9*100</f>
        <v>96.368787750684973</v>
      </c>
      <c r="F9" s="595">
        <f>'11.2.3'!G9/'11.2.3'!$D9*100</f>
        <v>86.264630458275448</v>
      </c>
      <c r="G9" s="595">
        <f>'11.2.3'!H9/'11.2.3'!$D9*100</f>
        <v>95.838548256218019</v>
      </c>
      <c r="H9" s="595">
        <f>'11.2.3'!I9/'11.2.3'!$D9*100</f>
        <v>96.38351871063773</v>
      </c>
      <c r="I9" s="595">
        <f>'11.2.3'!J9/'11.2.3'!$D9*100</f>
        <v>94.167243208197249</v>
      </c>
      <c r="J9" s="595">
        <f>'11.2.3'!K9/'11.2.3'!$D9*100</f>
        <v>94.908502984304064</v>
      </c>
      <c r="K9" s="595">
        <f>'11.2.3'!L9/'11.2.3'!$D9*100</f>
        <v>95.251590567234885</v>
      </c>
      <c r="L9" s="595">
        <f>'11.2.3'!M9/'11.2.3'!$D9*100</f>
        <v>94.999610535064335</v>
      </c>
      <c r="M9" s="595">
        <f>'11.2.3'!N9/'11.2.3'!$D9*100</f>
        <v>108.75573893598181</v>
      </c>
      <c r="N9" s="595">
        <f>'11.2.3'!O9/'11.2.3'!$D9*100</f>
        <v>110.59161614335939</v>
      </c>
      <c r="O9" s="595">
        <f>'11.2.3'!P9/'11.2.3'!$D9*100</f>
        <v>113.52803050985119</v>
      </c>
      <c r="P9" s="595">
        <f>'11.2.3'!Q9/'11.2.3'!$D9*100</f>
        <v>110.09008088543828</v>
      </c>
      <c r="Q9" s="595">
        <f>'11.2.3'!R9/'11.2.3'!$D9*100</f>
        <v>115.21441114349813</v>
      </c>
      <c r="R9" s="630">
        <v>4</v>
      </c>
      <c r="S9" s="625"/>
    </row>
    <row r="10" spans="1:19" ht="15" customHeight="1">
      <c r="A10" s="580">
        <v>5</v>
      </c>
      <c r="B10" s="583" t="s">
        <v>1086</v>
      </c>
      <c r="C10" s="606">
        <f>'11.2.3'!D10/'11.2.3'!$D10*100</f>
        <v>100</v>
      </c>
      <c r="D10" s="595">
        <f>'11.2.3'!E10/'11.2.3'!$D10*100</f>
        <v>102.80425070412589</v>
      </c>
      <c r="E10" s="595">
        <f>'11.2.3'!F10/'11.2.3'!$D10*100</f>
        <v>93.032002092288991</v>
      </c>
      <c r="F10" s="595">
        <f>'11.2.3'!G10/'11.2.3'!$D10*100</f>
        <v>93.908849287122138</v>
      </c>
      <c r="G10" s="595">
        <f>'11.2.3'!H10/'11.2.3'!$D10*100</f>
        <v>93.130904715378577</v>
      </c>
      <c r="H10" s="595">
        <f>'11.2.3'!I10/'11.2.3'!$D10*100</f>
        <v>91.474582628245855</v>
      </c>
      <c r="I10" s="595">
        <f>'11.2.3'!J10/'11.2.3'!$D10*100</f>
        <v>88.072039580410276</v>
      </c>
      <c r="J10" s="595">
        <f>'11.2.3'!K10/'11.2.3'!$D10*100</f>
        <v>59.061394168827952</v>
      </c>
      <c r="K10" s="595">
        <f>'11.2.3'!L10/'11.2.3'!$D10*100</f>
        <v>66.72522482638044</v>
      </c>
      <c r="L10" s="595">
        <f>'11.2.3'!M10/'11.2.3'!$D10*100</f>
        <v>67.873097145571208</v>
      </c>
      <c r="M10" s="595">
        <f>'11.2.3'!N10/'11.2.3'!$D10*100</f>
        <v>65.25873395020372</v>
      </c>
      <c r="N10" s="595">
        <f>'11.2.3'!O10/'11.2.3'!$D10*100</f>
        <v>63.817685267122556</v>
      </c>
      <c r="O10" s="595">
        <f>'11.2.3'!P10/'11.2.3'!$D10*100</f>
        <v>67.043134523228858</v>
      </c>
      <c r="P10" s="595">
        <f>'11.2.3'!Q10/'11.2.3'!$D10*100</f>
        <v>68.415263045726775</v>
      </c>
      <c r="Q10" s="595">
        <f>'11.2.3'!R10/'11.2.3'!$D10*100</f>
        <v>69.275596561606903</v>
      </c>
      <c r="R10" s="630">
        <v>5</v>
      </c>
      <c r="S10" s="625"/>
    </row>
    <row r="11" spans="1:19" ht="15" customHeight="1">
      <c r="A11" s="580">
        <v>6</v>
      </c>
      <c r="B11" s="583" t="s">
        <v>1079</v>
      </c>
      <c r="C11" s="606">
        <f>'11.2.3'!D11/'11.2.3'!$D11*100</f>
        <v>100</v>
      </c>
      <c r="D11" s="595">
        <f>'11.2.3'!E11/'11.2.3'!$D11*100</f>
        <v>108.35752943347778</v>
      </c>
      <c r="E11" s="595">
        <f>'11.2.3'!F11/'11.2.3'!$D11*100</f>
        <v>96.558308384998</v>
      </c>
      <c r="F11" s="595">
        <f>'11.2.3'!G11/'11.2.3'!$D11*100</f>
        <v>94.63586833718459</v>
      </c>
      <c r="G11" s="595">
        <f>'11.2.3'!H11/'11.2.3'!$D11*100</f>
        <v>103.01651103543401</v>
      </c>
      <c r="H11" s="595">
        <f>'11.2.3'!I11/'11.2.3'!$D11*100</f>
        <v>99.481528674315129</v>
      </c>
      <c r="I11" s="595">
        <f>'11.2.3'!J11/'11.2.3'!$D11*100</f>
        <v>98.091209933204922</v>
      </c>
      <c r="J11" s="595">
        <f>'11.2.3'!K11/'11.2.3'!$D11*100</f>
        <v>85.40745528260004</v>
      </c>
      <c r="K11" s="595">
        <f>'11.2.3'!L11/'11.2.3'!$D11*100</f>
        <v>98.466158903120359</v>
      </c>
      <c r="L11" s="595">
        <f>'11.2.3'!M11/'11.2.3'!$D11*100</f>
        <v>102.03898379829135</v>
      </c>
      <c r="M11" s="595">
        <f>'11.2.3'!N11/'11.2.3'!$D11*100</f>
        <v>101.80326586981482</v>
      </c>
      <c r="N11" s="595">
        <f>'11.2.3'!O11/'11.2.3'!$D11*100</f>
        <v>101.35827802727711</v>
      </c>
      <c r="O11" s="595">
        <f>'11.2.3'!P11/'11.2.3'!$D11*100</f>
        <v>119.49254597211115</v>
      </c>
      <c r="P11" s="595">
        <f>'11.2.3'!Q11/'11.2.3'!$D11*100</f>
        <v>125.30052637074624</v>
      </c>
      <c r="Q11" s="595">
        <f>'11.2.3'!R11/'11.2.3'!$D11*100</f>
        <v>129.80892628386167</v>
      </c>
      <c r="R11" s="630">
        <v>6</v>
      </c>
      <c r="S11" s="625"/>
    </row>
    <row r="12" spans="1:19" ht="15" customHeight="1">
      <c r="A12" s="580">
        <v>7</v>
      </c>
      <c r="B12" s="584" t="s">
        <v>1082</v>
      </c>
      <c r="C12" s="606">
        <f>'11.2.3'!D12/'11.2.3'!$D12*100</f>
        <v>100</v>
      </c>
      <c r="D12" s="595">
        <f>'11.2.3'!E12/'11.2.3'!$D12*100</f>
        <v>108.55055662680083</v>
      </c>
      <c r="E12" s="595">
        <f>'11.2.3'!F12/'11.2.3'!$D12*100</f>
        <v>96.828770993656036</v>
      </c>
      <c r="F12" s="595">
        <f>'11.2.3'!G12/'11.2.3'!$D12*100</f>
        <v>94.318095759616455</v>
      </c>
      <c r="G12" s="595">
        <f>'11.2.3'!H12/'11.2.3'!$D12*100</f>
        <v>103.26868966963573</v>
      </c>
      <c r="H12" s="595">
        <f>'11.2.3'!I12/'11.2.3'!$D12*100</f>
        <v>99.435720048265992</v>
      </c>
      <c r="I12" s="595">
        <f>'11.2.3'!J12/'11.2.3'!$D12*100</f>
        <v>97.944157210911413</v>
      </c>
      <c r="J12" s="595">
        <f>'11.2.3'!K12/'11.2.3'!$D12*100</f>
        <v>84.959017225435232</v>
      </c>
      <c r="K12" s="595">
        <f>'11.2.3'!L12/'11.2.3'!$D12*100</f>
        <v>98.366587245643998</v>
      </c>
      <c r="L12" s="595">
        <f>'11.2.3'!M12/'11.2.3'!$D12*100</f>
        <v>102.87529345970792</v>
      </c>
      <c r="M12" s="595">
        <f>'11.2.3'!N12/'11.2.3'!$D12*100</f>
        <v>90.435572850826347</v>
      </c>
      <c r="N12" s="595">
        <f>'11.2.3'!O12/'11.2.3'!$D12*100</f>
        <v>89.97955248486825</v>
      </c>
      <c r="O12" s="595">
        <f>'11.2.3'!P12/'11.2.3'!$D12*100</f>
        <v>122.3861842373543</v>
      </c>
      <c r="P12" s="595">
        <f>'11.2.3'!Q12/'11.2.3'!$D12*100</f>
        <v>128.49472929233593</v>
      </c>
      <c r="Q12" s="595">
        <f>'11.2.3'!R12/'11.2.3'!$D12*100</f>
        <v>133.08675293856646</v>
      </c>
      <c r="R12" s="630">
        <v>7</v>
      </c>
      <c r="S12" s="625"/>
    </row>
    <row r="13" spans="1:19" ht="15" customHeight="1">
      <c r="A13" s="580">
        <v>8</v>
      </c>
      <c r="B13" s="584" t="s">
        <v>1081</v>
      </c>
      <c r="C13" s="606">
        <f>'11.2.3'!D13/'11.2.3'!$D13*100</f>
        <v>100</v>
      </c>
      <c r="D13" s="595">
        <f>'11.2.3'!E13/'11.2.3'!$D13*100</f>
        <v>108.29430045564754</v>
      </c>
      <c r="E13" s="595">
        <f>'11.2.3'!F13/'11.2.3'!$D13*100</f>
        <v>96.469714265214435</v>
      </c>
      <c r="F13" s="595">
        <f>'11.2.3'!G13/'11.2.3'!$D13*100</f>
        <v>94.739959553122702</v>
      </c>
      <c r="G13" s="595">
        <f>'11.2.3'!H13/'11.2.3'!$D13*100</f>
        <v>102.93390610813491</v>
      </c>
      <c r="H13" s="595">
        <f>'11.2.3'!I13/'11.2.3'!$D13*100</f>
        <v>99.496533982899024</v>
      </c>
      <c r="I13" s="595">
        <f>'11.2.3'!J13/'11.2.3'!$D13*100</f>
        <v>98.139379277418584</v>
      </c>
      <c r="J13" s="595">
        <f>'11.2.3'!K13/'11.2.3'!$D13*100</f>
        <v>85.55434795345424</v>
      </c>
      <c r="K13" s="595">
        <f>'11.2.3'!L13/'11.2.3'!$D13*100</f>
        <v>98.498775106126317</v>
      </c>
      <c r="L13" s="595">
        <f>'11.2.3'!M13/'11.2.3'!$D13*100</f>
        <v>101.76503791465396</v>
      </c>
      <c r="M13" s="595">
        <f>'11.2.3'!N13/'11.2.3'!$D13*100</f>
        <v>105.52692572055781</v>
      </c>
      <c r="N13" s="595">
        <f>'11.2.3'!O13/'11.2.3'!$D13*100</f>
        <v>105.08555174799741</v>
      </c>
      <c r="O13" s="595">
        <f>'11.2.3'!P13/'11.2.3'!$D13*100</f>
        <v>118.54469097524756</v>
      </c>
      <c r="P13" s="595">
        <f>'11.2.3'!Q13/'11.2.3'!$D13*100</f>
        <v>124.25421687291045</v>
      </c>
      <c r="Q13" s="595">
        <f>'11.2.3'!R13/'11.2.3'!$D13*100</f>
        <v>128.73522456694943</v>
      </c>
      <c r="R13" s="630">
        <v>8</v>
      </c>
      <c r="S13" s="625"/>
    </row>
    <row r="14" spans="1:19" ht="15" customHeight="1">
      <c r="A14" s="580">
        <v>9</v>
      </c>
      <c r="B14" s="583" t="s">
        <v>1152</v>
      </c>
      <c r="C14" s="606">
        <f>'11.2.3'!D14/'11.2.3'!$D14*100</f>
        <v>100</v>
      </c>
      <c r="D14" s="595">
        <f>'11.2.3'!E14/'11.2.3'!$D14*100</f>
        <v>100.02772226287722</v>
      </c>
      <c r="E14" s="595">
        <f>'11.2.3'!F14/'11.2.3'!$D14*100</f>
        <v>96.370186240987834</v>
      </c>
      <c r="F14" s="595">
        <f>'11.2.3'!G14/'11.2.3'!$D14*100</f>
        <v>86.577601386015715</v>
      </c>
      <c r="G14" s="595">
        <f>'11.2.3'!H14/'11.2.3'!$D14*100</f>
        <v>95.692769117886371</v>
      </c>
      <c r="H14" s="595">
        <f>'11.2.3'!I14/'11.2.3'!$D14*100</f>
        <v>96.408381741089272</v>
      </c>
      <c r="I14" s="595">
        <f>'11.2.3'!J14/'11.2.3'!$D14*100</f>
        <v>92.660883872671022</v>
      </c>
      <c r="J14" s="595">
        <f>'11.2.3'!K14/'11.2.3'!$D14*100</f>
        <v>88.606141659007633</v>
      </c>
      <c r="K14" s="595">
        <f>'11.2.3'!L14/'11.2.3'!$D14*100</f>
        <v>90.379692687266569</v>
      </c>
      <c r="L14" s="595">
        <f>'11.2.3'!M14/'11.2.3'!$D14*100</f>
        <v>90.750605845938281</v>
      </c>
      <c r="M14" s="595">
        <f>'11.2.3'!N14/'11.2.3'!$D14*100</f>
        <v>76.352519997544448</v>
      </c>
      <c r="N14" s="595">
        <f>'11.2.3'!O14/'11.2.3'!$D14*100</f>
        <v>76.611618405243945</v>
      </c>
      <c r="O14" s="595">
        <f>'11.2.3'!P14/'11.2.3'!$D14*100</f>
        <v>78.64564809193854</v>
      </c>
      <c r="P14" s="595">
        <f>'11.2.3'!Q14/'11.2.3'!$D14*100</f>
        <v>76.411816204539377</v>
      </c>
      <c r="Q14" s="595">
        <f>'11.2.3'!R14/'11.2.3'!$D14*100</f>
        <v>80.918214917313605</v>
      </c>
      <c r="R14" s="630">
        <v>9</v>
      </c>
      <c r="S14" s="625"/>
    </row>
    <row r="15" spans="1:19" ht="15" customHeight="1">
      <c r="A15" s="580">
        <v>10</v>
      </c>
      <c r="B15" s="583" t="s">
        <v>1153</v>
      </c>
      <c r="C15" s="606">
        <f>'11.2.3'!D15/'11.2.3'!$D15*100</f>
        <v>100</v>
      </c>
      <c r="D15" s="595">
        <f>'11.2.3'!E15/'11.2.3'!$D15*100</f>
        <v>99.008150199094132</v>
      </c>
      <c r="E15" s="595">
        <f>'11.2.3'!F15/'11.2.3'!$D15*100</f>
        <v>96.701349566964495</v>
      </c>
      <c r="F15" s="595">
        <f>'11.2.3'!G15/'11.2.3'!$D15*100</f>
        <v>84.751336496035862</v>
      </c>
      <c r="G15" s="595">
        <f>'11.2.3'!H15/'11.2.3'!$D15*100</f>
        <v>95.181064461505997</v>
      </c>
      <c r="H15" s="595">
        <f>'11.2.3'!I15/'11.2.3'!$D15*100</f>
        <v>96.444840060708145</v>
      </c>
      <c r="I15" s="595">
        <f>'11.2.3'!J15/'11.2.3'!$D15*100</f>
        <v>92.34119408173602</v>
      </c>
      <c r="J15" s="595">
        <f>'11.2.3'!K15/'11.2.3'!$D15*100</f>
        <v>91.422364616483378</v>
      </c>
      <c r="K15" s="595">
        <f>'11.2.3'!L15/'11.2.3'!$D15*100</f>
        <v>91.650835178414312</v>
      </c>
      <c r="L15" s="595">
        <f>'11.2.3'!M15/'11.2.3'!$D15*100</f>
        <v>91.796181850771603</v>
      </c>
      <c r="M15" s="595">
        <f>'11.2.3'!N15/'11.2.3'!$D15*100</f>
        <v>60.785159642519091</v>
      </c>
      <c r="N15" s="595">
        <f>'11.2.3'!O15/'11.2.3'!$D15*100</f>
        <v>60.982533233285508</v>
      </c>
      <c r="O15" s="595">
        <f>'11.2.3'!P15/'11.2.3'!$D15*100</f>
        <v>59.56537749817803</v>
      </c>
      <c r="P15" s="595">
        <f>'11.2.3'!Q15/'11.2.3'!$D15*100</f>
        <v>57.519049640155806</v>
      </c>
      <c r="Q15" s="595">
        <f>'11.2.3'!R15/'11.2.3'!$D15*100</f>
        <v>61.023145751578134</v>
      </c>
      <c r="R15" s="630">
        <v>10</v>
      </c>
      <c r="S15" s="625"/>
    </row>
    <row r="16" spans="1:19" ht="15" customHeight="1">
      <c r="A16" s="580">
        <v>11</v>
      </c>
      <c r="B16" s="636" t="s">
        <v>48</v>
      </c>
      <c r="C16" s="609">
        <f>'11.2.3'!D16/'11.2.3'!$D16*100</f>
        <v>100</v>
      </c>
      <c r="D16" s="667">
        <f>'11.2.3'!E16/'11.2.3'!$D16*100</f>
        <v>99.298566413107096</v>
      </c>
      <c r="E16" s="667">
        <f>'11.2.3'!F16/'11.2.3'!$D16*100</f>
        <v>96.24853715623172</v>
      </c>
      <c r="F16" s="667">
        <f>'11.2.3'!G16/'11.2.3'!$D16*100</f>
        <v>87.149648917495611</v>
      </c>
      <c r="G16" s="667">
        <f>'11.2.3'!H16/'11.2.3'!$D16*100</f>
        <v>96.523551784669394</v>
      </c>
      <c r="H16" s="667">
        <f>'11.2.3'!I16/'11.2.3'!$D16*100</f>
        <v>97.137798098473382</v>
      </c>
      <c r="I16" s="667">
        <f>'11.2.3'!J16/'11.2.3'!$D16*100</f>
        <v>93.84725447163305</v>
      </c>
      <c r="J16" s="667">
        <f>'11.2.3'!K16/'11.2.3'!$D16*100</f>
        <v>90.285099945092867</v>
      </c>
      <c r="K16" s="667">
        <f>'11.2.3'!L16/'11.2.3'!$D16*100</f>
        <v>92.249853715623161</v>
      </c>
      <c r="L16" s="667">
        <f>'11.2.3'!M16/'11.2.3'!$D16*100</f>
        <v>92.34640140433001</v>
      </c>
      <c r="M16" s="667">
        <f>'11.2.3'!N16/'11.2.3'!$D16*100</f>
        <v>86.104447045055593</v>
      </c>
      <c r="N16" s="667">
        <f>'11.2.3'!O16/'11.2.3'!$D16*100</f>
        <v>86.793446459918087</v>
      </c>
      <c r="O16" s="667">
        <f>'11.2.3'!P16/'11.2.3'!$D16*100</f>
        <v>89.631363370392052</v>
      </c>
      <c r="P16" s="667">
        <f>'11.2.3'!Q16/'11.2.3'!$D16*100</f>
        <v>87.349616851610051</v>
      </c>
      <c r="Q16" s="667">
        <f>'11.2.3'!R16/'11.2.3'!$D16*100</f>
        <v>92.136164012908623</v>
      </c>
      <c r="R16" s="630">
        <v>11</v>
      </c>
      <c r="S16" s="625"/>
    </row>
    <row r="17" spans="1:19">
      <c r="A17" s="625"/>
      <c r="B17" s="673"/>
      <c r="R17" s="625"/>
      <c r="S17" s="625"/>
    </row>
    <row r="18" spans="1:19" ht="20.100000000000001" customHeight="1">
      <c r="A18" s="625"/>
      <c r="B18" s="673"/>
      <c r="C18" s="674" t="s">
        <v>1108</v>
      </c>
      <c r="J18" s="674"/>
      <c r="R18" s="625"/>
      <c r="S18" s="625"/>
    </row>
    <row r="19" spans="1:19" ht="15" customHeight="1">
      <c r="A19" s="580">
        <v>12</v>
      </c>
      <c r="B19" s="583" t="s">
        <v>1085</v>
      </c>
      <c r="C19" s="594">
        <f>'11.2.3'!D19/'11.2.3'!$D19*100</f>
        <v>100</v>
      </c>
      <c r="D19" s="595">
        <f>'11.2.3'!E19/'11.2.3'!$D19*100</f>
        <v>99.2662401772522</v>
      </c>
      <c r="E19" s="595">
        <f>'11.2.3'!F19/'11.2.3'!$D19*100</f>
        <v>93.213023746510743</v>
      </c>
      <c r="F19" s="595">
        <f>'11.2.3'!G19/'11.2.3'!$D19*100</f>
        <v>93.503615769405641</v>
      </c>
      <c r="G19" s="595">
        <f>'11.2.3'!H19/'11.2.3'!$D19*100</f>
        <v>91.454394554267594</v>
      </c>
      <c r="H19" s="595">
        <f>'11.2.3'!I19/'11.2.3'!$D19*100</f>
        <v>99.696749746271109</v>
      </c>
      <c r="I19" s="595">
        <f>'11.2.3'!J19/'11.2.3'!$D19*100</f>
        <v>103.53002117742822</v>
      </c>
      <c r="J19" s="595">
        <f>'11.2.3'!K19/'11.2.3'!$D19*100</f>
        <v>118.65323806238446</v>
      </c>
      <c r="K19" s="595">
        <f>'11.2.3'!L19/'11.2.3'!$D19*100</f>
        <v>132.92326509427588</v>
      </c>
      <c r="L19" s="595">
        <f>'11.2.3'!M19/'11.2.3'!$D19*100</f>
        <v>132.14088634473157</v>
      </c>
      <c r="M19" s="595">
        <f>'11.2.3'!N19/'11.2.3'!$D19*100</f>
        <v>128.20175942822181</v>
      </c>
      <c r="N19" s="595">
        <f>'11.2.3'!O19/'11.2.3'!$D19*100</f>
        <v>130.00629763701451</v>
      </c>
      <c r="O19" s="595">
        <f>'11.2.3'!P19/'11.2.3'!$D19*100</f>
        <v>133.12651695114306</v>
      </c>
      <c r="P19" s="595">
        <f>'11.2.3'!Q19/'11.2.3'!$D19*100</f>
        <v>131.76866582576054</v>
      </c>
      <c r="Q19" s="595">
        <f>'11.2.3'!R19/'11.2.3'!$D19*100</f>
        <v>136.29780196396931</v>
      </c>
      <c r="R19" s="630">
        <v>12</v>
      </c>
      <c r="S19" s="625"/>
    </row>
    <row r="20" spans="1:19" ht="15" customHeight="1">
      <c r="A20" s="580">
        <v>13</v>
      </c>
      <c r="B20" s="584" t="s">
        <v>1075</v>
      </c>
      <c r="C20" s="594">
        <f>'11.2.3'!D20/'11.2.3'!$D20*100</f>
        <v>100</v>
      </c>
      <c r="D20" s="595">
        <f>'11.2.3'!E20/'11.2.3'!$D20*100</f>
        <v>97.660329831726827</v>
      </c>
      <c r="E20" s="595">
        <f>'11.2.3'!F20/'11.2.3'!$D20*100</f>
        <v>87.783017245109676</v>
      </c>
      <c r="F20" s="595">
        <f>'11.2.3'!G20/'11.2.3'!$D20*100</f>
        <v>88.792642545012015</v>
      </c>
      <c r="G20" s="595">
        <f>'11.2.3'!H20/'11.2.3'!$D20*100</f>
        <v>89.118342121872601</v>
      </c>
      <c r="H20" s="595">
        <f>'11.2.3'!I20/'11.2.3'!$D20*100</f>
        <v>98.224790908273334</v>
      </c>
      <c r="I20" s="595">
        <f>'11.2.3'!J20/'11.2.3'!$D20*100</f>
        <v>99.876494631566885</v>
      </c>
      <c r="J20" s="595">
        <f>'11.2.3'!K20/'11.2.3'!$D20*100</f>
        <v>117.40322084579627</v>
      </c>
      <c r="K20" s="595">
        <f>'11.2.3'!L20/'11.2.3'!$D20*100</f>
        <v>134.79737321949966</v>
      </c>
      <c r="L20" s="595">
        <f>'11.2.3'!M20/'11.2.3'!$D20*100</f>
        <v>133.52985579981421</v>
      </c>
      <c r="M20" s="595">
        <f>'11.2.3'!N20/'11.2.3'!$D20*100</f>
        <v>124.25183856430505</v>
      </c>
      <c r="N20" s="595">
        <f>'11.2.3'!O20/'11.2.3'!$D20*100</f>
        <v>128.91389976047415</v>
      </c>
      <c r="O20" s="595">
        <f>'11.2.3'!P20/'11.2.3'!$D20*100</f>
        <v>133.37546197635839</v>
      </c>
      <c r="P20" s="595">
        <f>'11.2.3'!Q20/'11.2.3'!$D20*100</f>
        <v>131.89596325003112</v>
      </c>
      <c r="Q20" s="595">
        <f>'11.2.3'!R20/'11.2.3'!$D20*100</f>
        <v>136.75951696413046</v>
      </c>
      <c r="R20" s="630">
        <v>13</v>
      </c>
      <c r="S20" s="625"/>
    </row>
    <row r="21" spans="1:19" ht="15" customHeight="1">
      <c r="A21" s="580">
        <v>14</v>
      </c>
      <c r="B21" s="584" t="s">
        <v>1150</v>
      </c>
      <c r="C21" s="594">
        <f>'11.2.3'!D21/'11.2.3'!$D21*100</f>
        <v>100</v>
      </c>
      <c r="D21" s="595">
        <f>'11.2.3'!E21/'11.2.3'!$D21*100</f>
        <v>101.14998737912512</v>
      </c>
      <c r="E21" s="595">
        <f>'11.2.3'!F21/'11.2.3'!$D21*100</f>
        <v>98.140836964788718</v>
      </c>
      <c r="F21" s="595">
        <f>'11.2.3'!G21/'11.2.3'!$D21*100</f>
        <v>97.845212262638483</v>
      </c>
      <c r="G21" s="595">
        <f>'11.2.3'!H21/'11.2.3'!$D21*100</f>
        <v>93.728039674058294</v>
      </c>
      <c r="H21" s="595">
        <f>'11.2.3'!I21/'11.2.3'!$D21*100</f>
        <v>100.87984050634309</v>
      </c>
      <c r="I21" s="595">
        <f>'11.2.3'!J21/'11.2.3'!$D21*100</f>
        <v>105.36042909161935</v>
      </c>
      <c r="J21" s="595">
        <f>'11.2.3'!K21/'11.2.3'!$D21*100</f>
        <v>118.11035004905916</v>
      </c>
      <c r="K21" s="595">
        <f>'11.2.3'!L21/'11.2.3'!$D21*100</f>
        <v>130.63706937840641</v>
      </c>
      <c r="L21" s="595">
        <f>'11.2.3'!M21/'11.2.3'!$D21*100</f>
        <v>130.28746070837983</v>
      </c>
      <c r="M21" s="595">
        <f>'11.2.3'!N21/'11.2.3'!$D21*100</f>
        <v>132.89678308998595</v>
      </c>
      <c r="N21" s="595">
        <f>'11.2.3'!O21/'11.2.3'!$D21*100</f>
        <v>132.25129980901744</v>
      </c>
      <c r="O21" s="595">
        <f>'11.2.3'!P21/'11.2.3'!$D21*100</f>
        <v>131.91260003969049</v>
      </c>
      <c r="P21" s="595">
        <f>'11.2.3'!Q21/'11.2.3'!$D21*100</f>
        <v>131.27157821587795</v>
      </c>
      <c r="Q21" s="595">
        <f>'11.2.3'!R21/'11.2.3'!$D21*100</f>
        <v>134.61726947025821</v>
      </c>
      <c r="R21" s="630">
        <v>14</v>
      </c>
      <c r="S21" s="625"/>
    </row>
    <row r="22" spans="1:19" ht="15" customHeight="1">
      <c r="A22" s="580">
        <v>15</v>
      </c>
      <c r="B22" s="584" t="s">
        <v>1151</v>
      </c>
      <c r="C22" s="594">
        <f>'11.2.3'!D22/'11.2.3'!$D22*100</f>
        <v>100</v>
      </c>
      <c r="D22" s="595">
        <f>'11.2.3'!E22/'11.2.3'!$D22*100</f>
        <v>96.679326362471045</v>
      </c>
      <c r="E22" s="595">
        <f>'11.2.3'!F22/'11.2.3'!$D22*100</f>
        <v>89.639285358852689</v>
      </c>
      <c r="F22" s="595">
        <f>'11.2.3'!G22/'11.2.3'!$D22*100</f>
        <v>90.165128345261536</v>
      </c>
      <c r="G22" s="595">
        <f>'11.2.3'!H22/'11.2.3'!$D22*100</f>
        <v>89.365585696362899</v>
      </c>
      <c r="H22" s="595">
        <f>'11.2.3'!I22/'11.2.3'!$D22*100</f>
        <v>99.276072205347305</v>
      </c>
      <c r="I22" s="595">
        <f>'11.2.3'!J22/'11.2.3'!$D22*100</f>
        <v>106.45518811155787</v>
      </c>
      <c r="J22" s="595">
        <f>'11.2.3'!K22/'11.2.3'!$D22*100</f>
        <v>123.84952591731846</v>
      </c>
      <c r="K22" s="595">
        <f>'11.2.3'!L22/'11.2.3'!$D22*100</f>
        <v>136.25746096758238</v>
      </c>
      <c r="L22" s="595">
        <f>'11.2.3'!M22/'11.2.3'!$D22*100</f>
        <v>135.1827059910263</v>
      </c>
      <c r="M22" s="595">
        <f>'11.2.3'!N22/'11.2.3'!$D22*100</f>
        <v>121.6174256812395</v>
      </c>
      <c r="N22" s="595">
        <f>'11.2.3'!O22/'11.2.3'!$D22*100</f>
        <v>124.788672835326</v>
      </c>
      <c r="O22" s="595">
        <f>'11.2.3'!P22/'11.2.3'!$D22*100</f>
        <v>136.83578089747741</v>
      </c>
      <c r="P22" s="595">
        <f>'11.2.3'!Q22/'11.2.3'!$D22*100</f>
        <v>133.22168584189379</v>
      </c>
      <c r="Q22" s="595">
        <f>'11.2.3'!R22/'11.2.3'!$D22*100</f>
        <v>141.12863905942007</v>
      </c>
      <c r="R22" s="630">
        <v>15</v>
      </c>
      <c r="S22" s="625"/>
    </row>
    <row r="23" spans="1:19" ht="15" customHeight="1">
      <c r="A23" s="580">
        <v>16</v>
      </c>
      <c r="B23" s="583" t="s">
        <v>1086</v>
      </c>
      <c r="C23" s="594">
        <f>'11.2.3'!D23/'11.2.3'!$D23*100</f>
        <v>100</v>
      </c>
      <c r="D23" s="595">
        <f>'11.2.3'!E23/'11.2.3'!$D23*100</f>
        <v>97.392726253348656</v>
      </c>
      <c r="E23" s="595">
        <f>'11.2.3'!F23/'11.2.3'!$D23*100</f>
        <v>96.398398244859479</v>
      </c>
      <c r="F23" s="595">
        <f>'11.2.3'!G23/'11.2.3'!$D23*100</f>
        <v>93.901750708936873</v>
      </c>
      <c r="G23" s="595">
        <f>'11.2.3'!H23/'11.2.3'!$D23*100</f>
        <v>89.685672094997742</v>
      </c>
      <c r="H23" s="595">
        <f>'11.2.3'!I23/'11.2.3'!$D23*100</f>
        <v>98.102789518968592</v>
      </c>
      <c r="I23" s="595">
        <f>'11.2.3'!J23/'11.2.3'!$D23*100</f>
        <v>105.0884169129337</v>
      </c>
      <c r="J23" s="595">
        <f>'11.2.3'!K23/'11.2.3'!$D23*100</f>
        <v>121.08803590831113</v>
      </c>
      <c r="K23" s="595">
        <f>'11.2.3'!L23/'11.2.3'!$D23*100</f>
        <v>134.71233505738178</v>
      </c>
      <c r="L23" s="595">
        <f>'11.2.3'!M23/'11.2.3'!$D23*100</f>
        <v>135.00451915765444</v>
      </c>
      <c r="M23" s="595">
        <f>'11.2.3'!N23/'11.2.3'!$D23*100</f>
        <v>131.84647493342047</v>
      </c>
      <c r="N23" s="595">
        <f>'11.2.3'!O23/'11.2.3'!$D23*100</f>
        <v>131.06538595009192</v>
      </c>
      <c r="O23" s="595">
        <f>'11.2.3'!P23/'11.2.3'!$D23*100</f>
        <v>136.41078185487891</v>
      </c>
      <c r="P23" s="595">
        <f>'11.2.3'!Q23/'11.2.3'!$D23*100</f>
        <v>136.47590509553189</v>
      </c>
      <c r="Q23" s="595">
        <f>'11.2.3'!R23/'11.2.3'!$D23*100</f>
        <v>144.34684189928919</v>
      </c>
      <c r="R23" s="630">
        <v>16</v>
      </c>
      <c r="S23" s="625"/>
    </row>
    <row r="24" spans="1:19" ht="15" customHeight="1">
      <c r="A24" s="580">
        <v>17</v>
      </c>
      <c r="B24" s="583" t="s">
        <v>1079</v>
      </c>
      <c r="C24" s="594">
        <f>'11.2.3'!D24/'11.2.3'!$D24*100</f>
        <v>100</v>
      </c>
      <c r="D24" s="595">
        <f>'11.2.3'!E24/'11.2.3'!$D24*100</f>
        <v>98.524450850993489</v>
      </c>
      <c r="E24" s="595">
        <f>'11.2.3'!F24/'11.2.3'!$D24*100</f>
        <v>98.954115957501884</v>
      </c>
      <c r="F24" s="595">
        <f>'11.2.3'!G24/'11.2.3'!$D24*100</f>
        <v>96.199907619848318</v>
      </c>
      <c r="G24" s="595">
        <f>'11.2.3'!H24/'11.2.3'!$D24*100</f>
        <v>90.583055961102417</v>
      </c>
      <c r="H24" s="595">
        <f>'11.2.3'!I24/'11.2.3'!$D24*100</f>
        <v>99.099980667779136</v>
      </c>
      <c r="I24" s="595">
        <f>'11.2.3'!J24/'11.2.3'!$D24*100</f>
        <v>105.95909618005017</v>
      </c>
      <c r="J24" s="595">
        <f>'11.2.3'!K24/'11.2.3'!$D24*100</f>
        <v>120.83582947393559</v>
      </c>
      <c r="K24" s="595">
        <f>'11.2.3'!L24/'11.2.3'!$D24*100</f>
        <v>134.00732955806581</v>
      </c>
      <c r="L24" s="595">
        <f>'11.2.3'!M24/'11.2.3'!$D24*100</f>
        <v>134.2577505554959</v>
      </c>
      <c r="M24" s="595">
        <f>'11.2.3'!N24/'11.2.3'!$D24*100</f>
        <v>133.76684427332336</v>
      </c>
      <c r="N24" s="595">
        <f>'11.2.3'!O24/'11.2.3'!$D24*100</f>
        <v>131.40345102721571</v>
      </c>
      <c r="O24" s="595">
        <f>'11.2.3'!P24/'11.2.3'!$D24*100</f>
        <v>159.50294703200106</v>
      </c>
      <c r="P24" s="595">
        <f>'11.2.3'!Q24/'11.2.3'!$D24*100</f>
        <v>159.64128477261573</v>
      </c>
      <c r="Q24" s="595">
        <f>'11.2.3'!R24/'11.2.3'!$D24*100</f>
        <v>167.60098025759655</v>
      </c>
      <c r="R24" s="630">
        <v>17</v>
      </c>
      <c r="S24" s="625"/>
    </row>
    <row r="25" spans="1:19" ht="15" customHeight="1">
      <c r="A25" s="580">
        <v>18</v>
      </c>
      <c r="B25" s="584" t="s">
        <v>1082</v>
      </c>
      <c r="C25" s="594">
        <f>'11.2.3'!D25/'11.2.3'!$D25*100</f>
        <v>100</v>
      </c>
      <c r="D25" s="595">
        <f>'11.2.3'!E25/'11.2.3'!$D25*100</f>
        <v>95.793411669309506</v>
      </c>
      <c r="E25" s="595">
        <f>'11.2.3'!F25/'11.2.3'!$D25*100</f>
        <v>97.710072457115857</v>
      </c>
      <c r="F25" s="595">
        <f>'11.2.3'!G25/'11.2.3'!$D25*100</f>
        <v>93.25238369666647</v>
      </c>
      <c r="G25" s="595">
        <f>'11.2.3'!H25/'11.2.3'!$D25*100</f>
        <v>87.588316796806097</v>
      </c>
      <c r="H25" s="595">
        <f>'11.2.3'!I25/'11.2.3'!$D25*100</f>
        <v>96.860084141633493</v>
      </c>
      <c r="I25" s="595">
        <f>'11.2.3'!J25/'11.2.3'!$D25*100</f>
        <v>105.21938123320412</v>
      </c>
      <c r="J25" s="595">
        <f>'11.2.3'!K25/'11.2.3'!$D25*100</f>
        <v>122.47977858516931</v>
      </c>
      <c r="K25" s="595">
        <f>'11.2.3'!L25/'11.2.3'!$D25*100</f>
        <v>136.83369432482914</v>
      </c>
      <c r="L25" s="595">
        <f>'11.2.3'!M25/'11.2.3'!$D25*100</f>
        <v>137.62340873870173</v>
      </c>
      <c r="M25" s="595">
        <f>'11.2.3'!N25/'11.2.3'!$D25*100</f>
        <v>138.84459404674442</v>
      </c>
      <c r="N25" s="595">
        <f>'11.2.3'!O25/'11.2.3'!$D25*100</f>
        <v>136.3505120896786</v>
      </c>
      <c r="O25" s="595">
        <f>'11.2.3'!P25/'11.2.3'!$D25*100</f>
        <v>184.7398187761857</v>
      </c>
      <c r="P25" s="595">
        <f>'11.2.3'!Q25/'11.2.3'!$D25*100</f>
        <v>186.05696262206348</v>
      </c>
      <c r="Q25" s="595">
        <f>'11.2.3'!R25/'11.2.3'!$D25*100</f>
        <v>198.37624012199106</v>
      </c>
      <c r="R25" s="630">
        <v>18</v>
      </c>
      <c r="S25" s="625"/>
    </row>
    <row r="26" spans="1:19" ht="15" customHeight="1">
      <c r="A26" s="580">
        <v>19</v>
      </c>
      <c r="B26" s="584" t="s">
        <v>1081</v>
      </c>
      <c r="C26" s="594">
        <f>'11.2.3'!D26/'11.2.3'!$D26*100</f>
        <v>100</v>
      </c>
      <c r="D26" s="595">
        <f>'11.2.3'!E26/'11.2.3'!$D26*100</f>
        <v>99.1047567582428</v>
      </c>
      <c r="E26" s="595">
        <f>'11.2.3'!F26/'11.2.3'!$D26*100</f>
        <v>99.218457017487694</v>
      </c>
      <c r="F26" s="595">
        <f>'11.2.3'!G26/'11.2.3'!$D26*100</f>
        <v>96.826213370367213</v>
      </c>
      <c r="G26" s="595">
        <f>'11.2.3'!H26/'11.2.3'!$D26*100</f>
        <v>91.219394260225755</v>
      </c>
      <c r="H26" s="595">
        <f>'11.2.3'!I26/'11.2.3'!$D26*100</f>
        <v>99.575925939625449</v>
      </c>
      <c r="I26" s="595">
        <f>'11.2.3'!J26/'11.2.3'!$D26*100</f>
        <v>106.11627479404235</v>
      </c>
      <c r="J26" s="595">
        <f>'11.2.3'!K26/'11.2.3'!$D26*100</f>
        <v>120.48651431695643</v>
      </c>
      <c r="K26" s="595">
        <f>'11.2.3'!L26/'11.2.3'!$D26*100</f>
        <v>133.40676835733535</v>
      </c>
      <c r="L26" s="595">
        <f>'11.2.3'!M26/'11.2.3'!$D26*100</f>
        <v>133.54259738647693</v>
      </c>
      <c r="M26" s="595">
        <f>'11.2.3'!N26/'11.2.3'!$D26*100</f>
        <v>132.68789666656181</v>
      </c>
      <c r="N26" s="595">
        <f>'11.2.3'!O26/'11.2.3'!$D26*100</f>
        <v>130.35227286129134</v>
      </c>
      <c r="O26" s="595">
        <f>'11.2.3'!P26/'11.2.3'!$D26*100</f>
        <v>154.14048066686709</v>
      </c>
      <c r="P26" s="595">
        <f>'11.2.3'!Q26/'11.2.3'!$D26*100</f>
        <v>154.02833934040231</v>
      </c>
      <c r="Q26" s="595">
        <f>'11.2.3'!R26/'11.2.3'!$D26*100</f>
        <v>161.06168737003412</v>
      </c>
      <c r="R26" s="630">
        <v>19</v>
      </c>
      <c r="S26" s="625"/>
    </row>
    <row r="27" spans="1:19" ht="15" customHeight="1">
      <c r="A27" s="580">
        <v>20</v>
      </c>
      <c r="B27" s="583" t="s">
        <v>1152</v>
      </c>
      <c r="C27" s="594">
        <f>'11.2.3'!D27/'11.2.3'!$D27*100</f>
        <v>100</v>
      </c>
      <c r="D27" s="595">
        <f>'11.2.3'!E27/'11.2.3'!$D27*100</f>
        <v>98.695811256751398</v>
      </c>
      <c r="E27" s="595">
        <f>'11.2.3'!F27/'11.2.3'!$D27*100</f>
        <v>95.881126565456796</v>
      </c>
      <c r="F27" s="595">
        <f>'11.2.3'!G27/'11.2.3'!$D27*100</f>
        <v>94.506731632438004</v>
      </c>
      <c r="G27" s="595">
        <f>'11.2.3'!H27/'11.2.3'!$D27*100</f>
        <v>90.402152671686395</v>
      </c>
      <c r="H27" s="595">
        <f>'11.2.3'!I27/'11.2.3'!$D27*100</f>
        <v>99.476247235393714</v>
      </c>
      <c r="I27" s="595">
        <f>'11.2.3'!J27/'11.2.3'!$D27*100</f>
        <v>104.59530847173836</v>
      </c>
      <c r="J27" s="595">
        <f>'11.2.3'!K27/'11.2.3'!$D27*100</f>
        <v>119.9913259135855</v>
      </c>
      <c r="K27" s="595">
        <f>'11.2.3'!L27/'11.2.3'!$D27*100</f>
        <v>134.24753198479496</v>
      </c>
      <c r="L27" s="595">
        <f>'11.2.3'!M27/'11.2.3'!$D27*100</f>
        <v>133.80003743955444</v>
      </c>
      <c r="M27" s="595">
        <f>'11.2.3'!N27/'11.2.3'!$D27*100</f>
        <v>130.95785599943949</v>
      </c>
      <c r="N27" s="595">
        <f>'11.2.3'!O27/'11.2.3'!$D27*100</f>
        <v>130.35015810258747</v>
      </c>
      <c r="O27" s="595">
        <f>'11.2.3'!P27/'11.2.3'!$D27*100</f>
        <v>131.68723011429933</v>
      </c>
      <c r="P27" s="595">
        <f>'11.2.3'!Q27/'11.2.3'!$D27*100</f>
        <v>131.03763952888855</v>
      </c>
      <c r="Q27" s="595">
        <f>'11.2.3'!R27/'11.2.3'!$D27*100</f>
        <v>137.1814499697096</v>
      </c>
      <c r="R27" s="630">
        <v>20</v>
      </c>
      <c r="S27" s="625"/>
    </row>
    <row r="28" spans="1:19" ht="15" customHeight="1">
      <c r="A28" s="580">
        <v>21</v>
      </c>
      <c r="B28" s="583" t="s">
        <v>1153</v>
      </c>
      <c r="C28" s="594">
        <f>'11.2.3'!D28/'11.2.3'!$D28*100</f>
        <v>100</v>
      </c>
      <c r="D28" s="595">
        <f>'11.2.3'!E28/'11.2.3'!$D28*100</f>
        <v>99.371487992625447</v>
      </c>
      <c r="E28" s="595">
        <f>'11.2.3'!F28/'11.2.3'!$D28*100</f>
        <v>95.784250619202254</v>
      </c>
      <c r="F28" s="595">
        <f>'11.2.3'!G28/'11.2.3'!$D28*100</f>
        <v>95.053399104615252</v>
      </c>
      <c r="G28" s="595">
        <f>'11.2.3'!H28/'11.2.3'!$D28*100</f>
        <v>91.634458559394204</v>
      </c>
      <c r="H28" s="595">
        <f>'11.2.3'!I28/'11.2.3'!$D28*100</f>
        <v>99.64417362254602</v>
      </c>
      <c r="I28" s="595">
        <f>'11.2.3'!J28/'11.2.3'!$D28*100</f>
        <v>104.46869602576253</v>
      </c>
      <c r="J28" s="595">
        <f>'11.2.3'!K28/'11.2.3'!$D28*100</f>
        <v>119.08185331549485</v>
      </c>
      <c r="K28" s="595">
        <f>'11.2.3'!L28/'11.2.3'!$D28*100</f>
        <v>132.73922328242338</v>
      </c>
      <c r="L28" s="595">
        <f>'11.2.3'!M28/'11.2.3'!$D28*100</f>
        <v>132.38411085976566</v>
      </c>
      <c r="M28" s="595">
        <f>'11.2.3'!N28/'11.2.3'!$D28*100</f>
        <v>134.12363989658922</v>
      </c>
      <c r="N28" s="595">
        <f>'11.2.3'!O28/'11.2.3'!$D28*100</f>
        <v>134.04442569125442</v>
      </c>
      <c r="O28" s="595">
        <f>'11.2.3'!P28/'11.2.3'!$D28*100</f>
        <v>121.53444885818078</v>
      </c>
      <c r="P28" s="595">
        <f>'11.2.3'!Q28/'11.2.3'!$D28*100</f>
        <v>120.91032145104137</v>
      </c>
      <c r="Q28" s="595">
        <f>'11.2.3'!R28/'11.2.3'!$D28*100</f>
        <v>126.26337200666762</v>
      </c>
      <c r="R28" s="630">
        <v>21</v>
      </c>
      <c r="S28" s="625"/>
    </row>
    <row r="29" spans="1:19" ht="15" customHeight="1">
      <c r="A29" s="580">
        <v>22</v>
      </c>
      <c r="B29" s="636" t="s">
        <v>48</v>
      </c>
      <c r="C29" s="642">
        <f>'11.2.3'!D29/'11.2.3'!$D29*100</f>
        <v>100</v>
      </c>
      <c r="D29" s="667">
        <f>'11.2.3'!E29/'11.2.3'!$D29*100</f>
        <v>98.530784337757026</v>
      </c>
      <c r="E29" s="667">
        <f>'11.2.3'!F29/'11.2.3'!$D29*100</f>
        <v>95.453113266514109</v>
      </c>
      <c r="F29" s="667">
        <f>'11.2.3'!G29/'11.2.3'!$D29*100</f>
        <v>94.2198432556211</v>
      </c>
      <c r="G29" s="667">
        <f>'11.2.3'!H29/'11.2.3'!$D29*100</f>
        <v>90.717945589174207</v>
      </c>
      <c r="H29" s="667">
        <f>'11.2.3'!I29/'11.2.3'!$D29*100</f>
        <v>99.080754158874512</v>
      </c>
      <c r="I29" s="667">
        <f>'11.2.3'!J29/'11.2.3'!$D29*100</f>
        <v>104.54050354545284</v>
      </c>
      <c r="J29" s="667">
        <f>'11.2.3'!K29/'11.2.3'!$D29*100</f>
        <v>119.87887967906529</v>
      </c>
      <c r="K29" s="667">
        <f>'11.2.3'!L29/'11.2.3'!$D29*100</f>
        <v>133.71447851869965</v>
      </c>
      <c r="L29" s="667">
        <f>'11.2.3'!M29/'11.2.3'!$D29*100</f>
        <v>133.48605511465212</v>
      </c>
      <c r="M29" s="667">
        <f>'11.2.3'!N29/'11.2.3'!$D29*100</f>
        <v>130.56249176227828</v>
      </c>
      <c r="N29" s="667">
        <f>'11.2.3'!O29/'11.2.3'!$D29*100</f>
        <v>130.65183060020269</v>
      </c>
      <c r="O29" s="667">
        <f>'11.2.3'!P29/'11.2.3'!$D29*100</f>
        <v>139.67733830803419</v>
      </c>
      <c r="P29" s="667">
        <f>'11.2.3'!Q29/'11.2.3'!$D29*100</f>
        <v>139.08444995731816</v>
      </c>
      <c r="Q29" s="667">
        <f>'11.2.3'!R29/'11.2.3'!$D29*100</f>
        <v>145.38715508508409</v>
      </c>
      <c r="R29" s="630">
        <v>22</v>
      </c>
      <c r="S29" s="625"/>
    </row>
    <row r="30" spans="1:19">
      <c r="A30" s="625"/>
      <c r="B30" s="673"/>
      <c r="R30" s="625"/>
      <c r="S30" s="625"/>
    </row>
    <row r="31" spans="1:19" ht="20.100000000000001" customHeight="1">
      <c r="A31" s="625"/>
      <c r="B31" s="673"/>
      <c r="C31" s="674" t="s">
        <v>632</v>
      </c>
      <c r="J31" s="674"/>
      <c r="R31" s="625"/>
      <c r="S31" s="625"/>
    </row>
    <row r="32" spans="1:19" ht="15" customHeight="1">
      <c r="A32" s="580">
        <v>23</v>
      </c>
      <c r="B32" s="583" t="s">
        <v>1085</v>
      </c>
      <c r="C32" s="594">
        <f>'11.2.3'!D32/'11.2.3'!$D32*100</f>
        <v>100</v>
      </c>
      <c r="D32" s="595">
        <f>'11.2.3'!E32/'11.2.3'!$D32*100</f>
        <v>98.110427863403231</v>
      </c>
      <c r="E32" s="595">
        <f>'11.2.3'!F32/'11.2.3'!$D32*100</f>
        <v>96.635288850856256</v>
      </c>
      <c r="F32" s="595">
        <f>'11.2.3'!G32/'11.2.3'!$D32*100</f>
        <v>85.859630331648304</v>
      </c>
      <c r="G32" s="595">
        <f>'11.2.3'!H32/'11.2.3'!$D32*100</f>
        <v>96.506223727919078</v>
      </c>
      <c r="H32" s="595">
        <f>'11.2.3'!I32/'11.2.3'!$D32*100</f>
        <v>98.132270448651866</v>
      </c>
      <c r="I32" s="595">
        <f>'11.2.3'!J32/'11.2.3'!$D32*100</f>
        <v>95.110047160718679</v>
      </c>
      <c r="J32" s="595">
        <f>'11.2.3'!K32/'11.2.3'!$D32*100</f>
        <v>97.437570226812468</v>
      </c>
      <c r="K32" s="595">
        <f>'11.2.3'!L32/'11.2.3'!$D32*100</f>
        <v>98.342313981633609</v>
      </c>
      <c r="L32" s="595">
        <f>'11.2.3'!M32/'11.2.3'!$D32*100</f>
        <v>97.989770821008648</v>
      </c>
      <c r="M32" s="595">
        <f>'11.2.3'!N32/'11.2.3'!$D32*100</f>
        <v>91.431912536665251</v>
      </c>
      <c r="N32" s="595">
        <f>'11.2.3'!O32/'11.2.3'!$D32*100</f>
        <v>92.634863876622575</v>
      </c>
      <c r="O32" s="595">
        <f>'11.2.3'!P32/'11.2.3'!$D32*100</f>
        <v>94.554249752824887</v>
      </c>
      <c r="P32" s="595">
        <f>'11.2.3'!Q32/'11.2.3'!$D32*100</f>
        <v>91.168438662787992</v>
      </c>
      <c r="Q32" s="595">
        <f>'11.2.3'!R32/'11.2.3'!$D32*100</f>
        <v>96.67462785974881</v>
      </c>
      <c r="R32" s="630">
        <v>23</v>
      </c>
      <c r="S32" s="625"/>
    </row>
    <row r="33" spans="1:19" ht="15" customHeight="1">
      <c r="A33" s="580">
        <v>24</v>
      </c>
      <c r="B33" s="584" t="s">
        <v>1075</v>
      </c>
      <c r="C33" s="594">
        <f>'11.2.3'!D33/'11.2.3'!$D33*100</f>
        <v>100</v>
      </c>
      <c r="D33" s="595">
        <f>'11.2.3'!E33/'11.2.3'!$D33*100</f>
        <v>97.863013814082734</v>
      </c>
      <c r="E33" s="595">
        <f>'11.2.3'!F33/'11.2.3'!$D33*100</f>
        <v>96.287085158777586</v>
      </c>
      <c r="F33" s="595">
        <f>'11.2.3'!G33/'11.2.3'!$D33*100</f>
        <v>85.399736641768669</v>
      </c>
      <c r="G33" s="595">
        <f>'11.2.3'!H33/'11.2.3'!$D33*100</f>
        <v>96.016651597669807</v>
      </c>
      <c r="H33" s="595">
        <f>'11.2.3'!I33/'11.2.3'!$D33*100</f>
        <v>97.987283564477991</v>
      </c>
      <c r="I33" s="595">
        <f>'11.2.3'!J33/'11.2.3'!$D33*100</f>
        <v>94.603793183482424</v>
      </c>
      <c r="J33" s="595">
        <f>'11.2.3'!K33/'11.2.3'!$D33*100</f>
        <v>97.257375546968134</v>
      </c>
      <c r="K33" s="595">
        <f>'11.2.3'!L33/'11.2.3'!$D33*100</f>
        <v>97.860598991915751</v>
      </c>
      <c r="L33" s="595">
        <f>'11.2.3'!M33/'11.2.3'!$D33*100</f>
        <v>97.336683020144505</v>
      </c>
      <c r="M33" s="595">
        <f>'11.2.3'!N33/'11.2.3'!$D33*100</f>
        <v>88.398490529815419</v>
      </c>
      <c r="N33" s="595">
        <f>'11.2.3'!O33/'11.2.3'!$D33*100</f>
        <v>89.556949474043861</v>
      </c>
      <c r="O33" s="595">
        <f>'11.2.3'!P33/'11.2.3'!$D33*100</f>
        <v>90.839199763642497</v>
      </c>
      <c r="P33" s="595">
        <f>'11.2.3'!Q33/'11.2.3'!$D33*100</f>
        <v>87.344887387504784</v>
      </c>
      <c r="Q33" s="595">
        <f>'11.2.3'!R33/'11.2.3'!$D33*100</f>
        <v>92.661246703102393</v>
      </c>
      <c r="R33" s="630">
        <v>24</v>
      </c>
      <c r="S33" s="625"/>
    </row>
    <row r="34" spans="1:19" ht="15" customHeight="1">
      <c r="A34" s="580">
        <v>25</v>
      </c>
      <c r="B34" s="584" t="s">
        <v>1150</v>
      </c>
      <c r="C34" s="594">
        <f>'11.2.3'!D34/'11.2.3'!$D34*100</f>
        <v>100</v>
      </c>
      <c r="D34" s="595">
        <f>'11.2.3'!E34/'11.2.3'!$D34*100</f>
        <v>98.617417810595327</v>
      </c>
      <c r="E34" s="595">
        <f>'11.2.3'!F34/'11.2.3'!$D34*100</f>
        <v>97.028523543749529</v>
      </c>
      <c r="F34" s="595">
        <f>'11.2.3'!G34/'11.2.3'!$D34*100</f>
        <v>86.029167450489794</v>
      </c>
      <c r="G34" s="595">
        <f>'11.2.3'!H34/'11.2.3'!$D34*100</f>
        <v>97.091154556717328</v>
      </c>
      <c r="H34" s="595">
        <f>'11.2.3'!I34/'11.2.3'!$D34*100</f>
        <v>98.618521778244812</v>
      </c>
      <c r="I34" s="595">
        <f>'11.2.3'!J34/'11.2.3'!$D34*100</f>
        <v>95.528906876486445</v>
      </c>
      <c r="J34" s="595">
        <f>'11.2.3'!K34/'11.2.3'!$D34*100</f>
        <v>97.79804880716452</v>
      </c>
      <c r="K34" s="595">
        <f>'11.2.3'!L34/'11.2.3'!$D34*100</f>
        <v>98.890500299020516</v>
      </c>
      <c r="L34" s="595">
        <f>'11.2.3'!M34/'11.2.3'!$D34*100</f>
        <v>98.642963078922435</v>
      </c>
      <c r="M34" s="595">
        <f>'11.2.3'!N34/'11.2.3'!$D34*100</f>
        <v>89.168992322660685</v>
      </c>
      <c r="N34" s="595">
        <f>'11.2.3'!O34/'11.2.3'!$D34*100</f>
        <v>90.232074241633882</v>
      </c>
      <c r="O34" s="595">
        <f>'11.2.3'!P34/'11.2.3'!$D34*100</f>
        <v>92.227650049692159</v>
      </c>
      <c r="P34" s="595">
        <f>'11.2.3'!Q34/'11.2.3'!$D34*100</f>
        <v>88.931880106795234</v>
      </c>
      <c r="Q34" s="595">
        <f>'11.2.3'!R34/'11.2.3'!$D34*100</f>
        <v>94.625751698785606</v>
      </c>
      <c r="R34" s="630">
        <v>25</v>
      </c>
      <c r="S34" s="625"/>
    </row>
    <row r="35" spans="1:19" ht="15" customHeight="1">
      <c r="A35" s="580">
        <v>26</v>
      </c>
      <c r="B35" s="584" t="s">
        <v>1151</v>
      </c>
      <c r="C35" s="594">
        <f>'11.2.3'!D35/'11.2.3'!$D35*100</f>
        <v>100</v>
      </c>
      <c r="D35" s="595">
        <f>'11.2.3'!E35/'11.2.3'!$D35*100</f>
        <v>96.724348683973531</v>
      </c>
      <c r="E35" s="595">
        <f>'11.2.3'!F35/'11.2.3'!$D35*100</f>
        <v>96.007031990888436</v>
      </c>
      <c r="F35" s="595">
        <f>'11.2.3'!G35/'11.2.3'!$D35*100</f>
        <v>86.474308305838761</v>
      </c>
      <c r="G35" s="595">
        <f>'11.2.3'!H35/'11.2.3'!$D35*100</f>
        <v>95.490583228102849</v>
      </c>
      <c r="H35" s="595">
        <f>'11.2.3'!I35/'11.2.3'!$D35*100</f>
        <v>96.539012806085395</v>
      </c>
      <c r="I35" s="595">
        <f>'11.2.3'!J35/'11.2.3'!$D35*100</f>
        <v>94.827802427293236</v>
      </c>
      <c r="J35" s="595">
        <f>'11.2.3'!K35/'11.2.3'!$D35*100</f>
        <v>96.464276521605882</v>
      </c>
      <c r="K35" s="595">
        <f>'11.2.3'!L35/'11.2.3'!$D35*100</f>
        <v>97.455930344392982</v>
      </c>
      <c r="L35" s="595">
        <f>'11.2.3'!M35/'11.2.3'!$D35*100</f>
        <v>97.15972065632559</v>
      </c>
      <c r="M35" s="595">
        <f>'11.2.3'!N35/'11.2.3'!$D35*100</f>
        <v>109.44714061620753</v>
      </c>
      <c r="N35" s="595">
        <f>'11.2.3'!O35/'11.2.3'!$D35*100</f>
        <v>111.35480288904071</v>
      </c>
      <c r="O35" s="595">
        <f>'11.2.3'!P35/'11.2.3'!$D35*100</f>
        <v>114.78097797307787</v>
      </c>
      <c r="P35" s="595">
        <f>'11.2.3'!Q35/'11.2.3'!$D35*100</f>
        <v>111.33355935369657</v>
      </c>
      <c r="Q35" s="595">
        <f>'11.2.3'!R35/'11.2.3'!$D35*100</f>
        <v>116.60747420573038</v>
      </c>
      <c r="R35" s="630">
        <v>26</v>
      </c>
      <c r="S35" s="625"/>
    </row>
    <row r="36" spans="1:19" ht="15" customHeight="1">
      <c r="A36" s="580">
        <v>27</v>
      </c>
      <c r="B36" s="583" t="s">
        <v>1086</v>
      </c>
      <c r="C36" s="594">
        <f>'11.2.3'!D36/'11.2.3'!$D36*100</f>
        <v>100</v>
      </c>
      <c r="D36" s="595">
        <f>'11.2.3'!E36/'11.2.3'!$D36*100</f>
        <v>101.97437453350912</v>
      </c>
      <c r="E36" s="595">
        <f>'11.2.3'!F36/'11.2.3'!$D36*100</f>
        <v>93.548250697147992</v>
      </c>
      <c r="F36" s="595">
        <f>'11.2.3'!G36/'11.2.3'!$D36*100</f>
        <v>93.907760695370442</v>
      </c>
      <c r="G36" s="595">
        <f>'11.2.3'!H36/'11.2.3'!$D36*100</f>
        <v>92.602566262897795</v>
      </c>
      <c r="H36" s="595">
        <f>'11.2.3'!I36/'11.2.3'!$D36*100</f>
        <v>92.491041299468989</v>
      </c>
      <c r="I36" s="595">
        <f>'11.2.3'!J36/'11.2.3'!$D36*100</f>
        <v>90.681560462544681</v>
      </c>
      <c r="J36" s="595">
        <f>'11.2.3'!K36/'11.2.3'!$D36*100</f>
        <v>68.573396265683698</v>
      </c>
      <c r="K36" s="595">
        <f>'11.2.3'!L36/'11.2.3'!$D36*100</f>
        <v>77.151285579316436</v>
      </c>
      <c r="L36" s="595">
        <f>'11.2.3'!M36/'11.2.3'!$D36*100</f>
        <v>78.167935122223582</v>
      </c>
      <c r="M36" s="595">
        <f>'11.2.3'!N36/'11.2.3'!$D36*100</f>
        <v>75.470196542641048</v>
      </c>
      <c r="N36" s="595">
        <f>'11.2.3'!O36/'11.2.3'!$D36*100</f>
        <v>74.13035498397997</v>
      </c>
      <c r="O36" s="595">
        <f>'11.2.3'!P36/'11.2.3'!$D36*100</f>
        <v>77.680905461141677</v>
      </c>
      <c r="P36" s="595">
        <f>'11.2.3'!Q36/'11.2.3'!$D36*100</f>
        <v>78.852600159836484</v>
      </c>
      <c r="Q36" s="595">
        <f>'11.2.3'!R36/'11.2.3'!$D36*100</f>
        <v>80.788034169704233</v>
      </c>
      <c r="R36" s="630">
        <v>27</v>
      </c>
      <c r="S36" s="625"/>
    </row>
    <row r="37" spans="1:19" ht="15" customHeight="1">
      <c r="A37" s="580">
        <v>28</v>
      </c>
      <c r="B37" s="583" t="s">
        <v>1079</v>
      </c>
      <c r="C37" s="594">
        <f>'11.2.3'!D37/'11.2.3'!$D37*100</f>
        <v>100</v>
      </c>
      <c r="D37" s="595">
        <f>'11.2.3'!E37/'11.2.3'!$D37*100</f>
        <v>105.77605840742488</v>
      </c>
      <c r="E37" s="595">
        <f>'11.2.3'!F37/'11.2.3'!$D37*100</f>
        <v>97.187278018519876</v>
      </c>
      <c r="F37" s="595">
        <f>'11.2.3'!G37/'11.2.3'!$D37*100</f>
        <v>95.046474441665154</v>
      </c>
      <c r="G37" s="595">
        <f>'11.2.3'!H37/'11.2.3'!$D37*100</f>
        <v>99.752365045052983</v>
      </c>
      <c r="H37" s="595">
        <f>'11.2.3'!I37/'11.2.3'!$D37*100</f>
        <v>99.381361151432174</v>
      </c>
      <c r="I37" s="595">
        <f>'11.2.3'!J37/'11.2.3'!$D37*100</f>
        <v>100.15676043319695</v>
      </c>
      <c r="J37" s="595">
        <f>'11.2.3'!K37/'11.2.3'!$D37*100</f>
        <v>94.708440798774689</v>
      </c>
      <c r="K37" s="595">
        <f>'11.2.3'!L37/'11.2.3'!$D37*100</f>
        <v>107.796756793508</v>
      </c>
      <c r="L37" s="595">
        <f>'11.2.3'!M37/'11.2.3'!$D37*100</f>
        <v>110.49735339039799</v>
      </c>
      <c r="M37" s="595">
        <f>'11.2.3'!N37/'11.2.3'!$D37*100</f>
        <v>110.19464104753473</v>
      </c>
      <c r="N37" s="595">
        <f>'11.2.3'!O37/'11.2.3'!$D37*100</f>
        <v>109.24601561845716</v>
      </c>
      <c r="O37" s="595">
        <f>'11.2.3'!P37/'11.2.3'!$D37*100</f>
        <v>129.99644769632249</v>
      </c>
      <c r="P37" s="595">
        <f>'11.2.3'!Q37/'11.2.3'!$D37*100</f>
        <v>134.31598089838741</v>
      </c>
      <c r="Q37" s="595">
        <f>'11.2.3'!R37/'11.2.3'!$D37*100</f>
        <v>139.73044694800109</v>
      </c>
      <c r="R37" s="630">
        <v>28</v>
      </c>
      <c r="S37" s="625"/>
    </row>
    <row r="38" spans="1:19" ht="15" customHeight="1">
      <c r="A38" s="580">
        <v>29</v>
      </c>
      <c r="B38" s="584" t="s">
        <v>1082</v>
      </c>
      <c r="C38" s="594">
        <f>'11.2.3'!D38/'11.2.3'!$D38*100</f>
        <v>100</v>
      </c>
      <c r="D38" s="595">
        <f>'11.2.3'!E38/'11.2.3'!$D38*100</f>
        <v>105.97600274242525</v>
      </c>
      <c r="E38" s="595">
        <f>'11.2.3'!F38/'11.2.3'!$D38*100</f>
        <v>97.00662882263083</v>
      </c>
      <c r="F38" s="595">
        <f>'11.2.3'!G38/'11.2.3'!$D38*100</f>
        <v>94.103021529415543</v>
      </c>
      <c r="G38" s="595">
        <f>'11.2.3'!H38/'11.2.3'!$D38*100</f>
        <v>100.10419126323529</v>
      </c>
      <c r="H38" s="595">
        <f>'11.2.3'!I38/'11.2.3'!$D38*100</f>
        <v>98.915924008458177</v>
      </c>
      <c r="I38" s="595">
        <f>'11.2.3'!J38/'11.2.3'!$D38*100</f>
        <v>99.412389823201124</v>
      </c>
      <c r="J38" s="595">
        <f>'11.2.3'!K38/'11.2.3'!$D38*100</f>
        <v>92.5311834291834</v>
      </c>
      <c r="K38" s="595">
        <f>'11.2.3'!L38/'11.2.3'!$D38*100</f>
        <v>106.12973803537071</v>
      </c>
      <c r="L38" s="595">
        <f>'11.2.3'!M38/'11.2.3'!$D38*100</f>
        <v>109.88790446823373</v>
      </c>
      <c r="M38" s="595">
        <f>'11.2.3'!N38/'11.2.3'!$D38*100</f>
        <v>100.20512818425406</v>
      </c>
      <c r="N38" s="595">
        <f>'11.2.3'!O38/'11.2.3'!$D38*100</f>
        <v>99.337801103238093</v>
      </c>
      <c r="O38" s="595">
        <f>'11.2.3'!P38/'11.2.3'!$D38*100</f>
        <v>134.9699396576934</v>
      </c>
      <c r="P38" s="595">
        <f>'11.2.3'!Q38/'11.2.3'!$D38*100</f>
        <v>140.11151909179321</v>
      </c>
      <c r="Q38" s="595">
        <f>'11.2.3'!R38/'11.2.3'!$D38*100</f>
        <v>146.26300071164417</v>
      </c>
      <c r="R38" s="630">
        <v>29</v>
      </c>
      <c r="S38" s="625"/>
    </row>
    <row r="39" spans="1:19" ht="15" customHeight="1">
      <c r="A39" s="580">
        <v>30</v>
      </c>
      <c r="B39" s="584" t="s">
        <v>1081</v>
      </c>
      <c r="C39" s="594">
        <f>'11.2.3'!D39/'11.2.3'!$D39*100</f>
        <v>100</v>
      </c>
      <c r="D39" s="595">
        <f>'11.2.3'!E39/'11.2.3'!$D39*100</f>
        <v>105.7170168322062</v>
      </c>
      <c r="E39" s="595">
        <f>'11.2.3'!F39/'11.2.3'!$D39*100</f>
        <v>97.240621930900559</v>
      </c>
      <c r="F39" s="595">
        <f>'11.2.3'!G39/'11.2.3'!$D39*100</f>
        <v>95.325066711277316</v>
      </c>
      <c r="G39" s="595">
        <f>'11.2.3'!H39/'11.2.3'!$D39*100</f>
        <v>99.648474259026628</v>
      </c>
      <c r="H39" s="595">
        <f>'11.2.3'!I39/'11.2.3'!$D39*100</f>
        <v>99.518800114563618</v>
      </c>
      <c r="I39" s="595">
        <f>'11.2.3'!J39/'11.2.3'!$D39*100</f>
        <v>100.37656567729425</v>
      </c>
      <c r="J39" s="595">
        <f>'11.2.3'!K39/'11.2.3'!$D39*100</f>
        <v>95.351363263954198</v>
      </c>
      <c r="K39" s="595">
        <f>'11.2.3'!L39/'11.2.3'!$D39*100</f>
        <v>108.28901086711954</v>
      </c>
      <c r="L39" s="595">
        <f>'11.2.3'!M39/'11.2.3'!$D39*100</f>
        <v>110.67731760083601</v>
      </c>
      <c r="M39" s="595">
        <f>'11.2.3'!N39/'11.2.3'!$D39*100</f>
        <v>113.14444492727004</v>
      </c>
      <c r="N39" s="595">
        <f>'11.2.3'!O39/'11.2.3'!$D39*100</f>
        <v>112.171812903896</v>
      </c>
      <c r="O39" s="595">
        <f>'11.2.3'!P39/'11.2.3'!$D39*100</f>
        <v>128.52782494321397</v>
      </c>
      <c r="P39" s="595">
        <f>'11.2.3'!Q39/'11.2.3'!$D39*100</f>
        <v>132.60461606187943</v>
      </c>
      <c r="Q39" s="595">
        <f>'11.2.3'!R39/'11.2.3'!$D39*100</f>
        <v>137.80144873754725</v>
      </c>
      <c r="R39" s="630">
        <v>30</v>
      </c>
      <c r="S39" s="625"/>
    </row>
    <row r="40" spans="1:19" ht="15" customHeight="1">
      <c r="A40" s="580">
        <v>31</v>
      </c>
      <c r="B40" s="583" t="s">
        <v>1152</v>
      </c>
      <c r="C40" s="594">
        <f>'11.2.3'!D40/'11.2.3'!$D40*100</f>
        <v>100</v>
      </c>
      <c r="D40" s="595">
        <f>'11.2.3'!E40/'11.2.3'!$D40*100</f>
        <v>99.944405527661488</v>
      </c>
      <c r="E40" s="595">
        <f>'11.2.3'!F40/'11.2.3'!$D40*100</f>
        <v>96.339593464666052</v>
      </c>
      <c r="F40" s="595">
        <f>'11.2.3'!G40/'11.2.3'!$D40*100</f>
        <v>87.073602426771231</v>
      </c>
      <c r="G40" s="595">
        <f>'11.2.3'!H40/'11.2.3'!$D40*100</f>
        <v>95.361818410557831</v>
      </c>
      <c r="H40" s="595">
        <f>'11.2.3'!I40/'11.2.3'!$D40*100</f>
        <v>96.60028986099428</v>
      </c>
      <c r="I40" s="595">
        <f>'11.2.3'!J40/'11.2.3'!$D40*100</f>
        <v>93.407433221463279</v>
      </c>
      <c r="J40" s="595">
        <f>'11.2.3'!K40/'11.2.3'!$D40*100</f>
        <v>90.569419291078077</v>
      </c>
      <c r="K40" s="595">
        <f>'11.2.3'!L40/'11.2.3'!$D40*100</f>
        <v>93.123813829315822</v>
      </c>
      <c r="L40" s="595">
        <f>'11.2.3'!M40/'11.2.3'!$D40*100</f>
        <v>93.443532082583374</v>
      </c>
      <c r="M40" s="595">
        <f>'11.2.3'!N40/'11.2.3'!$D40*100</f>
        <v>79.768317524639571</v>
      </c>
      <c r="N40" s="595">
        <f>'11.2.3'!O40/'11.2.3'!$D40*100</f>
        <v>79.973194112817978</v>
      </c>
      <c r="O40" s="595">
        <f>'11.2.3'!P40/'11.2.3'!$D40*100</f>
        <v>81.963626113333831</v>
      </c>
      <c r="P40" s="595">
        <f>'11.2.3'!Q40/'11.2.3'!$D40*100</f>
        <v>79.828895301358244</v>
      </c>
      <c r="Q40" s="595">
        <f>'11.2.3'!R40/'11.2.3'!$D40*100</f>
        <v>84.437721127323485</v>
      </c>
      <c r="R40" s="630">
        <v>31</v>
      </c>
      <c r="S40" s="625"/>
    </row>
    <row r="41" spans="1:19" ht="15" customHeight="1">
      <c r="A41" s="580">
        <v>32</v>
      </c>
      <c r="B41" s="583" t="s">
        <v>1153</v>
      </c>
      <c r="C41" s="594">
        <f>'11.2.3'!D41/'11.2.3'!$D41*100</f>
        <v>100</v>
      </c>
      <c r="D41" s="595">
        <f>'11.2.3'!E41/'11.2.3'!$D41*100</f>
        <v>99.018906253465758</v>
      </c>
      <c r="E41" s="595">
        <f>'11.2.3'!F41/'11.2.3'!$D41*100</f>
        <v>96.674200268647837</v>
      </c>
      <c r="F41" s="595">
        <f>'11.2.3'!G41/'11.2.3'!$D41*100</f>
        <v>85.056313152829048</v>
      </c>
      <c r="G41" s="595">
        <f>'11.2.3'!H41/'11.2.3'!$D41*100</f>
        <v>95.076072669853673</v>
      </c>
      <c r="H41" s="595">
        <f>'11.2.3'!I41/'11.2.3'!$D41*100</f>
        <v>96.539551390926917</v>
      </c>
      <c r="I41" s="595">
        <f>'11.2.3'!J41/'11.2.3'!$D41*100</f>
        <v>92.700210051514958</v>
      </c>
      <c r="J41" s="595">
        <f>'11.2.3'!K41/'11.2.3'!$D41*100</f>
        <v>92.241181072229736</v>
      </c>
      <c r="K41" s="595">
        <f>'11.2.3'!L41/'11.2.3'!$D41*100</f>
        <v>92.867193466369855</v>
      </c>
      <c r="L41" s="595">
        <f>'11.2.3'!M41/'11.2.3'!$D41*100</f>
        <v>92.99772481994502</v>
      </c>
      <c r="M41" s="595">
        <f>'11.2.3'!N41/'11.2.3'!$D41*100</f>
        <v>62.956232113342026</v>
      </c>
      <c r="N41" s="595">
        <f>'11.2.3'!O41/'11.2.3'!$D41*100</f>
        <v>63.145417749465807</v>
      </c>
      <c r="O41" s="595">
        <f>'11.2.3'!P41/'11.2.3'!$D41*100</f>
        <v>61.399876173444724</v>
      </c>
      <c r="P41" s="595">
        <f>'11.2.3'!Q41/'11.2.3'!$D41*100</f>
        <v>59.395650363845199</v>
      </c>
      <c r="Q41" s="595">
        <f>'11.2.3'!R41/'11.2.3'!$D41*100</f>
        <v>62.954481916739844</v>
      </c>
      <c r="R41" s="630">
        <v>32</v>
      </c>
      <c r="S41" s="625"/>
    </row>
    <row r="42" spans="1:19" ht="15" customHeight="1">
      <c r="A42" s="580">
        <v>33</v>
      </c>
      <c r="B42" s="636" t="s">
        <v>48</v>
      </c>
      <c r="C42" s="642">
        <f>'11.2.3'!D42/'11.2.3'!$D42*100</f>
        <v>100</v>
      </c>
      <c r="D42" s="667">
        <f>'11.2.3'!E42/'11.2.3'!$D42*100</f>
        <v>99.238466319358977</v>
      </c>
      <c r="E42" s="667">
        <f>'11.2.3'!F42/'11.2.3'!$D42*100</f>
        <v>96.186273329194947</v>
      </c>
      <c r="F42" s="667">
        <f>'11.2.3'!G42/'11.2.3'!$D42*100</f>
        <v>87.703086352649407</v>
      </c>
      <c r="G42" s="667">
        <f>'11.2.3'!H42/'11.2.3'!$D42*100</f>
        <v>96.069103201124562</v>
      </c>
      <c r="H42" s="667">
        <f>'11.2.3'!I42/'11.2.3'!$D42*100</f>
        <v>97.289887923343741</v>
      </c>
      <c r="I42" s="667">
        <f>'11.2.3'!J42/'11.2.3'!$D42*100</f>
        <v>94.6842957264912</v>
      </c>
      <c r="J42" s="667">
        <f>'11.2.3'!K42/'11.2.3'!$D42*100</f>
        <v>92.601628284937405</v>
      </c>
      <c r="K42" s="667">
        <f>'11.2.3'!L42/'11.2.3'!$D42*100</f>
        <v>95.495602630456162</v>
      </c>
      <c r="L42" s="667">
        <f>'11.2.3'!M42/'11.2.3'!$D42*100</f>
        <v>95.56671238075964</v>
      </c>
      <c r="M42" s="667">
        <f>'11.2.3'!N42/'11.2.3'!$D42*100</f>
        <v>89.584513513324111</v>
      </c>
      <c r="N42" s="667">
        <f>'11.2.3'!O42/'11.2.3'!$D42*100</f>
        <v>90.226572972113019</v>
      </c>
      <c r="O42" s="667">
        <f>'11.2.3'!P42/'11.2.3'!$D42*100</f>
        <v>93.548839281896207</v>
      </c>
      <c r="P42" s="667">
        <f>'11.2.3'!Q42/'11.2.3'!$D42*100</f>
        <v>91.399292429512769</v>
      </c>
      <c r="Q42" s="667">
        <f>'11.2.3'!R42/'11.2.3'!$D42*100</f>
        <v>96.30452070990377</v>
      </c>
      <c r="R42" s="630">
        <v>33</v>
      </c>
      <c r="S42" s="625"/>
    </row>
  </sheetData>
  <pageMargins left="0.59055118110236227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7" width="11.42578125" style="576" customWidth="1"/>
    <col min="8" max="8" width="11.42578125" style="576"/>
    <col min="9" max="12" width="11.42578125" style="576" customWidth="1"/>
    <col min="13" max="17" width="11.42578125" style="576"/>
    <col min="18" max="18" width="4.28515625" style="576" hidden="1" customWidth="1"/>
    <col min="19" max="16384" width="11.42578125" style="576"/>
  </cols>
  <sheetData>
    <row r="1" spans="1:19" ht="20.25" customHeight="1">
      <c r="A1" s="617" t="s">
        <v>1285</v>
      </c>
      <c r="J1" s="617"/>
    </row>
    <row r="2" spans="1:19" ht="20.100000000000001" customHeight="1">
      <c r="A2" s="577" t="s">
        <v>1154</v>
      </c>
      <c r="J2" s="577"/>
    </row>
    <row r="3" spans="1:19" ht="20.100000000000001" customHeight="1"/>
    <row r="4" spans="1:19" s="579" customFormat="1" ht="30" customHeight="1">
      <c r="A4" s="618" t="s">
        <v>30</v>
      </c>
      <c r="B4" s="622" t="s">
        <v>1148</v>
      </c>
      <c r="C4" s="619">
        <v>2000</v>
      </c>
      <c r="D4" s="619">
        <v>2001</v>
      </c>
      <c r="E4" s="620">
        <v>2002</v>
      </c>
      <c r="F4" s="619">
        <v>2003</v>
      </c>
      <c r="G4" s="619">
        <v>2004</v>
      </c>
      <c r="H4" s="621">
        <v>2005</v>
      </c>
      <c r="I4" s="619">
        <v>2006</v>
      </c>
      <c r="J4" s="620">
        <v>2007</v>
      </c>
      <c r="K4" s="619">
        <v>2008</v>
      </c>
      <c r="L4" s="619">
        <v>2009</v>
      </c>
      <c r="M4" s="619">
        <v>2010</v>
      </c>
      <c r="N4" s="619">
        <v>2011</v>
      </c>
      <c r="O4" s="619">
        <v>2012</v>
      </c>
      <c r="P4" s="632">
        <v>2013</v>
      </c>
      <c r="Q4" s="621">
        <v>2014</v>
      </c>
      <c r="R4" s="629" t="s">
        <v>30</v>
      </c>
      <c r="S4" s="623"/>
    </row>
    <row r="5" spans="1:19" ht="20.100000000000001" customHeight="1">
      <c r="A5" s="625"/>
      <c r="B5" s="625"/>
      <c r="C5" s="674" t="s">
        <v>1149</v>
      </c>
      <c r="J5" s="674"/>
      <c r="R5" s="625"/>
      <c r="S5" s="625"/>
    </row>
    <row r="6" spans="1:19" ht="15" customHeight="1">
      <c r="A6" s="580">
        <v>1</v>
      </c>
      <c r="B6" s="583" t="s">
        <v>1085</v>
      </c>
      <c r="C6" s="590">
        <f>'11.2.3'!D6/'11.2.3'!$D$16*100</f>
        <v>77.695271357519019</v>
      </c>
      <c r="D6" s="590">
        <f>'11.2.3'!E6/'11.2.3'!$E$16*100</f>
        <v>76.719658075588697</v>
      </c>
      <c r="E6" s="590">
        <f>'11.2.3'!F6/'11.2.3'!$F$16*100</f>
        <v>78.147882453967227</v>
      </c>
      <c r="F6" s="590">
        <f>'11.2.3'!G6/'11.2.3'!$G$16*100</f>
        <v>76.198832573792913</v>
      </c>
      <c r="G6" s="590">
        <f>'11.2.3'!H6/'11.2.3'!$H$16*100</f>
        <v>77.888003061371407</v>
      </c>
      <c r="H6" s="590">
        <f>'11.2.3'!I6/'11.2.3'!$I$16*100</f>
        <v>78.427095002594783</v>
      </c>
      <c r="I6" s="590">
        <f>'11.2.3'!J6/'11.2.3'!$J$16*100</f>
        <v>78.386425348770572</v>
      </c>
      <c r="J6" s="590">
        <f>'11.2.3'!K6/'11.2.3'!$K$16*100</f>
        <v>82.922416895738309</v>
      </c>
      <c r="K6" s="590">
        <f>'11.2.3'!L6/'11.2.3'!$L$16*100</f>
        <v>81.346189464336689</v>
      </c>
      <c r="L6" s="590">
        <f>'11.2.3'!M6/'11.2.3'!$M$16*100</f>
        <v>80.98291249524776</v>
      </c>
      <c r="M6" s="590">
        <f>'11.2.3'!N6/'11.2.3'!$N$16*100</f>
        <v>80.816089600924229</v>
      </c>
      <c r="N6" s="590">
        <f>'11.2.3'!O6/'11.2.3'!$O$16*100</f>
        <v>81.224020764511579</v>
      </c>
      <c r="O6" s="590">
        <f>'11.2.3'!P6/'11.2.3'!$P$16*100</f>
        <v>80.263175675675669</v>
      </c>
      <c r="P6" s="590">
        <f>'11.2.3'!Q6/'11.2.3'!$Q$16*100</f>
        <v>79.256535695035595</v>
      </c>
      <c r="Q6" s="590">
        <f>'11.2.3'!R6/'11.2.3'!$R$16*100</f>
        <v>79.824152754299732</v>
      </c>
      <c r="R6" s="630">
        <v>1</v>
      </c>
      <c r="S6" s="625"/>
    </row>
    <row r="7" spans="1:19" ht="15" customHeight="1">
      <c r="A7" s="580">
        <v>2</v>
      </c>
      <c r="B7" s="584" t="s">
        <v>1075</v>
      </c>
      <c r="C7" s="590">
        <f>'11.2.3'!D7/'11.2.3'!$D$16*100</f>
        <v>27.791693973083675</v>
      </c>
      <c r="D7" s="590">
        <f>'11.2.3'!E7/'11.2.3'!$E$16*100</f>
        <v>27.3928256273893</v>
      </c>
      <c r="E7" s="590">
        <f>'11.2.3'!F7/'11.2.3'!$F$16*100</f>
        <v>27.928974625924262</v>
      </c>
      <c r="F7" s="590">
        <f>'11.2.3'!G7/'11.2.3'!$G$16*100</f>
        <v>27.178068165604991</v>
      </c>
      <c r="G7" s="590">
        <f>'11.2.3'!H7/'11.2.3'!$H$16*100</f>
        <v>27.747782400145493</v>
      </c>
      <c r="H7" s="590">
        <f>'11.2.3'!I7/'11.2.3'!$I$16*100</f>
        <v>28.031245801954373</v>
      </c>
      <c r="I7" s="590">
        <f>'11.2.3'!J7/'11.2.3'!$J$16*100</f>
        <v>27.935516536548072</v>
      </c>
      <c r="J7" s="590">
        <f>'11.2.3'!K7/'11.2.3'!$K$16*100</f>
        <v>29.61932628316946</v>
      </c>
      <c r="K7" s="590">
        <f>'11.2.3'!L7/'11.2.3'!$L$16*100</f>
        <v>28.910344581522946</v>
      </c>
      <c r="L7" s="590">
        <f>'11.2.3'!M7/'11.2.3'!$M$16*100</f>
        <v>28.733942941325559</v>
      </c>
      <c r="M7" s="590">
        <f>'11.2.3'!N7/'11.2.3'!$N$16*100</f>
        <v>27.937626781740033</v>
      </c>
      <c r="N7" s="590">
        <f>'11.2.3'!O7/'11.2.3'!$O$16*100</f>
        <v>28.029157115890239</v>
      </c>
      <c r="O7" s="590">
        <f>'11.2.3'!P7/'11.2.3'!$P$16*100</f>
        <v>27.488634286460371</v>
      </c>
      <c r="P7" s="590">
        <f>'11.2.3'!Q7/'11.2.3'!$Q$16*100</f>
        <v>27.061987536420919</v>
      </c>
      <c r="Q7" s="590">
        <f>'11.2.3'!R7/'11.2.3'!$R$16*100</f>
        <v>27.266724171339714</v>
      </c>
      <c r="R7" s="630">
        <v>2</v>
      </c>
      <c r="S7" s="625"/>
    </row>
    <row r="8" spans="1:19" ht="15" customHeight="1">
      <c r="A8" s="580">
        <v>3</v>
      </c>
      <c r="B8" s="584" t="s">
        <v>1150</v>
      </c>
      <c r="C8" s="590">
        <f>'11.2.3'!D8/'11.2.3'!$D$16*100</f>
        <v>40.231788326506731</v>
      </c>
      <c r="D8" s="590">
        <f>'11.2.3'!E8/'11.2.3'!$E$16*100</f>
        <v>39.905525887405062</v>
      </c>
      <c r="E8" s="590">
        <f>'11.2.3'!F8/'11.2.3'!$F$16*100</f>
        <v>40.535035070787515</v>
      </c>
      <c r="F8" s="590">
        <f>'11.2.3'!G8/'11.2.3'!$G$16*100</f>
        <v>39.447193896819996</v>
      </c>
      <c r="G8" s="590">
        <f>'11.2.3'!H8/'11.2.3'!$H$16*100</f>
        <v>40.537069873528978</v>
      </c>
      <c r="H8" s="590">
        <f>'11.2.3'!I8/'11.2.3'!$I$16*100</f>
        <v>40.799162021410901</v>
      </c>
      <c r="I8" s="590">
        <f>'11.2.3'!J8/'11.2.3'!$J$16*100</f>
        <v>40.746142086717072</v>
      </c>
      <c r="J8" s="590">
        <f>'11.2.3'!K8/'11.2.3'!$K$16*100</f>
        <v>43.13601962049794</v>
      </c>
      <c r="K8" s="590">
        <f>'11.2.3'!L8/'11.2.3'!$L$16*100</f>
        <v>42.449343503219048</v>
      </c>
      <c r="L8" s="590">
        <f>'11.2.3'!M8/'11.2.3'!$M$16*100</f>
        <v>42.299299835255347</v>
      </c>
      <c r="M8" s="590">
        <f>'11.2.3'!N8/'11.2.3'!$N$16*100</f>
        <v>40.662339239904185</v>
      </c>
      <c r="N8" s="590">
        <f>'11.2.3'!O8/'11.2.3'!$O$16*100</f>
        <v>40.871136149126947</v>
      </c>
      <c r="O8" s="590">
        <f>'11.2.3'!P8/'11.2.3'!$P$16*100</f>
        <v>40.524151325238279</v>
      </c>
      <c r="P8" s="590">
        <f>'11.2.3'!Q8/'11.2.3'!$Q$16*100</f>
        <v>40.004820509286922</v>
      </c>
      <c r="Q8" s="590">
        <f>'11.2.3'!R8/'11.2.3'!$R$16*100</f>
        <v>40.463051820571138</v>
      </c>
      <c r="R8" s="630">
        <v>3</v>
      </c>
      <c r="S8" s="625"/>
    </row>
    <row r="9" spans="1:19" ht="15" customHeight="1">
      <c r="A9" s="580">
        <v>4</v>
      </c>
      <c r="B9" s="584" t="s">
        <v>1151</v>
      </c>
      <c r="C9" s="590">
        <f>'11.2.3'!D9/'11.2.3'!$D$16*100</f>
        <v>9.6717890579286134</v>
      </c>
      <c r="D9" s="590">
        <f>'11.2.3'!E9/'11.2.3'!$E$16*100</f>
        <v>9.4213065607943367</v>
      </c>
      <c r="E9" s="590">
        <f>'11.2.3'!F9/'11.2.3'!$F$16*100</f>
        <v>9.6838727572554362</v>
      </c>
      <c r="F9" s="590">
        <f>'11.2.3'!G9/'11.2.3'!$G$16*100</f>
        <v>9.5735705113679295</v>
      </c>
      <c r="G9" s="590">
        <f>'11.2.3'!H9/'11.2.3'!$H$16*100</f>
        <v>9.6031507876969258</v>
      </c>
      <c r="H9" s="590">
        <f>'11.2.3'!I9/'11.2.3'!$I$16*100</f>
        <v>9.5966871792295052</v>
      </c>
      <c r="I9" s="590">
        <f>'11.2.3'!J9/'11.2.3'!$J$16*100</f>
        <v>9.7047667255054275</v>
      </c>
      <c r="J9" s="590">
        <f>'11.2.3'!K9/'11.2.3'!$K$16*100</f>
        <v>10.167070992070917</v>
      </c>
      <c r="K9" s="590">
        <f>'11.2.3'!L9/'11.2.3'!$L$16*100</f>
        <v>9.9865013795946851</v>
      </c>
      <c r="L9" s="590">
        <f>'11.2.3'!M9/'11.2.3'!$M$16*100</f>
        <v>9.9496697186668364</v>
      </c>
      <c r="M9" s="590">
        <f>'11.2.3'!N9/'11.2.3'!$N$16*100</f>
        <v>12.216123579279998</v>
      </c>
      <c r="N9" s="590">
        <f>'11.2.3'!O9/'11.2.3'!$O$16*100</f>
        <v>12.323727499494371</v>
      </c>
      <c r="O9" s="590">
        <f>'11.2.3'!P9/'11.2.3'!$P$16*100</f>
        <v>12.25039006397702</v>
      </c>
      <c r="P9" s="590">
        <f>'11.2.3'!Q9/'11.2.3'!$Q$16*100</f>
        <v>12.18972764932777</v>
      </c>
      <c r="Q9" s="590">
        <f>'11.2.3'!R9/'11.2.3'!$R$16*100</f>
        <v>12.09437676238889</v>
      </c>
      <c r="R9" s="630">
        <v>4</v>
      </c>
      <c r="S9" s="625"/>
    </row>
    <row r="10" spans="1:19" ht="15" customHeight="1">
      <c r="A10" s="580">
        <v>5</v>
      </c>
      <c r="B10" s="583" t="s">
        <v>1086</v>
      </c>
      <c r="C10" s="590">
        <f>'11.2.3'!D10/'11.2.3'!$D$16*100</f>
        <v>14.290820655354008</v>
      </c>
      <c r="D10" s="590">
        <f>'11.2.3'!E10/'11.2.3'!$E$16*100</f>
        <v>14.795350652985761</v>
      </c>
      <c r="E10" s="590">
        <f>'11.2.3'!F10/'11.2.3'!$F$16*100</f>
        <v>13.813234947678794</v>
      </c>
      <c r="F10" s="590">
        <f>'11.2.3'!G10/'11.2.3'!$G$16*100</f>
        <v>15.399195978212518</v>
      </c>
      <c r="G10" s="590">
        <f>'11.2.3'!H10/'11.2.3'!$H$16*100</f>
        <v>13.788521372767434</v>
      </c>
      <c r="H10" s="590">
        <f>'11.2.3'!I10/'11.2.3'!$I$16*100</f>
        <v>13.457653770763899</v>
      </c>
      <c r="I10" s="590">
        <f>'11.2.3'!J10/'11.2.3'!$J$16*100</f>
        <v>13.411385655137339</v>
      </c>
      <c r="J10" s="590">
        <f>'11.2.3'!K10/'11.2.3'!$K$16*100</f>
        <v>9.3485613045252656</v>
      </c>
      <c r="K10" s="590">
        <f>'11.2.3'!L10/'11.2.3'!$L$16*100</f>
        <v>10.336690875646191</v>
      </c>
      <c r="L10" s="590">
        <f>'11.2.3'!M10/'11.2.3'!$M$16*100</f>
        <v>10.503519832720819</v>
      </c>
      <c r="M10" s="590">
        <f>'11.2.3'!N10/'11.2.3'!$N$16*100</f>
        <v>10.831041776388439</v>
      </c>
      <c r="N10" s="590">
        <f>'11.2.3'!O10/'11.2.3'!$O$16*100</f>
        <v>10.507787534551339</v>
      </c>
      <c r="O10" s="590">
        <f>'11.2.3'!P10/'11.2.3'!$P$16*100</f>
        <v>10.689354435957696</v>
      </c>
      <c r="P10" s="590">
        <f>'11.2.3'!Q10/'11.2.3'!$Q$16*100</f>
        <v>11.193068607688213</v>
      </c>
      <c r="Q10" s="590">
        <f>'11.2.3'!R10/'11.2.3'!$R$16*100</f>
        <v>10.745022183861263</v>
      </c>
      <c r="R10" s="630">
        <v>5</v>
      </c>
      <c r="S10" s="625"/>
    </row>
    <row r="11" spans="1:19" ht="15" customHeight="1">
      <c r="A11" s="580">
        <v>6</v>
      </c>
      <c r="B11" s="583" t="s">
        <v>1079</v>
      </c>
      <c r="C11" s="590">
        <f>'11.2.3'!D11/'11.2.3'!$D$16*100</f>
        <v>5.0885342305441776</v>
      </c>
      <c r="D11" s="590">
        <f>'11.2.3'!E11/'11.2.3'!$E$16*100</f>
        <v>5.5527588924654339</v>
      </c>
      <c r="E11" s="590">
        <f>'11.2.3'!F11/'11.2.3'!$F$16*100</f>
        <v>5.1049114301130016</v>
      </c>
      <c r="F11" s="590">
        <f>'11.2.3'!G11/'11.2.3'!$G$16*100</f>
        <v>5.5256430915393073</v>
      </c>
      <c r="G11" s="590">
        <f>'11.2.3'!H11/'11.2.3'!$H$16*100</f>
        <v>5.4308304348814476</v>
      </c>
      <c r="H11" s="590">
        <f>'11.2.3'!I11/'11.2.3'!$I$16*100</f>
        <v>5.2113098492611432</v>
      </c>
      <c r="I11" s="590">
        <f>'11.2.3'!J11/'11.2.3'!$J$16*100</f>
        <v>5.3186476500650555</v>
      </c>
      <c r="J11" s="590">
        <f>'11.2.3'!K11/'11.2.3'!$K$16*100</f>
        <v>4.8136266118493971</v>
      </c>
      <c r="K11" s="590">
        <f>'11.2.3'!L11/'11.2.3'!$L$16*100</f>
        <v>5.4314278012115071</v>
      </c>
      <c r="L11" s="590">
        <f>'11.2.3'!M11/'11.2.3'!$M$16*100</f>
        <v>5.6226214991762768</v>
      </c>
      <c r="M11" s="590">
        <f>'11.2.3'!N11/'11.2.3'!$N$16*100</f>
        <v>6.0162909226822512</v>
      </c>
      <c r="N11" s="590">
        <f>'11.2.3'!O11/'11.2.3'!$O$16*100</f>
        <v>5.9424425267983541</v>
      </c>
      <c r="O11" s="590">
        <f>'11.2.3'!P11/'11.2.3'!$P$16*100</f>
        <v>6.7838074487530999</v>
      </c>
      <c r="P11" s="590">
        <f>'11.2.3'!Q11/'11.2.3'!$Q$16*100</f>
        <v>7.299356774808718</v>
      </c>
      <c r="Q11" s="590">
        <f>'11.2.3'!R11/'11.2.3'!$R$16*100</f>
        <v>7.1691411499731226</v>
      </c>
      <c r="R11" s="630">
        <v>6</v>
      </c>
      <c r="S11" s="625"/>
    </row>
    <row r="12" spans="1:19" ht="15" customHeight="1">
      <c r="A12" s="580">
        <v>7</v>
      </c>
      <c r="B12" s="584" t="s">
        <v>1082</v>
      </c>
      <c r="C12" s="590">
        <f>'11.2.3'!D12/'11.2.3'!$D$16*100</f>
        <v>1.2555514921006437</v>
      </c>
      <c r="D12" s="590">
        <f>'11.2.3'!E12/'11.2.3'!$E$16*100</f>
        <v>1.3725355588129138</v>
      </c>
      <c r="E12" s="590">
        <f>'11.2.3'!F12/'11.2.3'!$F$16*100</f>
        <v>1.263120578155041</v>
      </c>
      <c r="F12" s="590">
        <f>'11.2.3'!G12/'11.2.3'!$G$16*100</f>
        <v>1.3588261953319738</v>
      </c>
      <c r="G12" s="590">
        <f>'11.2.3'!H12/'11.2.3'!$H$16*100</f>
        <v>1.3432903680465571</v>
      </c>
      <c r="H12" s="590">
        <f>'11.2.3'!I12/'11.2.3'!$I$16*100</f>
        <v>1.2852532085207349</v>
      </c>
      <c r="I12" s="590">
        <f>'11.2.3'!J12/'11.2.3'!$J$16*100</f>
        <v>1.3103626037975447</v>
      </c>
      <c r="J12" s="590">
        <f>'11.2.3'!K12/'11.2.3'!$K$16*100</f>
        <v>1.1814842195408923</v>
      </c>
      <c r="K12" s="590">
        <f>'11.2.3'!L12/'11.2.3'!$L$16*100</f>
        <v>1.3388022898100285</v>
      </c>
      <c r="L12" s="590">
        <f>'11.2.3'!M12/'11.2.3'!$M$16*100</f>
        <v>1.3987034279558992</v>
      </c>
      <c r="M12" s="590">
        <f>'11.2.3'!N12/'11.2.3'!$N$16*100</f>
        <v>1.318706783778733</v>
      </c>
      <c r="N12" s="590">
        <f>'11.2.3'!O12/'11.2.3'!$O$16*100</f>
        <v>1.3016416099238184</v>
      </c>
      <c r="O12" s="590">
        <f>'11.2.3'!P12/'11.2.3'!$P$16*100</f>
        <v>1.7143793249771513</v>
      </c>
      <c r="P12" s="590">
        <f>'11.2.3'!Q12/'11.2.3'!$Q$16*100</f>
        <v>1.8469657327075835</v>
      </c>
      <c r="Q12" s="590">
        <f>'11.2.3'!R12/'11.2.3'!$R$16*100</f>
        <v>1.8135904942540897</v>
      </c>
      <c r="R12" s="630">
        <v>7</v>
      </c>
      <c r="S12" s="625"/>
    </row>
    <row r="13" spans="1:19" ht="15" customHeight="1">
      <c r="A13" s="580">
        <v>8</v>
      </c>
      <c r="B13" s="584" t="s">
        <v>1081</v>
      </c>
      <c r="C13" s="590">
        <f>'11.2.3'!D13/'11.2.3'!$D$16*100</f>
        <v>3.8329827384435342</v>
      </c>
      <c r="D13" s="590">
        <f>'11.2.3'!E13/'11.2.3'!$E$16*100</f>
        <v>4.1802233336525205</v>
      </c>
      <c r="E13" s="590">
        <f>'11.2.3'!F13/'11.2.3'!$F$16*100</f>
        <v>3.8417908519579611</v>
      </c>
      <c r="F13" s="590">
        <f>'11.2.3'!G13/'11.2.3'!$G$16*100</f>
        <v>4.166816896207334</v>
      </c>
      <c r="G13" s="590">
        <f>'11.2.3'!H13/'11.2.3'!$H$16*100</f>
        <v>4.0875400668348902</v>
      </c>
      <c r="H13" s="590">
        <f>'11.2.3'!I13/'11.2.3'!$I$16*100</f>
        <v>3.9260566407404087</v>
      </c>
      <c r="I13" s="590">
        <f>'11.2.3'!J13/'11.2.3'!$J$16*100</f>
        <v>4.0082850462675106</v>
      </c>
      <c r="J13" s="590">
        <f>'11.2.3'!K13/'11.2.3'!$K$16*100</f>
        <v>3.6321423923085043</v>
      </c>
      <c r="K13" s="590">
        <f>'11.2.3'!L13/'11.2.3'!$L$16*100</f>
        <v>4.0926255114014785</v>
      </c>
      <c r="L13" s="590">
        <f>'11.2.3'!M13/'11.2.3'!$M$16*100</f>
        <v>4.2239180712203774</v>
      </c>
      <c r="M13" s="590">
        <f>'11.2.3'!N13/'11.2.3'!$N$16*100</f>
        <v>4.697584138903518</v>
      </c>
      <c r="N13" s="590">
        <f>'11.2.3'!O13/'11.2.3'!$O$16*100</f>
        <v>4.6408009168745359</v>
      </c>
      <c r="O13" s="590">
        <f>'11.2.3'!P13/'11.2.3'!$P$16*100</f>
        <v>5.0694281237759498</v>
      </c>
      <c r="P13" s="590">
        <f>'11.2.3'!Q13/'11.2.3'!$Q$16*100</f>
        <v>5.4523910421011355</v>
      </c>
      <c r="Q13" s="590">
        <f>'11.2.3'!R13/'11.2.3'!$R$16*100</f>
        <v>5.3555506557190329</v>
      </c>
      <c r="R13" s="630">
        <v>8</v>
      </c>
      <c r="S13" s="625"/>
    </row>
    <row r="14" spans="1:19" ht="15" customHeight="1">
      <c r="A14" s="580">
        <v>9</v>
      </c>
      <c r="B14" s="583" t="s">
        <v>1152</v>
      </c>
      <c r="C14" s="590">
        <f>'11.2.3'!D14/'11.2.3'!$D$16*100</f>
        <v>1.501244880046811</v>
      </c>
      <c r="D14" s="590">
        <f>'11.2.3'!E14/'11.2.3'!$E$16*100</f>
        <v>1.5122686191174193</v>
      </c>
      <c r="E14" s="590">
        <f>'11.2.3'!F14/'11.2.3'!$F$16*100</f>
        <v>1.5031423121642058</v>
      </c>
      <c r="F14" s="590">
        <f>'11.2.3'!G14/'11.2.3'!$G$16*100</f>
        <v>1.4913907562672575</v>
      </c>
      <c r="G14" s="590">
        <f>'11.2.3'!H14/'11.2.3'!$H$16*100</f>
        <v>1.4883235960505277</v>
      </c>
      <c r="H14" s="590">
        <f>'11.2.3'!I14/'11.2.3'!$I$16*100</f>
        <v>1.4899718988450423</v>
      </c>
      <c r="I14" s="590">
        <f>'11.2.3'!J14/'11.2.3'!$J$16*100</f>
        <v>1.4822668843925197</v>
      </c>
      <c r="J14" s="590">
        <f>'11.2.3'!K14/'11.2.3'!$K$16*100</f>
        <v>1.4733274547758584</v>
      </c>
      <c r="K14" s="590">
        <f>'11.2.3'!L14/'11.2.3'!$L$16*100</f>
        <v>1.470810472233675</v>
      </c>
      <c r="L14" s="590">
        <f>'11.2.3'!M14/'11.2.3'!$M$16*100</f>
        <v>1.4753025598783425</v>
      </c>
      <c r="M14" s="590">
        <f>'11.2.3'!N14/'11.2.3'!$N$16*100</f>
        <v>1.3312184638385347</v>
      </c>
      <c r="N14" s="590">
        <f>'11.2.3'!O14/'11.2.3'!$O$16*100</f>
        <v>1.3251323063439626</v>
      </c>
      <c r="O14" s="590">
        <f>'11.2.3'!P14/'11.2.3'!$P$16*100</f>
        <v>1.3172440103146628</v>
      </c>
      <c r="P14" s="590">
        <f>'11.2.3'!Q14/'11.2.3'!$Q$16*100</f>
        <v>1.313261030635285</v>
      </c>
      <c r="Q14" s="590">
        <f>'11.2.3'!R14/'11.2.3'!$R$16*100</f>
        <v>1.3184622688451082</v>
      </c>
      <c r="R14" s="630">
        <v>9</v>
      </c>
      <c r="S14" s="625"/>
    </row>
    <row r="15" spans="1:19" ht="15" customHeight="1">
      <c r="A15" s="580">
        <v>10</v>
      </c>
      <c r="B15" s="583" t="s">
        <v>1153</v>
      </c>
      <c r="C15" s="590">
        <f>'11.2.3'!D15/'11.2.3'!$D$16*100</f>
        <v>1.4241288765359861</v>
      </c>
      <c r="D15" s="590">
        <f>'11.2.3'!E15/'11.2.3'!$E$16*100</f>
        <v>1.4199637598426644</v>
      </c>
      <c r="E15" s="590">
        <f>'11.2.3'!F15/'11.2.3'!$F$16*100</f>
        <v>1.4308288560767832</v>
      </c>
      <c r="F15" s="590">
        <f>'11.2.3'!G15/'11.2.3'!$G$16*100</f>
        <v>1.3849376001879969</v>
      </c>
      <c r="G15" s="590">
        <f>'11.2.3'!H15/'11.2.3'!$H$16*100</f>
        <v>1.4043215349291867</v>
      </c>
      <c r="H15" s="590">
        <f>'11.2.3'!I15/'11.2.3'!$I$16*100</f>
        <v>1.41396947853513</v>
      </c>
      <c r="I15" s="590">
        <f>'11.2.3'!J15/'11.2.3'!$J$16*100</f>
        <v>1.401274461634507</v>
      </c>
      <c r="J15" s="590">
        <f>'11.2.3'!K15/'11.2.3'!$K$16*100</f>
        <v>1.4420677331111731</v>
      </c>
      <c r="K15" s="590">
        <f>'11.2.3'!L15/'11.2.3'!$L$16*100</f>
        <v>1.414881386571945</v>
      </c>
      <c r="L15" s="590">
        <f>'11.2.3'!M15/'11.2.3'!$M$16*100</f>
        <v>1.4156436129768091</v>
      </c>
      <c r="M15" s="590">
        <f>'11.2.3'!N15/'11.2.3'!$N$16*100</f>
        <v>1.005359236166562</v>
      </c>
      <c r="N15" s="590">
        <f>'11.2.3'!O15/'11.2.3'!$O$16*100</f>
        <v>1.0006168677947818</v>
      </c>
      <c r="O15" s="590">
        <f>'11.2.3'!P15/'11.2.3'!$P$16*100</f>
        <v>0.94641842929886411</v>
      </c>
      <c r="P15" s="590">
        <f>'11.2.3'!Q15/'11.2.3'!$Q$16*100</f>
        <v>0.93777789183219307</v>
      </c>
      <c r="Q15" s="590">
        <f>'11.2.3'!R15/'11.2.3'!$R$16*100</f>
        <v>0.94322164302076861</v>
      </c>
      <c r="R15" s="630">
        <v>10</v>
      </c>
      <c r="S15" s="625"/>
    </row>
    <row r="16" spans="1:19" ht="15" customHeight="1">
      <c r="A16" s="580">
        <v>11</v>
      </c>
      <c r="B16" s="636" t="s">
        <v>48</v>
      </c>
      <c r="C16" s="643">
        <f>'11.2.3'!D16/'11.2.3'!D$16*100</f>
        <v>100</v>
      </c>
      <c r="D16" s="643">
        <f>'11.2.3'!E16/'11.2.3'!E$16*100</f>
        <v>100</v>
      </c>
      <c r="E16" s="643">
        <f>'11.2.3'!F16/'11.2.3'!F$16*100</f>
        <v>100</v>
      </c>
      <c r="F16" s="643">
        <f>'11.2.3'!G16/'11.2.3'!G$16*100</f>
        <v>100</v>
      </c>
      <c r="G16" s="643">
        <f>'11.2.3'!H16/'11.2.3'!H$16*100</f>
        <v>100</v>
      </c>
      <c r="H16" s="643">
        <f>'11.2.3'!I16/'11.2.3'!I$16*100</f>
        <v>100</v>
      </c>
      <c r="I16" s="643">
        <f>'11.2.3'!J16/'11.2.3'!J$16*100</f>
        <v>100</v>
      </c>
      <c r="J16" s="643">
        <f>'11.2.3'!K16/'11.2.3'!K$16*100</f>
        <v>100</v>
      </c>
      <c r="K16" s="643">
        <f>'11.2.3'!L16/'11.2.3'!L$16*100</f>
        <v>100</v>
      </c>
      <c r="L16" s="643">
        <f>'11.2.3'!M16/'11.2.3'!M$16*100</f>
        <v>100</v>
      </c>
      <c r="M16" s="643">
        <f>'11.2.3'!N16/'11.2.3'!N$16*100</f>
        <v>100</v>
      </c>
      <c r="N16" s="643">
        <f>'11.2.3'!O16/'11.2.3'!O$16*100</f>
        <v>100</v>
      </c>
      <c r="O16" s="643">
        <f>'11.2.3'!P16/'11.2.3'!P$16*100</f>
        <v>100</v>
      </c>
      <c r="P16" s="643">
        <f>'11.2.3'!Q16/'11.2.3'!Q$16*100</f>
        <v>100</v>
      </c>
      <c r="Q16" s="643">
        <f>'11.2.3'!R16/'11.2.3'!R$16*100</f>
        <v>100</v>
      </c>
      <c r="R16" s="630">
        <v>11</v>
      </c>
      <c r="S16" s="625"/>
    </row>
    <row r="17" spans="1:19">
      <c r="A17" s="625"/>
      <c r="B17" s="673"/>
      <c r="R17" s="625"/>
      <c r="S17" s="625"/>
    </row>
    <row r="18" spans="1:19" ht="20.100000000000001" customHeight="1">
      <c r="A18" s="625"/>
      <c r="B18" s="673"/>
      <c r="C18" s="674" t="s">
        <v>1108</v>
      </c>
      <c r="J18" s="674"/>
      <c r="R18" s="625"/>
      <c r="S18" s="625"/>
    </row>
    <row r="19" spans="1:19" ht="15" customHeight="1">
      <c r="A19" s="580">
        <v>12</v>
      </c>
      <c r="B19" s="583" t="s">
        <v>1085</v>
      </c>
      <c r="C19" s="590">
        <f>'11.2.3'!D19/'11.2.3'!D$29*100</f>
        <v>46.499191755887736</v>
      </c>
      <c r="D19" s="590">
        <f>'11.2.3'!E19/'11.2.3'!E$29*100</f>
        <v>46.846272136283822</v>
      </c>
      <c r="E19" s="590">
        <f>'11.2.3'!F19/'11.2.3'!F$29*100</f>
        <v>45.407950741567333</v>
      </c>
      <c r="F19" s="590">
        <f>'11.2.3'!G19/'11.2.3'!G$29*100</f>
        <v>46.145720575384757</v>
      </c>
      <c r="G19" s="590">
        <f>'11.2.3'!H19/'11.2.3'!H$29*100</f>
        <v>46.87667254454427</v>
      </c>
      <c r="H19" s="590">
        <f>'11.2.3'!I19/'11.2.3'!I$29*100</f>
        <v>46.788282176951817</v>
      </c>
      <c r="I19" s="590">
        <f>'11.2.3'!J19/'11.2.3'!J$29*100</f>
        <v>46.049733299086917</v>
      </c>
      <c r="J19" s="590">
        <f>'11.2.3'!K19/'11.2.3'!K$29*100</f>
        <v>46.023784038443154</v>
      </c>
      <c r="K19" s="590">
        <f>'11.2.3'!L19/'11.2.3'!L$29*100</f>
        <v>46.224047394935312</v>
      </c>
      <c r="L19" s="590">
        <f>'11.2.3'!M19/'11.2.3'!M$29*100</f>
        <v>46.030609022486537</v>
      </c>
      <c r="M19" s="590">
        <f>'11.2.3'!N19/'11.2.3'!N$29*100</f>
        <v>45.658428501418875</v>
      </c>
      <c r="N19" s="590">
        <f>'11.2.3'!O19/'11.2.3'!O$29*100</f>
        <v>46.269445560200012</v>
      </c>
      <c r="O19" s="590">
        <f>'11.2.3'!P19/'11.2.3'!P$29*100</f>
        <v>44.318394912802958</v>
      </c>
      <c r="P19" s="590">
        <f>'11.2.3'!Q19/'11.2.3'!Q$29*100</f>
        <v>44.053353638956821</v>
      </c>
      <c r="Q19" s="590">
        <f>'11.2.3'!R19/'11.2.3'!R$29*100</f>
        <v>43.59214282526969</v>
      </c>
      <c r="R19" s="630">
        <v>12</v>
      </c>
      <c r="S19" s="625"/>
    </row>
    <row r="20" spans="1:19" ht="15" customHeight="1">
      <c r="A20" s="580">
        <v>13</v>
      </c>
      <c r="B20" s="584" t="s">
        <v>1075</v>
      </c>
      <c r="C20" s="590">
        <f>'11.2.3'!D20/'11.2.3'!D$29*100</f>
        <v>16.811926163666751</v>
      </c>
      <c r="D20" s="590">
        <f>'11.2.3'!E20/'11.2.3'!E$29*100</f>
        <v>16.663403882203465</v>
      </c>
      <c r="E20" s="590">
        <f>'11.2.3'!F20/'11.2.3'!F$29*100</f>
        <v>15.46101068728991</v>
      </c>
      <c r="F20" s="590">
        <f>'11.2.3'!G20/'11.2.3'!G$29*100</f>
        <v>15.843534639445911</v>
      </c>
      <c r="G20" s="590">
        <f>'11.2.3'!H20/'11.2.3'!H$29*100</f>
        <v>16.515486300431697</v>
      </c>
      <c r="H20" s="590">
        <f>'11.2.3'!I20/'11.2.3'!I$29*100</f>
        <v>16.666687150398403</v>
      </c>
      <c r="I20" s="590">
        <f>'11.2.3'!J20/'11.2.3'!J$29*100</f>
        <v>16.061872635821999</v>
      </c>
      <c r="J20" s="590">
        <f>'11.2.3'!K20/'11.2.3'!K$29*100</f>
        <v>16.464737454339691</v>
      </c>
      <c r="K20" s="590">
        <f>'11.2.3'!L20/'11.2.3'!L$29*100</f>
        <v>16.948078553105489</v>
      </c>
      <c r="L20" s="590">
        <f>'11.2.3'!M20/'11.2.3'!M$29*100</f>
        <v>16.817442649147058</v>
      </c>
      <c r="M20" s="590">
        <f>'11.2.3'!N20/'11.2.3'!N$29*100</f>
        <v>15.999332637173669</v>
      </c>
      <c r="N20" s="590">
        <f>'11.2.3'!O20/'11.2.3'!O$29*100</f>
        <v>16.588293897506755</v>
      </c>
      <c r="O20" s="590">
        <f>'11.2.3'!P20/'11.2.3'!P$29*100</f>
        <v>16.053416008303927</v>
      </c>
      <c r="P20" s="590">
        <f>'11.2.3'!Q20/'11.2.3'!Q$29*100</f>
        <v>15.943013012063561</v>
      </c>
      <c r="Q20" s="590">
        <f>'11.2.3'!R20/'11.2.3'!R$29*100</f>
        <v>15.814264334659756</v>
      </c>
      <c r="R20" s="630">
        <v>13</v>
      </c>
      <c r="S20" s="625"/>
    </row>
    <row r="21" spans="1:19" ht="15" customHeight="1">
      <c r="A21" s="580">
        <v>14</v>
      </c>
      <c r="B21" s="584" t="s">
        <v>1150</v>
      </c>
      <c r="C21" s="590">
        <f>'11.2.3'!D21/'11.2.3'!D$29*100</f>
        <v>23.217337045097349</v>
      </c>
      <c r="D21" s="590">
        <f>'11.2.3'!E21/'11.2.3'!E$29*100</f>
        <v>23.83451390215485</v>
      </c>
      <c r="E21" s="590">
        <f>'11.2.3'!F21/'11.2.3'!F$29*100</f>
        <v>23.871079860302395</v>
      </c>
      <c r="F21" s="590">
        <f>'11.2.3'!G21/'11.2.3'!G$29*100</f>
        <v>24.110688288745813</v>
      </c>
      <c r="G21" s="590">
        <f>'11.2.3'!H21/'11.2.3'!H$29*100</f>
        <v>23.987706881542891</v>
      </c>
      <c r="H21" s="590">
        <f>'11.2.3'!I21/'11.2.3'!I$29*100</f>
        <v>23.638912299111198</v>
      </c>
      <c r="I21" s="590">
        <f>'11.2.3'!J21/'11.2.3'!J$29*100</f>
        <v>23.399433812490066</v>
      </c>
      <c r="J21" s="590">
        <f>'11.2.3'!K21/'11.2.3'!K$29*100</f>
        <v>22.874820092953492</v>
      </c>
      <c r="K21" s="590">
        <f>'11.2.3'!L21/'11.2.3'!L$29*100</f>
        <v>22.682995169577417</v>
      </c>
      <c r="L21" s="590">
        <f>'11.2.3'!M21/'11.2.3'!M$29*100</f>
        <v>22.661002944601218</v>
      </c>
      <c r="M21" s="590">
        <f>'11.2.3'!N21/'11.2.3'!N$29*100</f>
        <v>23.632433507988956</v>
      </c>
      <c r="N21" s="590">
        <f>'11.2.3'!O21/'11.2.3'!O$29*100</f>
        <v>23.501568927220319</v>
      </c>
      <c r="O21" s="590">
        <f>'11.2.3'!P21/'11.2.3'!P$29*100</f>
        <v>21.926672806883328</v>
      </c>
      <c r="P21" s="590">
        <f>'11.2.3'!Q21/'11.2.3'!Q$29*100</f>
        <v>21.913136060970086</v>
      </c>
      <c r="Q21" s="590">
        <f>'11.2.3'!R21/'11.2.3'!R$29*100</f>
        <v>21.497459769073728</v>
      </c>
      <c r="R21" s="630">
        <v>14</v>
      </c>
      <c r="S21" s="625"/>
    </row>
    <row r="22" spans="1:19" ht="15" customHeight="1">
      <c r="A22" s="580">
        <v>15</v>
      </c>
      <c r="B22" s="584" t="s">
        <v>1151</v>
      </c>
      <c r="C22" s="590">
        <f>'11.2.3'!D22/'11.2.3'!D$29*100</f>
        <v>6.4699285471236392</v>
      </c>
      <c r="D22" s="590">
        <f>'11.2.3'!E22/'11.2.3'!E$29*100</f>
        <v>6.3483543519255186</v>
      </c>
      <c r="E22" s="590">
        <f>'11.2.3'!F22/'11.2.3'!F$29*100</f>
        <v>6.0758601939750321</v>
      </c>
      <c r="F22" s="590">
        <f>'11.2.3'!G22/'11.2.3'!G$29*100</f>
        <v>6.1914976471930334</v>
      </c>
      <c r="G22" s="590">
        <f>'11.2.3'!H22/'11.2.3'!H$29*100</f>
        <v>6.3734793625696939</v>
      </c>
      <c r="H22" s="590">
        <f>'11.2.3'!I22/'11.2.3'!I$29*100</f>
        <v>6.4826827274422154</v>
      </c>
      <c r="I22" s="590">
        <f>'11.2.3'!J22/'11.2.3'!J$29*100</f>
        <v>6.5884268507748551</v>
      </c>
      <c r="J22" s="590">
        <f>'11.2.3'!K22/'11.2.3'!K$29*100</f>
        <v>6.6842264911499676</v>
      </c>
      <c r="K22" s="590">
        <f>'11.2.3'!L22/'11.2.3'!L$29*100</f>
        <v>6.5929736722524019</v>
      </c>
      <c r="L22" s="590">
        <f>'11.2.3'!M22/'11.2.3'!M$29*100</f>
        <v>6.5521634287382557</v>
      </c>
      <c r="M22" s="590">
        <f>'11.2.3'!N22/'11.2.3'!N$29*100</f>
        <v>6.0266623562562476</v>
      </c>
      <c r="N22" s="590">
        <f>'11.2.3'!O22/'11.2.3'!O$29*100</f>
        <v>6.1795827354729402</v>
      </c>
      <c r="O22" s="590">
        <f>'11.2.3'!P22/'11.2.3'!P$29*100</f>
        <v>6.3383060976157033</v>
      </c>
      <c r="P22" s="590">
        <f>'11.2.3'!Q22/'11.2.3'!Q$29*100</f>
        <v>6.1972045659231778</v>
      </c>
      <c r="Q22" s="590">
        <f>'11.2.3'!R22/'11.2.3'!R$29*100</f>
        <v>6.2804187215362086</v>
      </c>
      <c r="R22" s="630">
        <v>15</v>
      </c>
      <c r="S22" s="625"/>
    </row>
    <row r="23" spans="1:19" ht="15" customHeight="1">
      <c r="A23" s="580">
        <v>16</v>
      </c>
      <c r="B23" s="583" t="s">
        <v>1086</v>
      </c>
      <c r="C23" s="590">
        <f>'11.2.3'!D23/'11.2.3'!D$29*100</f>
        <v>30.479771392810513</v>
      </c>
      <c r="D23" s="590">
        <f>'11.2.3'!E23/'11.2.3'!E$29*100</f>
        <v>30.127721518472761</v>
      </c>
      <c r="E23" s="590">
        <f>'11.2.3'!F23/'11.2.3'!F$29*100</f>
        <v>30.781616655422102</v>
      </c>
      <c r="F23" s="590">
        <f>'11.2.3'!G23/'11.2.3'!G$29*100</f>
        <v>30.376869628493324</v>
      </c>
      <c r="G23" s="590">
        <f>'11.2.3'!H23/'11.2.3'!H$29*100</f>
        <v>30.132944092952535</v>
      </c>
      <c r="H23" s="590">
        <f>'11.2.3'!I23/'11.2.3'!I$29*100</f>
        <v>30.178924483563257</v>
      </c>
      <c r="I23" s="590">
        <f>'11.2.3'!J23/'11.2.3'!J$29*100</f>
        <v>30.639520711184709</v>
      </c>
      <c r="J23" s="590">
        <f>'11.2.3'!K23/'11.2.3'!K$29*100</f>
        <v>30.787205075409741</v>
      </c>
      <c r="K23" s="590">
        <f>'11.2.3'!L23/'11.2.3'!L$29*100</f>
        <v>30.707229477520453</v>
      </c>
      <c r="L23" s="590">
        <f>'11.2.3'!M23/'11.2.3'!M$29*100</f>
        <v>30.826492530529066</v>
      </c>
      <c r="M23" s="590">
        <f>'11.2.3'!N23/'11.2.3'!N$29*100</f>
        <v>30.779516848035776</v>
      </c>
      <c r="N23" s="590">
        <f>'11.2.3'!O23/'11.2.3'!O$29*100</f>
        <v>30.576249738846617</v>
      </c>
      <c r="O23" s="590">
        <f>'11.2.3'!P23/'11.2.3'!P$29*100</f>
        <v>29.766957881757545</v>
      </c>
      <c r="P23" s="590">
        <f>'11.2.3'!Q23/'11.2.3'!Q$29*100</f>
        <v>29.90811977338408</v>
      </c>
      <c r="Q23" s="590">
        <f>'11.2.3'!R23/'11.2.3'!R$29*100</f>
        <v>30.261674353485418</v>
      </c>
      <c r="R23" s="630">
        <v>16</v>
      </c>
      <c r="S23" s="625"/>
    </row>
    <row r="24" spans="1:19" ht="15" customHeight="1">
      <c r="A24" s="580">
        <v>17</v>
      </c>
      <c r="B24" s="583" t="s">
        <v>1079</v>
      </c>
      <c r="C24" s="590">
        <f>'11.2.3'!D24/'11.2.3'!D$29*100</f>
        <v>21.329891737906948</v>
      </c>
      <c r="D24" s="590">
        <f>'11.2.3'!E24/'11.2.3'!E$29*100</f>
        <v>21.328520668064183</v>
      </c>
      <c r="E24" s="590">
        <f>'11.2.3'!F24/'11.2.3'!F$29*100</f>
        <v>22.112223563631559</v>
      </c>
      <c r="F24" s="590">
        <f>'11.2.3'!G24/'11.2.3'!G$29*100</f>
        <v>21.778147190937904</v>
      </c>
      <c r="G24" s="590">
        <f>'11.2.3'!H24/'11.2.3'!H$29*100</f>
        <v>21.298176059772356</v>
      </c>
      <c r="H24" s="590">
        <f>'11.2.3'!I24/'11.2.3'!I$29*100</f>
        <v>21.334030779408145</v>
      </c>
      <c r="I24" s="590">
        <f>'11.2.3'!J24/'11.2.3'!J$29*100</f>
        <v>21.619333880329741</v>
      </c>
      <c r="J24" s="590">
        <f>'11.2.3'!K24/'11.2.3'!K$29*100</f>
        <v>21.500160559052432</v>
      </c>
      <c r="K24" s="590">
        <f>'11.2.3'!L24/'11.2.3'!L$29*100</f>
        <v>21.376606805969974</v>
      </c>
      <c r="L24" s="590">
        <f>'11.2.3'!M24/'11.2.3'!M$29*100</f>
        <v>21.453201848417716</v>
      </c>
      <c r="M24" s="590">
        <f>'11.2.3'!N24/'11.2.3'!N$29*100</f>
        <v>21.853384290998896</v>
      </c>
      <c r="N24" s="590">
        <f>'11.2.3'!O24/'11.2.3'!O$29*100</f>
        <v>21.452599412667706</v>
      </c>
      <c r="O24" s="590">
        <f>'11.2.3'!P24/'11.2.3'!P$29*100</f>
        <v>24.357427148037203</v>
      </c>
      <c r="P24" s="590">
        <f>'11.2.3'!Q24/'11.2.3'!Q$29*100</f>
        <v>24.482473217855944</v>
      </c>
      <c r="Q24" s="590">
        <f>'11.2.3'!R24/'11.2.3'!R$29*100</f>
        <v>24.588903758172378</v>
      </c>
      <c r="R24" s="630">
        <v>17</v>
      </c>
      <c r="S24" s="625"/>
    </row>
    <row r="25" spans="1:19" ht="15" customHeight="1">
      <c r="A25" s="580">
        <v>18</v>
      </c>
      <c r="B25" s="584" t="s">
        <v>1082</v>
      </c>
      <c r="C25" s="590">
        <f>'11.2.3'!D25/'11.2.3'!D$29*100</f>
        <v>3.7380163782575986</v>
      </c>
      <c r="D25" s="590">
        <f>'11.2.3'!E25/'11.2.3'!E$29*100</f>
        <v>3.6341671707553447</v>
      </c>
      <c r="E25" s="590">
        <f>'11.2.3'!F25/'11.2.3'!F$29*100</f>
        <v>3.8264006135205455</v>
      </c>
      <c r="F25" s="590">
        <f>'11.2.3'!G25/'11.2.3'!G$29*100</f>
        <v>3.6996340210840364</v>
      </c>
      <c r="G25" s="590">
        <f>'11.2.3'!H25/'11.2.3'!H$29*100</f>
        <v>3.6090605954986179</v>
      </c>
      <c r="H25" s="590">
        <f>'11.2.3'!I25/'11.2.3'!I$29*100</f>
        <v>3.6542372329975397</v>
      </c>
      <c r="I25" s="590">
        <f>'11.2.3'!J25/'11.2.3'!J$29*100</f>
        <v>3.7622907583264165</v>
      </c>
      <c r="J25" s="590">
        <f>'11.2.3'!K25/'11.2.3'!K$29*100</f>
        <v>3.8191165915331728</v>
      </c>
      <c r="K25" s="590">
        <f>'11.2.3'!L25/'11.2.3'!L$29*100</f>
        <v>3.8252147123482581</v>
      </c>
      <c r="L25" s="590">
        <f>'11.2.3'!M25/'11.2.3'!M$29*100</f>
        <v>3.8538748894410877</v>
      </c>
      <c r="M25" s="590">
        <f>'11.2.3'!N25/'11.2.3'!N$29*100</f>
        <v>3.9751337430372695</v>
      </c>
      <c r="N25" s="590">
        <f>'11.2.3'!O25/'11.2.3'!O$29*100</f>
        <v>3.90105860004872</v>
      </c>
      <c r="O25" s="590">
        <f>'11.2.3'!P25/'11.2.3'!P$29*100</f>
        <v>4.9439692699384867</v>
      </c>
      <c r="P25" s="590">
        <f>'11.2.3'!Q25/'11.2.3'!Q$29*100</f>
        <v>5.0004437863726912</v>
      </c>
      <c r="Q25" s="590">
        <f>'11.2.3'!R25/'11.2.3'!R$29*100</f>
        <v>5.1004068014069137</v>
      </c>
      <c r="R25" s="630">
        <v>18</v>
      </c>
      <c r="S25" s="625"/>
    </row>
    <row r="26" spans="1:19" ht="15" customHeight="1">
      <c r="A26" s="580">
        <v>19</v>
      </c>
      <c r="B26" s="584" t="s">
        <v>1081</v>
      </c>
      <c r="C26" s="590">
        <f>'11.2.3'!D26/'11.2.3'!D$29*100</f>
        <v>17.591875359649347</v>
      </c>
      <c r="D26" s="590">
        <f>'11.2.3'!E26/'11.2.3'!E$29*100</f>
        <v>17.694353497308839</v>
      </c>
      <c r="E26" s="590">
        <f>'11.2.3'!F26/'11.2.3'!F$29*100</f>
        <v>18.285822950111015</v>
      </c>
      <c r="F26" s="590">
        <f>'11.2.3'!G26/'11.2.3'!G$29*100</f>
        <v>18.078513169853871</v>
      </c>
      <c r="G26" s="590">
        <f>'11.2.3'!H26/'11.2.3'!H$29*100</f>
        <v>17.689115464273737</v>
      </c>
      <c r="H26" s="590">
        <f>'11.2.3'!I26/'11.2.3'!I$29*100</f>
        <v>17.679793546410604</v>
      </c>
      <c r="I26" s="590">
        <f>'11.2.3'!J26/'11.2.3'!J$29*100</f>
        <v>17.857043122003326</v>
      </c>
      <c r="J26" s="590">
        <f>'11.2.3'!K26/'11.2.3'!K$29*100</f>
        <v>17.681043967519258</v>
      </c>
      <c r="K26" s="590">
        <f>'11.2.3'!L26/'11.2.3'!L$29*100</f>
        <v>17.551392093621718</v>
      </c>
      <c r="L26" s="590">
        <f>'11.2.3'!M26/'11.2.3'!M$29*100</f>
        <v>17.599326958976629</v>
      </c>
      <c r="M26" s="590">
        <f>'11.2.3'!N26/'11.2.3'!N$29*100</f>
        <v>17.878250547961628</v>
      </c>
      <c r="N26" s="590">
        <f>'11.2.3'!O26/'11.2.3'!O$29*100</f>
        <v>17.551540812618985</v>
      </c>
      <c r="O26" s="590">
        <f>'11.2.3'!P26/'11.2.3'!P$29*100</f>
        <v>19.413457878098718</v>
      </c>
      <c r="P26" s="590">
        <f>'11.2.3'!Q26/'11.2.3'!Q$29*100</f>
        <v>19.482029431483252</v>
      </c>
      <c r="Q26" s="590">
        <f>'11.2.3'!R26/'11.2.3'!R$29*100</f>
        <v>19.488496956765466</v>
      </c>
      <c r="R26" s="630">
        <v>19</v>
      </c>
      <c r="S26" s="625"/>
    </row>
    <row r="27" spans="1:19" ht="15" customHeight="1">
      <c r="A27" s="580">
        <v>20</v>
      </c>
      <c r="B27" s="583" t="s">
        <v>1152</v>
      </c>
      <c r="C27" s="590">
        <f>'11.2.3'!D27/'11.2.3'!D$29*100</f>
        <v>1.1795746584192812</v>
      </c>
      <c r="D27" s="590">
        <f>'11.2.3'!E27/'11.2.3'!E$29*100</f>
        <v>1.1815503005793548</v>
      </c>
      <c r="E27" s="590">
        <f>'11.2.3'!F27/'11.2.3'!F$29*100</f>
        <v>1.1848638902067201</v>
      </c>
      <c r="F27" s="590">
        <f>'11.2.3'!G27/'11.2.3'!G$29*100</f>
        <v>1.1831663249663182</v>
      </c>
      <c r="G27" s="590">
        <f>'11.2.3'!H27/'11.2.3'!H$29*100</f>
        <v>1.1754685102877549</v>
      </c>
      <c r="H27" s="590">
        <f>'11.2.3'!I27/'11.2.3'!I$29*100</f>
        <v>1.1842830764627519</v>
      </c>
      <c r="I27" s="590">
        <f>'11.2.3'!J27/'11.2.3'!J$29*100</f>
        <v>1.1801930455516416</v>
      </c>
      <c r="J27" s="590">
        <f>'11.2.3'!K27/'11.2.3'!K$29*100</f>
        <v>1.1806810979274731</v>
      </c>
      <c r="K27" s="590">
        <f>'11.2.3'!L27/'11.2.3'!L$29*100</f>
        <v>1.1842770389479584</v>
      </c>
      <c r="L27" s="590">
        <f>'11.2.3'!M27/'11.2.3'!M$29*100</f>
        <v>1.1823492223490359</v>
      </c>
      <c r="M27" s="590">
        <f>'11.2.3'!N27/'11.2.3'!N$29*100</f>
        <v>1.183146600320097</v>
      </c>
      <c r="N27" s="590">
        <f>'11.2.3'!O27/'11.2.3'!O$29*100</f>
        <v>1.1768510438193613</v>
      </c>
      <c r="O27" s="590">
        <f>'11.2.3'!P27/'11.2.3'!P$29*100</f>
        <v>1.1120982212425301</v>
      </c>
      <c r="P27" s="590">
        <f>'11.2.3'!Q27/'11.2.3'!Q$29*100</f>
        <v>1.1113296916714357</v>
      </c>
      <c r="Q27" s="590">
        <f>'11.2.3'!R27/'11.2.3'!R$29*100</f>
        <v>1.112999025909706</v>
      </c>
      <c r="R27" s="630">
        <v>20</v>
      </c>
      <c r="S27" s="625"/>
    </row>
    <row r="28" spans="1:19" ht="15" customHeight="1">
      <c r="A28" s="580">
        <v>21</v>
      </c>
      <c r="B28" s="583" t="s">
        <v>1153</v>
      </c>
      <c r="C28" s="590">
        <f>'11.2.3'!D28/'11.2.3'!D$29*100</f>
        <v>0.51157045497553111</v>
      </c>
      <c r="D28" s="590">
        <f>'11.2.3'!E28/'11.2.3'!E$29*100</f>
        <v>0.51593537659988709</v>
      </c>
      <c r="E28" s="590">
        <f>'11.2.3'!F28/'11.2.3'!F$29*100</f>
        <v>0.51334514917226282</v>
      </c>
      <c r="F28" s="590">
        <f>'11.2.3'!G28/'11.2.3'!G$29*100</f>
        <v>0.51609628021767839</v>
      </c>
      <c r="G28" s="590">
        <f>'11.2.3'!H28/'11.2.3'!H$29*100</f>
        <v>0.51673879244306709</v>
      </c>
      <c r="H28" s="590">
        <f>'11.2.3'!I28/'11.2.3'!I$29*100</f>
        <v>0.51447948361403273</v>
      </c>
      <c r="I28" s="590">
        <f>'11.2.3'!J28/'11.2.3'!J$29*100</f>
        <v>0.51121906384699434</v>
      </c>
      <c r="J28" s="590">
        <f>'11.2.3'!K28/'11.2.3'!K$29*100</f>
        <v>0.50816922916719198</v>
      </c>
      <c r="K28" s="590">
        <f>'11.2.3'!L28/'11.2.3'!L$29*100</f>
        <v>0.50783928262631262</v>
      </c>
      <c r="L28" s="590">
        <f>'11.2.3'!M28/'11.2.3'!M$29*100</f>
        <v>0.5073473762176357</v>
      </c>
      <c r="M28" s="590">
        <f>'11.2.3'!N28/'11.2.3'!N$29*100</f>
        <v>0.52552375922635453</v>
      </c>
      <c r="N28" s="590">
        <f>'11.2.3'!O28/'11.2.3'!O$29*100</f>
        <v>0.52485424446630291</v>
      </c>
      <c r="O28" s="590">
        <f>'11.2.3'!P28/'11.2.3'!P$29*100</f>
        <v>0.44512183615975859</v>
      </c>
      <c r="P28" s="590">
        <f>'11.2.3'!Q28/'11.2.3'!Q$29*100</f>
        <v>0.44472367813172914</v>
      </c>
      <c r="Q28" s="590">
        <f>'11.2.3'!R28/'11.2.3'!R$29*100</f>
        <v>0.44428003716280523</v>
      </c>
      <c r="R28" s="630">
        <v>21</v>
      </c>
      <c r="S28" s="625"/>
    </row>
    <row r="29" spans="1:19" ht="15" customHeight="1">
      <c r="A29" s="580">
        <v>22</v>
      </c>
      <c r="B29" s="636" t="s">
        <v>48</v>
      </c>
      <c r="C29" s="643">
        <f>'11.2.3'!D29/'11.2.3'!D$29*100</f>
        <v>100</v>
      </c>
      <c r="D29" s="643">
        <f>'11.2.3'!E29/'11.2.3'!E$29*100</f>
        <v>100</v>
      </c>
      <c r="E29" s="643">
        <f>'11.2.3'!F29/'11.2.3'!F$29*100</f>
        <v>100</v>
      </c>
      <c r="F29" s="643">
        <f>'11.2.3'!G29/'11.2.3'!G$29*100</f>
        <v>100</v>
      </c>
      <c r="G29" s="643">
        <f>'11.2.3'!H29/'11.2.3'!H$29*100</f>
        <v>100</v>
      </c>
      <c r="H29" s="643">
        <f>'11.2.3'!I29/'11.2.3'!I$29*100</f>
        <v>100</v>
      </c>
      <c r="I29" s="643">
        <f>'11.2.3'!J29/'11.2.3'!J$29*100</f>
        <v>100</v>
      </c>
      <c r="J29" s="643">
        <f>'11.2.3'!K29/'11.2.3'!K$29*100</f>
        <v>100</v>
      </c>
      <c r="K29" s="643">
        <f>'11.2.3'!L29/'11.2.3'!L$29*100</f>
        <v>100</v>
      </c>
      <c r="L29" s="643">
        <f>'11.2.3'!M29/'11.2.3'!M$29*100</f>
        <v>100</v>
      </c>
      <c r="M29" s="643">
        <f>'11.2.3'!N29/'11.2.3'!N$29*100</f>
        <v>100</v>
      </c>
      <c r="N29" s="643">
        <f>'11.2.3'!O29/'11.2.3'!O$29*100</f>
        <v>100</v>
      </c>
      <c r="O29" s="643">
        <f>'11.2.3'!P29/'11.2.3'!P$29*100</f>
        <v>100</v>
      </c>
      <c r="P29" s="643">
        <f>'11.2.3'!Q29/'11.2.3'!Q$29*100</f>
        <v>100</v>
      </c>
      <c r="Q29" s="643">
        <f>'11.2.3'!R29/'11.2.3'!R$29*100</f>
        <v>100</v>
      </c>
      <c r="R29" s="630">
        <v>22</v>
      </c>
      <c r="S29" s="625"/>
    </row>
    <row r="30" spans="1:19">
      <c r="A30" s="625"/>
      <c r="B30" s="673"/>
      <c r="R30" s="625"/>
      <c r="S30" s="625"/>
    </row>
    <row r="31" spans="1:19" ht="20.100000000000001" customHeight="1">
      <c r="A31" s="625"/>
      <c r="B31" s="673"/>
      <c r="C31" s="674" t="s">
        <v>632</v>
      </c>
      <c r="J31" s="674"/>
      <c r="R31" s="625"/>
      <c r="S31" s="625"/>
    </row>
    <row r="32" spans="1:19" ht="15" customHeight="1">
      <c r="A32" s="580">
        <v>23</v>
      </c>
      <c r="B32" s="583" t="s">
        <v>1085</v>
      </c>
      <c r="C32" s="590">
        <f>'11.2.3'!D32/'11.2.3'!D$42*100</f>
        <v>75.253318922282574</v>
      </c>
      <c r="D32" s="590">
        <f>'11.2.3'!E32/'11.2.3'!E$42*100</f>
        <v>74.397918382239396</v>
      </c>
      <c r="E32" s="590">
        <f>'11.2.3'!F32/'11.2.3'!F$42*100</f>
        <v>75.60461549593181</v>
      </c>
      <c r="F32" s="590">
        <f>'11.2.3'!G32/'11.2.3'!G$42*100</f>
        <v>73.671548090298543</v>
      </c>
      <c r="G32" s="590">
        <f>'11.2.3'!H32/'11.2.3'!H$42*100</f>
        <v>75.595726307323716</v>
      </c>
      <c r="H32" s="590">
        <f>'11.2.3'!I32/'11.2.3'!I$42*100</f>
        <v>75.904898260944336</v>
      </c>
      <c r="I32" s="590">
        <f>'11.2.3'!J32/'11.2.3'!J$42*100</f>
        <v>75.591698251354117</v>
      </c>
      <c r="J32" s="590">
        <f>'11.2.3'!K32/'11.2.3'!K$42*100</f>
        <v>79.183278772683636</v>
      </c>
      <c r="K32" s="590">
        <f>'11.2.3'!L32/'11.2.3'!L$42*100</f>
        <v>77.496610459159243</v>
      </c>
      <c r="L32" s="590">
        <f>'11.2.3'!M32/'11.2.3'!M$42*100</f>
        <v>77.161338828260824</v>
      </c>
      <c r="M32" s="590">
        <f>'11.2.3'!N32/'11.2.3'!N$42*100</f>
        <v>76.805182100727222</v>
      </c>
      <c r="N32" s="590">
        <f>'11.2.3'!O32/'11.2.3'!O$42*100</f>
        <v>77.261949833607389</v>
      </c>
      <c r="O32" s="590">
        <f>'11.2.3'!P32/'11.2.3'!P$42*100</f>
        <v>76.062099398848474</v>
      </c>
      <c r="P32" s="590">
        <f>'11.2.3'!Q32/'11.2.3'!Q$42*100</f>
        <v>75.063246202133826</v>
      </c>
      <c r="Q32" s="590">
        <f>'11.2.3'!R32/'11.2.3'!R$42*100</f>
        <v>75.542524363287811</v>
      </c>
      <c r="R32" s="630">
        <v>23</v>
      </c>
      <c r="S32" s="625"/>
    </row>
    <row r="33" spans="1:19" ht="15" customHeight="1">
      <c r="A33" s="580">
        <v>24</v>
      </c>
      <c r="B33" s="584" t="s">
        <v>1075</v>
      </c>
      <c r="C33" s="590">
        <f>'11.2.3'!D33/'11.2.3'!D$42*100</f>
        <v>26.93222473582944</v>
      </c>
      <c r="D33" s="590">
        <f>'11.2.3'!E33/'11.2.3'!E$42*100</f>
        <v>26.558942103000877</v>
      </c>
      <c r="E33" s="590">
        <f>'11.2.3'!F33/'11.2.3'!F$42*100</f>
        <v>26.960452119596116</v>
      </c>
      <c r="F33" s="590">
        <f>'11.2.3'!G33/'11.2.3'!G$42*100</f>
        <v>26.224902626215069</v>
      </c>
      <c r="G33" s="590">
        <f>'11.2.3'!H33/'11.2.3'!H$42*100</f>
        <v>26.917520337381578</v>
      </c>
      <c r="H33" s="590">
        <f>'11.2.3'!I33/'11.2.3'!I$42*100</f>
        <v>27.125280936609673</v>
      </c>
      <c r="I33" s="590">
        <f>'11.2.3'!J33/'11.2.3'!J$42*100</f>
        <v>26.909326402336198</v>
      </c>
      <c r="J33" s="590">
        <f>'11.2.3'!K33/'11.2.3'!K$42*100</f>
        <v>28.286300618689815</v>
      </c>
      <c r="K33" s="590">
        <f>'11.2.3'!L33/'11.2.3'!L$42*100</f>
        <v>27.599214751618241</v>
      </c>
      <c r="L33" s="590">
        <f>'11.2.3'!M33/'11.2.3'!M$42*100</f>
        <v>27.431030709669034</v>
      </c>
      <c r="M33" s="590">
        <f>'11.2.3'!N33/'11.2.3'!N$42*100</f>
        <v>26.575664921180625</v>
      </c>
      <c r="N33" s="590">
        <f>'11.2.3'!O33/'11.2.3'!O$42*100</f>
        <v>26.732345144437168</v>
      </c>
      <c r="O33" s="590">
        <f>'11.2.3'!P33/'11.2.3'!P$42*100</f>
        <v>26.152133598206785</v>
      </c>
      <c r="P33" s="590">
        <f>'11.2.3'!Q33/'11.2.3'!Q$42*100</f>
        <v>25.737531157149395</v>
      </c>
      <c r="Q33" s="590">
        <f>'11.2.3'!R33/'11.2.3'!R$42*100</f>
        <v>25.913357982720832</v>
      </c>
      <c r="R33" s="630">
        <v>24</v>
      </c>
      <c r="S33" s="625"/>
    </row>
    <row r="34" spans="1:19" ht="15" customHeight="1">
      <c r="A34" s="580">
        <v>25</v>
      </c>
      <c r="B34" s="584" t="s">
        <v>1150</v>
      </c>
      <c r="C34" s="590">
        <f>'11.2.3'!D34/'11.2.3'!D$42*100</f>
        <v>38.899938899546143</v>
      </c>
      <c r="D34" s="590">
        <f>'11.2.3'!E34/'11.2.3'!E$42*100</f>
        <v>38.656497521010373</v>
      </c>
      <c r="E34" s="590">
        <f>'11.2.3'!F34/'11.2.3'!F$42*100</f>
        <v>39.240564237760161</v>
      </c>
      <c r="F34" s="590">
        <f>'11.2.3'!G34/'11.2.3'!G$42*100</f>
        <v>38.157486772434233</v>
      </c>
      <c r="G34" s="590">
        <f>'11.2.3'!H34/'11.2.3'!H$42*100</f>
        <v>39.313784079317657</v>
      </c>
      <c r="H34" s="590">
        <f>'11.2.3'!I34/'11.2.3'!I$42*100</f>
        <v>39.431173716223519</v>
      </c>
      <c r="I34" s="590">
        <f>'11.2.3'!J34/'11.2.3'!J$42*100</f>
        <v>39.246937542527007</v>
      </c>
      <c r="J34" s="590">
        <f>'11.2.3'!K34/'11.2.3'!K$42*100</f>
        <v>41.082842640601228</v>
      </c>
      <c r="K34" s="590">
        <f>'11.2.3'!L34/'11.2.3'!L$42*100</f>
        <v>40.282843538500138</v>
      </c>
      <c r="L34" s="590">
        <f>'11.2.3'!M34/'11.2.3'!M$42*100</f>
        <v>40.152110929085495</v>
      </c>
      <c r="M34" s="590">
        <f>'11.2.3'!N34/'11.2.3'!N$42*100</f>
        <v>38.719508730375559</v>
      </c>
      <c r="N34" s="590">
        <f>'11.2.3'!O34/'11.2.3'!O$42*100</f>
        <v>38.90231069580507</v>
      </c>
      <c r="O34" s="590">
        <f>'11.2.3'!P34/'11.2.3'!P$42*100</f>
        <v>38.350555488677657</v>
      </c>
      <c r="P34" s="590">
        <f>'11.2.3'!Q34/'11.2.3'!Q$42*100</f>
        <v>37.849797415489022</v>
      </c>
      <c r="Q34" s="590">
        <f>'11.2.3'!R34/'11.2.3'!R$42*100</f>
        <v>38.221839766945074</v>
      </c>
      <c r="R34" s="630">
        <v>25</v>
      </c>
      <c r="S34" s="625"/>
    </row>
    <row r="35" spans="1:19" ht="15" customHeight="1">
      <c r="A35" s="580">
        <v>26</v>
      </c>
      <c r="B35" s="584" t="s">
        <v>1151</v>
      </c>
      <c r="C35" s="590">
        <f>'11.2.3'!D35/'11.2.3'!D$42*100</f>
        <v>9.4211552869069894</v>
      </c>
      <c r="D35" s="590">
        <f>'11.2.3'!E35/'11.2.3'!E$42*100</f>
        <v>9.182478758228136</v>
      </c>
      <c r="E35" s="590">
        <f>'11.2.3'!F35/'11.2.3'!F$42*100</f>
        <v>9.4035991385755189</v>
      </c>
      <c r="F35" s="590">
        <f>'11.2.3'!G35/'11.2.3'!G$42*100</f>
        <v>9.2891586916492486</v>
      </c>
      <c r="G35" s="590">
        <f>'11.2.3'!H35/'11.2.3'!H$42*100</f>
        <v>9.3644218906244809</v>
      </c>
      <c r="H35" s="590">
        <f>'11.2.3'!I35/'11.2.3'!I$42*100</f>
        <v>9.3484436081111504</v>
      </c>
      <c r="I35" s="590">
        <f>'11.2.3'!J35/'11.2.3'!J$42*100</f>
        <v>9.4354343064909045</v>
      </c>
      <c r="J35" s="590">
        <f>'11.2.3'!K35/'11.2.3'!K$42*100</f>
        <v>9.8141355133926034</v>
      </c>
      <c r="K35" s="590">
        <f>'11.2.3'!L35/'11.2.3'!L$42*100</f>
        <v>9.61455216904087</v>
      </c>
      <c r="L35" s="590">
        <f>'11.2.3'!M35/'11.2.3'!M$42*100</f>
        <v>9.578197189506291</v>
      </c>
      <c r="M35" s="590">
        <f>'11.2.3'!N35/'11.2.3'!N$42*100</f>
        <v>11.510008449171023</v>
      </c>
      <c r="N35" s="590">
        <f>'11.2.3'!O35/'11.2.3'!O$42*100</f>
        <v>11.627293993365145</v>
      </c>
      <c r="O35" s="590">
        <f>'11.2.3'!P35/'11.2.3'!P$42*100</f>
        <v>11.559410311964035</v>
      </c>
      <c r="P35" s="590">
        <f>'11.2.3'!Q35/'11.2.3'!Q$42*100</f>
        <v>11.475917629495408</v>
      </c>
      <c r="Q35" s="590">
        <f>'11.2.3'!R35/'11.2.3'!R$42*100</f>
        <v>11.407326613621906</v>
      </c>
      <c r="R35" s="630">
        <v>26</v>
      </c>
      <c r="S35" s="625"/>
    </row>
    <row r="36" spans="1:19" ht="15" customHeight="1">
      <c r="A36" s="580">
        <v>27</v>
      </c>
      <c r="B36" s="583" t="s">
        <v>1086</v>
      </c>
      <c r="C36" s="590">
        <f>'11.2.3'!D36/'11.2.3'!D$42*100</f>
        <v>15.558051928708865</v>
      </c>
      <c r="D36" s="590">
        <f>'11.2.3'!E36/'11.2.3'!E$42*100</f>
        <v>15.98697232265117</v>
      </c>
      <c r="E36" s="590">
        <f>'11.2.3'!F36/'11.2.3'!F$42*100</f>
        <v>15.131353901246788</v>
      </c>
      <c r="F36" s="590">
        <f>'11.2.3'!G36/'11.2.3'!G$42*100</f>
        <v>16.658727510827255</v>
      </c>
      <c r="G36" s="590">
        <f>'11.2.3'!H36/'11.2.3'!H$42*100</f>
        <v>14.996658516044137</v>
      </c>
      <c r="H36" s="590">
        <f>'11.2.3'!I36/'11.2.3'!I$42*100</f>
        <v>14.790647354957287</v>
      </c>
      <c r="I36" s="590">
        <f>'11.2.3'!J36/'11.2.3'!J$42*100</f>
        <v>14.900342404489104</v>
      </c>
      <c r="J36" s="590">
        <f>'11.2.3'!K36/'11.2.3'!K$42*100</f>
        <v>11.521055080658606</v>
      </c>
      <c r="K36" s="590">
        <f>'11.2.3'!L36/'11.2.3'!L$42*100</f>
        <v>12.569413400684029</v>
      </c>
      <c r="L36" s="590">
        <f>'11.2.3'!M36/'11.2.3'!M$42*100</f>
        <v>12.725569013466917</v>
      </c>
      <c r="M36" s="590">
        <f>'11.2.3'!N36/'11.2.3'!N$42*100</f>
        <v>13.106832764187942</v>
      </c>
      <c r="N36" s="590">
        <f>'11.2.3'!O36/'11.2.3'!O$42*100</f>
        <v>12.78253040477165</v>
      </c>
      <c r="O36" s="590">
        <f>'11.2.3'!P36/'11.2.3'!P$42*100</f>
        <v>12.919065274468352</v>
      </c>
      <c r="P36" s="590">
        <f>'11.2.3'!Q36/'11.2.3'!Q$42*100</f>
        <v>13.422345134089053</v>
      </c>
      <c r="Q36" s="590">
        <f>'11.2.3'!R36/'11.2.3'!R$42*100</f>
        <v>13.051354407512324</v>
      </c>
      <c r="R36" s="630">
        <v>27</v>
      </c>
      <c r="S36" s="625"/>
    </row>
    <row r="37" spans="1:19" ht="15" customHeight="1">
      <c r="A37" s="580">
        <v>28</v>
      </c>
      <c r="B37" s="583" t="s">
        <v>1079</v>
      </c>
      <c r="C37" s="590">
        <f>'11.2.3'!D37/'11.2.3'!D$42*100</f>
        <v>6.3598677770381524</v>
      </c>
      <c r="D37" s="590">
        <f>'11.2.3'!E37/'11.2.3'!E$42*100</f>
        <v>6.7788406088683733</v>
      </c>
      <c r="E37" s="590">
        <f>'11.2.3'!F37/'11.2.3'!F$42*100</f>
        <v>6.4260545337130202</v>
      </c>
      <c r="F37" s="590">
        <f>'11.2.3'!G37/'11.2.3'!G$42*100</f>
        <v>6.8923801346287048</v>
      </c>
      <c r="G37" s="590">
        <f>'11.2.3'!H37/'11.2.3'!H$42*100</f>
        <v>6.6037032822635249</v>
      </c>
      <c r="H37" s="590">
        <f>'11.2.3'!I37/'11.2.3'!I$42*100</f>
        <v>6.496587979659191</v>
      </c>
      <c r="I37" s="590">
        <f>'11.2.3'!J37/'11.2.3'!J$42*100</f>
        <v>6.7274488176121157</v>
      </c>
      <c r="J37" s="590">
        <f>'11.2.3'!K37/'11.2.3'!K$42*100</f>
        <v>6.5045633862534187</v>
      </c>
      <c r="K37" s="590">
        <f>'11.2.3'!L37/'11.2.3'!L$42*100</f>
        <v>7.1791066930405671</v>
      </c>
      <c r="L37" s="590">
        <f>'11.2.3'!M37/'11.2.3'!M$42*100</f>
        <v>7.3534867923014735</v>
      </c>
      <c r="M37" s="590">
        <f>'11.2.3'!N37/'11.2.3'!N$42*100</f>
        <v>7.8230412748322484</v>
      </c>
      <c r="N37" s="590">
        <f>'11.2.3'!O37/'11.2.3'!O$42*100</f>
        <v>7.7005054233454748</v>
      </c>
      <c r="O37" s="590">
        <f>'11.2.3'!P37/'11.2.3'!P$42*100</f>
        <v>8.8377389305915592</v>
      </c>
      <c r="P37" s="590">
        <f>'11.2.3'!Q37/'11.2.3'!Q$42*100</f>
        <v>9.3461541785535225</v>
      </c>
      <c r="Q37" s="590">
        <f>'11.2.3'!R37/'11.2.3'!R$42*100</f>
        <v>9.2276786226125971</v>
      </c>
      <c r="R37" s="630">
        <v>28</v>
      </c>
      <c r="S37" s="625"/>
    </row>
    <row r="38" spans="1:19" ht="15" customHeight="1">
      <c r="A38" s="580">
        <v>29</v>
      </c>
      <c r="B38" s="584" t="s">
        <v>1082</v>
      </c>
      <c r="C38" s="590">
        <f>'11.2.3'!D38/'11.2.3'!D$42*100</f>
        <v>1.449872741807384</v>
      </c>
      <c r="D38" s="590">
        <f>'11.2.3'!E38/'11.2.3'!E$42*100</f>
        <v>1.5483080640069635</v>
      </c>
      <c r="E38" s="590">
        <f>'11.2.3'!F38/'11.2.3'!F$42*100</f>
        <v>1.4622384466772871</v>
      </c>
      <c r="F38" s="590">
        <f>'11.2.3'!G38/'11.2.3'!G$42*100</f>
        <v>1.5556739393252994</v>
      </c>
      <c r="G38" s="590">
        <f>'11.2.3'!H38/'11.2.3'!H$42*100</f>
        <v>1.5107701999610086</v>
      </c>
      <c r="H38" s="590">
        <f>'11.2.3'!I38/'11.2.3'!I$42*100</f>
        <v>1.4741049148247913</v>
      </c>
      <c r="I38" s="590">
        <f>'11.2.3'!J38/'11.2.3'!J$42*100</f>
        <v>1.5222726545798477</v>
      </c>
      <c r="J38" s="590">
        <f>'11.2.3'!K38/'11.2.3'!K$42*100</f>
        <v>1.4487697798179469</v>
      </c>
      <c r="K38" s="590">
        <f>'11.2.3'!L38/'11.2.3'!L$42*100</f>
        <v>1.6113267002261689</v>
      </c>
      <c r="L38" s="590">
        <f>'11.2.3'!M38/'11.2.3'!M$42*100</f>
        <v>1.6671440648501619</v>
      </c>
      <c r="M38" s="590">
        <f>'11.2.3'!N38/'11.2.3'!N$42*100</f>
        <v>1.6217611531936966</v>
      </c>
      <c r="N38" s="590">
        <f>'11.2.3'!O38/'11.2.3'!O$42*100</f>
        <v>1.5962832822563695</v>
      </c>
      <c r="O38" s="590">
        <f>'11.2.3'!P38/'11.2.3'!P$42*100</f>
        <v>2.0918403475151113</v>
      </c>
      <c r="P38" s="590">
        <f>'11.2.3'!Q38/'11.2.3'!Q$42*100</f>
        <v>2.222597866401216</v>
      </c>
      <c r="Q38" s="590">
        <f>'11.2.3'!R38/'11.2.3'!R$42*100</f>
        <v>2.2020019029590459</v>
      </c>
      <c r="R38" s="630">
        <v>29</v>
      </c>
      <c r="S38" s="625"/>
    </row>
    <row r="39" spans="1:19" ht="15" customHeight="1">
      <c r="A39" s="580">
        <v>30</v>
      </c>
      <c r="B39" s="584" t="s">
        <v>1081</v>
      </c>
      <c r="C39" s="590">
        <f>'11.2.3'!D39/'11.2.3'!D$42*100</f>
        <v>4.9099950352307689</v>
      </c>
      <c r="D39" s="590">
        <f>'11.2.3'!E39/'11.2.3'!E$42*100</f>
        <v>5.2305325448614104</v>
      </c>
      <c r="E39" s="590">
        <f>'11.2.3'!F39/'11.2.3'!F$42*100</f>
        <v>4.9638160870357328</v>
      </c>
      <c r="F39" s="590">
        <f>'11.2.3'!G39/'11.2.3'!G$42*100</f>
        <v>5.3367061953034032</v>
      </c>
      <c r="G39" s="590">
        <f>'11.2.3'!H39/'11.2.3'!H$42*100</f>
        <v>5.0929330823025163</v>
      </c>
      <c r="H39" s="590">
        <f>'11.2.3'!I39/'11.2.3'!I$42*100</f>
        <v>5.0224830648343985</v>
      </c>
      <c r="I39" s="590">
        <f>'11.2.3'!J39/'11.2.3'!J$42*100</f>
        <v>5.2051761630322675</v>
      </c>
      <c r="J39" s="590">
        <f>'11.2.3'!K39/'11.2.3'!K$42*100</f>
        <v>5.0557936064354712</v>
      </c>
      <c r="K39" s="590">
        <f>'11.2.3'!L39/'11.2.3'!L$42*100</f>
        <v>5.5677799928143967</v>
      </c>
      <c r="L39" s="590">
        <f>'11.2.3'!M39/'11.2.3'!M$42*100</f>
        <v>5.6863427274513114</v>
      </c>
      <c r="M39" s="590">
        <f>'11.2.3'!N39/'11.2.3'!N$42*100</f>
        <v>6.2012801216385522</v>
      </c>
      <c r="N39" s="590">
        <f>'11.2.3'!O39/'11.2.3'!O$42*100</f>
        <v>6.104222141089104</v>
      </c>
      <c r="O39" s="590">
        <f>'11.2.3'!P39/'11.2.3'!P$42*100</f>
        <v>6.745898583076448</v>
      </c>
      <c r="P39" s="590">
        <f>'11.2.3'!Q39/'11.2.3'!Q$42*100</f>
        <v>7.1235563121523073</v>
      </c>
      <c r="Q39" s="590">
        <f>'11.2.3'!R39/'11.2.3'!R$42*100</f>
        <v>7.0256767196535526</v>
      </c>
      <c r="R39" s="630">
        <v>30</v>
      </c>
      <c r="S39" s="625"/>
    </row>
    <row r="40" spans="1:19" ht="15" customHeight="1">
      <c r="A40" s="580">
        <v>31</v>
      </c>
      <c r="B40" s="583" t="s">
        <v>1152</v>
      </c>
      <c r="C40" s="590">
        <f>'11.2.3'!D40/'11.2.3'!D$42*100</f>
        <v>1.4760653257221286</v>
      </c>
      <c r="D40" s="590">
        <f>'11.2.3'!E40/'11.2.3'!E$42*100</f>
        <v>1.4865654112846136</v>
      </c>
      <c r="E40" s="590">
        <f>'11.2.3'!F40/'11.2.3'!F$42*100</f>
        <v>1.4784181618168319</v>
      </c>
      <c r="F40" s="590">
        <f>'11.2.3'!G40/'11.2.3'!G$42*100</f>
        <v>1.4654709506011423</v>
      </c>
      <c r="G40" s="590">
        <f>'11.2.3'!H40/'11.2.3'!H$42*100</f>
        <v>1.4651981632320144</v>
      </c>
      <c r="H40" s="590">
        <f>'11.2.3'!I40/'11.2.3'!I$42*100</f>
        <v>1.4656028633815283</v>
      </c>
      <c r="I40" s="590">
        <f>'11.2.3'!J40/'11.2.3'!J$42*100</f>
        <v>1.4561598867586207</v>
      </c>
      <c r="J40" s="590">
        <f>'11.2.3'!K40/'11.2.3'!K$42*100</f>
        <v>1.4436720159497958</v>
      </c>
      <c r="K40" s="590">
        <f>'11.2.3'!L40/'11.2.3'!L$42*100</f>
        <v>1.4394048396592576</v>
      </c>
      <c r="L40" s="590">
        <f>'11.2.3'!M40/'11.2.3'!M$42*100</f>
        <v>1.4432719739334017</v>
      </c>
      <c r="M40" s="590">
        <f>'11.2.3'!N40/'11.2.3'!N$42*100</f>
        <v>1.3143259138400194</v>
      </c>
      <c r="N40" s="590">
        <f>'11.2.3'!O40/'11.2.3'!O$42*100</f>
        <v>1.3083247532150082</v>
      </c>
      <c r="O40" s="590">
        <f>'11.2.3'!P40/'11.2.3'!P$42*100</f>
        <v>1.2932674248557769</v>
      </c>
      <c r="P40" s="590">
        <f>'11.2.3'!Q40/'11.2.3'!Q$42*100</f>
        <v>1.2892076209004546</v>
      </c>
      <c r="Q40" s="590">
        <f>'11.2.3'!R40/'11.2.3'!R$42*100</f>
        <v>1.2941821569775978</v>
      </c>
      <c r="R40" s="630">
        <v>31</v>
      </c>
      <c r="S40" s="625"/>
    </row>
    <row r="41" spans="1:19" ht="15" customHeight="1">
      <c r="A41" s="580">
        <v>32</v>
      </c>
      <c r="B41" s="583" t="s">
        <v>1153</v>
      </c>
      <c r="C41" s="590">
        <f>'11.2.3'!D41/'11.2.3'!D$42*100</f>
        <v>1.3526960462482804</v>
      </c>
      <c r="D41" s="590">
        <f>'11.2.3'!E41/'11.2.3'!E$42*100</f>
        <v>1.3497032749564308</v>
      </c>
      <c r="E41" s="590">
        <f>'11.2.3'!F41/'11.2.3'!F$42*100</f>
        <v>1.3595579072915613</v>
      </c>
      <c r="F41" s="590">
        <f>'11.2.3'!G41/'11.2.3'!G$42*100</f>
        <v>1.3118733136443583</v>
      </c>
      <c r="G41" s="590">
        <f>'11.2.3'!H41/'11.2.3'!H$42*100</f>
        <v>1.3387137311366073</v>
      </c>
      <c r="H41" s="590">
        <f>'11.2.3'!I41/'11.2.3'!I$42*100</f>
        <v>1.3422635410576527</v>
      </c>
      <c r="I41" s="590">
        <f>'11.2.3'!J41/'11.2.3'!J$42*100</f>
        <v>1.3243506397860416</v>
      </c>
      <c r="J41" s="590">
        <f>'11.2.3'!K41/'11.2.3'!K$42*100</f>
        <v>1.3474307444545519</v>
      </c>
      <c r="K41" s="590">
        <f>'11.2.3'!L41/'11.2.3'!L$42*100</f>
        <v>1.315464607456895</v>
      </c>
      <c r="L41" s="590">
        <f>'11.2.3'!M41/'11.2.3'!M$42*100</f>
        <v>1.3163333920373717</v>
      </c>
      <c r="M41" s="590">
        <f>'11.2.3'!N41/'11.2.3'!N$42*100</f>
        <v>0.95061794641258657</v>
      </c>
      <c r="N41" s="590">
        <f>'11.2.3'!O41/'11.2.3'!O$42*100</f>
        <v>0.9466895850604754</v>
      </c>
      <c r="O41" s="590">
        <f>'11.2.3'!P41/'11.2.3'!P$42*100</f>
        <v>0.88782897123583815</v>
      </c>
      <c r="P41" s="590">
        <f>'11.2.3'!Q41/'11.2.3'!Q$42*100</f>
        <v>0.87904686432315882</v>
      </c>
      <c r="Q41" s="590">
        <f>'11.2.3'!R41/'11.2.3'!R$42*100</f>
        <v>0.88426044960966554</v>
      </c>
      <c r="R41" s="630">
        <v>32</v>
      </c>
      <c r="S41" s="625"/>
    </row>
    <row r="42" spans="1:19" ht="15" customHeight="1">
      <c r="A42" s="580">
        <v>33</v>
      </c>
      <c r="B42" s="636" t="s">
        <v>48</v>
      </c>
      <c r="C42" s="643">
        <f>'11.2.3'!D42/'11.2.3'!D$42*100</f>
        <v>100</v>
      </c>
      <c r="D42" s="643">
        <f>'11.2.3'!E42/'11.2.3'!E$42*100</f>
        <v>100</v>
      </c>
      <c r="E42" s="643">
        <f>'11.2.3'!F42/'11.2.3'!F$42*100</f>
        <v>100</v>
      </c>
      <c r="F42" s="643">
        <f>'11.2.3'!G42/'11.2.3'!G$42*100</f>
        <v>100</v>
      </c>
      <c r="G42" s="643">
        <f>'11.2.3'!H42/'11.2.3'!H$42*100</f>
        <v>100</v>
      </c>
      <c r="H42" s="643">
        <f>'11.2.3'!I42/'11.2.3'!I$42*100</f>
        <v>100</v>
      </c>
      <c r="I42" s="643">
        <f>'11.2.3'!J42/'11.2.3'!J$42*100</f>
        <v>100</v>
      </c>
      <c r="J42" s="643">
        <f>'11.2.3'!K42/'11.2.3'!K$42*100</f>
        <v>100</v>
      </c>
      <c r="K42" s="643">
        <f>'11.2.3'!L42/'11.2.3'!L$42*100</f>
        <v>100</v>
      </c>
      <c r="L42" s="643">
        <f>'11.2.3'!M42/'11.2.3'!M$42*100</f>
        <v>100</v>
      </c>
      <c r="M42" s="643">
        <f>'11.2.3'!N42/'11.2.3'!N$42*100</f>
        <v>100</v>
      </c>
      <c r="N42" s="643">
        <f>'11.2.3'!O42/'11.2.3'!O$42*100</f>
        <v>100</v>
      </c>
      <c r="O42" s="643">
        <f>'11.2.3'!P42/'11.2.3'!P$42*100</f>
        <v>100</v>
      </c>
      <c r="P42" s="643">
        <f>'11.2.3'!Q42/'11.2.3'!Q$42*100</f>
        <v>100</v>
      </c>
      <c r="Q42" s="643">
        <f>'11.2.3'!R42/'11.2.3'!R$42*100</f>
        <v>100</v>
      </c>
      <c r="R42" s="630">
        <v>33</v>
      </c>
      <c r="S42" s="625"/>
    </row>
    <row r="43" spans="1:19">
      <c r="A43" s="625"/>
      <c r="B43" s="673"/>
      <c r="R43" s="625"/>
      <c r="S43" s="625"/>
    </row>
    <row r="44" spans="1:19" ht="20.100000000000001" customHeight="1">
      <c r="A44" s="625"/>
      <c r="B44" s="673"/>
      <c r="C44" s="674" t="s">
        <v>1155</v>
      </c>
      <c r="J44" s="674" t="s">
        <v>1155</v>
      </c>
      <c r="R44" s="625"/>
      <c r="S44" s="625"/>
    </row>
    <row r="45" spans="1:19" ht="15" customHeight="1">
      <c r="A45" s="644">
        <v>34</v>
      </c>
      <c r="B45" s="583" t="s">
        <v>1085</v>
      </c>
      <c r="C45" s="590">
        <f>'11.2.3'!D19/'11.2.3'!D32*100</f>
        <v>4.8367865945361537</v>
      </c>
      <c r="D45" s="590">
        <f>'11.2.3'!E19/'11.2.3'!E32*100</f>
        <v>4.893767464227273</v>
      </c>
      <c r="E45" s="590">
        <f>'11.2.3'!F19/'11.2.3'!F32*100</f>
        <v>4.6654954836336522</v>
      </c>
      <c r="F45" s="590">
        <f>'11.2.3'!G19/'11.2.3'!G32*100</f>
        <v>5.2674002152955488</v>
      </c>
      <c r="G45" s="590">
        <f>'11.2.3'!H19/'11.2.3'!H32*100</f>
        <v>4.5835944305375609</v>
      </c>
      <c r="H45" s="590">
        <f>'11.2.3'!I19/'11.2.3'!I32*100</f>
        <v>4.9138973396514789</v>
      </c>
      <c r="I45" s="590">
        <f>'11.2.3'!J19/'11.2.3'!J32*100</f>
        <v>5.2649812875904489</v>
      </c>
      <c r="J45" s="590">
        <f>'11.2.3'!K19/'11.2.3'!K32*100</f>
        <v>5.8899292123411806</v>
      </c>
      <c r="K45" s="590">
        <f>'11.2.3'!L19/'11.2.3'!L32*100</f>
        <v>6.5375873383459417</v>
      </c>
      <c r="L45" s="590">
        <f>'11.2.3'!M19/'11.2.3'!M32*100</f>
        <v>6.5224896671081352</v>
      </c>
      <c r="M45" s="590">
        <f>'11.2.3'!N19/'11.2.3'!N32*100</f>
        <v>6.7819269464554965</v>
      </c>
      <c r="N45" s="590">
        <f>'11.2.3'!O19/'11.2.3'!O32*100</f>
        <v>6.7880783897246788</v>
      </c>
      <c r="O45" s="590">
        <f>'11.2.3'!P19/'11.2.3'!P32*100</f>
        <v>6.8098954224671608</v>
      </c>
      <c r="P45" s="590">
        <f>'11.2.3'!Q19/'11.2.3'!Q32*100</f>
        <v>6.9907626563982488</v>
      </c>
      <c r="Q45" s="590">
        <f>'11.2.3'!R19/'11.2.3'!R32*100</f>
        <v>6.8191975081659555</v>
      </c>
      <c r="R45" s="630">
        <v>34</v>
      </c>
      <c r="S45" s="625"/>
    </row>
    <row r="46" spans="1:19" ht="15" customHeight="1">
      <c r="A46" s="644">
        <v>35</v>
      </c>
      <c r="B46" s="584" t="s">
        <v>1075</v>
      </c>
      <c r="C46" s="590">
        <f>'11.2.3'!D20/'11.2.3'!D33*100</f>
        <v>4.886325847317857</v>
      </c>
      <c r="D46" s="590">
        <f>'11.2.3'!E20/'11.2.3'!E33*100</f>
        <v>4.8762057831258376</v>
      </c>
      <c r="E46" s="590">
        <f>'11.2.3'!F20/'11.2.3'!F33*100</f>
        <v>4.4547659264273252</v>
      </c>
      <c r="F46" s="590">
        <f>'11.2.3'!G20/'11.2.3'!G33*100</f>
        <v>5.0804581065551373</v>
      </c>
      <c r="G46" s="590">
        <f>'11.2.3'!H20/'11.2.3'!H33*100</f>
        <v>4.535268115835752</v>
      </c>
      <c r="H46" s="590">
        <f>'11.2.3'!I20/'11.2.3'!I33*100</f>
        <v>4.898169611433957</v>
      </c>
      <c r="I46" s="590">
        <f>'11.2.3'!J20/'11.2.3'!J33*100</f>
        <v>5.1586631025587364</v>
      </c>
      <c r="J46" s="590">
        <f>'11.2.3'!K20/'11.2.3'!K33*100</f>
        <v>5.8984769982831828</v>
      </c>
      <c r="K46" s="590">
        <f>'11.2.3'!L20/'11.2.3'!L33*100</f>
        <v>6.7306341438540072</v>
      </c>
      <c r="L46" s="590">
        <f>'11.2.3'!M20/'11.2.3'!M33*100</f>
        <v>6.7032321786455888</v>
      </c>
      <c r="M46" s="590">
        <f>'11.2.3'!N20/'11.2.3'!N33*100</f>
        <v>6.8681599280109014</v>
      </c>
      <c r="N46" s="590">
        <f>'11.2.3'!O20/'11.2.3'!O33*100</f>
        <v>7.0336844229013806</v>
      </c>
      <c r="O46" s="590">
        <f>'11.2.3'!P20/'11.2.3'!P33*100</f>
        <v>7.1743913304912548</v>
      </c>
      <c r="P46" s="590">
        <f>'11.2.3'!Q20/'11.2.3'!Q33*100</f>
        <v>7.3786419979712621</v>
      </c>
      <c r="Q46" s="590">
        <f>'11.2.3'!R20/'11.2.3'!R33*100</f>
        <v>7.2117696057953191</v>
      </c>
      <c r="R46" s="630">
        <v>35</v>
      </c>
      <c r="S46" s="625"/>
    </row>
    <row r="47" spans="1:19" ht="15" customHeight="1">
      <c r="A47" s="644">
        <v>36</v>
      </c>
      <c r="B47" s="584" t="s">
        <v>1150</v>
      </c>
      <c r="C47" s="590">
        <f>'11.2.3'!D21/'11.2.3'!D34*100</f>
        <v>4.6719766921338808</v>
      </c>
      <c r="D47" s="590">
        <f>'11.2.3'!E21/'11.2.3'!E34*100</f>
        <v>4.7919565725451028</v>
      </c>
      <c r="E47" s="590">
        <f>'11.2.3'!F21/'11.2.3'!F34*100</f>
        <v>4.7255351941871409</v>
      </c>
      <c r="F47" s="590">
        <f>'11.2.3'!G21/'11.2.3'!G34*100</f>
        <v>5.313669359767081</v>
      </c>
      <c r="G47" s="590">
        <f>'11.2.3'!H21/'11.2.3'!H34*100</f>
        <v>4.510145324317846</v>
      </c>
      <c r="H47" s="590">
        <f>'11.2.3'!I21/'11.2.3'!I34*100</f>
        <v>4.7791049293114494</v>
      </c>
      <c r="I47" s="590">
        <f>'11.2.3'!J21/'11.2.3'!J34*100</f>
        <v>5.1528012314189979</v>
      </c>
      <c r="J47" s="590">
        <f>'11.2.3'!K21/'11.2.3'!K34*100</f>
        <v>5.6423293640246293</v>
      </c>
      <c r="K47" s="590">
        <f>'11.2.3'!L21/'11.2.3'!L34*100</f>
        <v>6.1718096421708237</v>
      </c>
      <c r="L47" s="590">
        <f>'11.2.3'!M21/'11.2.3'!M34*100</f>
        <v>6.1707390036514775</v>
      </c>
      <c r="M47" s="590">
        <f>'11.2.3'!N21/'11.2.3'!N34*100</f>
        <v>6.9630782728739931</v>
      </c>
      <c r="N47" s="590">
        <f>'11.2.3'!O21/'11.2.3'!O34*100</f>
        <v>6.8476203767356871</v>
      </c>
      <c r="O47" s="590">
        <f>'11.2.3'!P21/'11.2.3'!P34*100</f>
        <v>6.6822974720938362</v>
      </c>
      <c r="P47" s="590">
        <f>'11.2.3'!Q21/'11.2.3'!Q34*100</f>
        <v>6.8962643433122448</v>
      </c>
      <c r="Q47" s="590">
        <f>'11.2.3'!R21/'11.2.3'!R34*100</f>
        <v>6.6464861206679702</v>
      </c>
      <c r="R47" s="630">
        <v>36</v>
      </c>
      <c r="S47" s="625"/>
    </row>
    <row r="48" spans="1:19" ht="15" customHeight="1">
      <c r="A48" s="644">
        <v>37</v>
      </c>
      <c r="B48" s="584" t="s">
        <v>1151</v>
      </c>
      <c r="C48" s="590">
        <f>'11.2.3'!D22/'11.2.3'!D35*100</f>
        <v>5.3756687899482509</v>
      </c>
      <c r="D48" s="590">
        <f>'11.2.3'!E22/'11.2.3'!E35*100</f>
        <v>5.3731665752334985</v>
      </c>
      <c r="E48" s="590">
        <f>'11.2.3'!F22/'11.2.3'!F35*100</f>
        <v>5.0191230648873892</v>
      </c>
      <c r="F48" s="590">
        <f>'11.2.3'!G22/'11.2.3'!G35*100</f>
        <v>5.605108336606075</v>
      </c>
      <c r="G48" s="590">
        <f>'11.2.3'!H22/'11.2.3'!H35*100</f>
        <v>5.0308603600821051</v>
      </c>
      <c r="H48" s="590">
        <f>'11.2.3'!I22/'11.2.3'!I35*100</f>
        <v>5.5280789333832301</v>
      </c>
      <c r="I48" s="590">
        <f>'11.2.3'!J22/'11.2.3'!J35*100</f>
        <v>6.0348106526895764</v>
      </c>
      <c r="J48" s="590">
        <f>'11.2.3'!K22/'11.2.3'!K35*100</f>
        <v>6.9017677334105869</v>
      </c>
      <c r="K48" s="590">
        <f>'11.2.3'!L22/'11.2.3'!L35*100</f>
        <v>7.5159610885923547</v>
      </c>
      <c r="L48" s="590">
        <f>'11.2.3'!M22/'11.2.3'!M35*100</f>
        <v>7.4794106922887575</v>
      </c>
      <c r="M48" s="590">
        <f>'11.2.3'!N22/'11.2.3'!N35*100</f>
        <v>5.9734315201623049</v>
      </c>
      <c r="N48" s="590">
        <f>'11.2.3'!O22/'11.2.3'!O35*100</f>
        <v>6.0241907533019923</v>
      </c>
      <c r="O48" s="590">
        <f>'11.2.3'!P22/'11.2.3'!P35*100</f>
        <v>6.4085865942987459</v>
      </c>
      <c r="P48" s="590">
        <f>'11.2.3'!Q22/'11.2.3'!Q35*100</f>
        <v>6.432522797994789</v>
      </c>
      <c r="Q48" s="590">
        <f>'11.2.3'!R22/'11.2.3'!R35*100</f>
        <v>6.5061079963115569</v>
      </c>
      <c r="R48" s="630">
        <v>37</v>
      </c>
      <c r="S48" s="625"/>
    </row>
    <row r="49" spans="1:19" ht="15" customHeight="1">
      <c r="A49" s="644">
        <v>38</v>
      </c>
      <c r="B49" s="583" t="s">
        <v>1086</v>
      </c>
      <c r="C49" s="590">
        <f>'11.2.3'!D23/'11.2.3'!D36*100</f>
        <v>15.335349182383434</v>
      </c>
      <c r="D49" s="590">
        <f>'11.2.3'!E23/'11.2.3'!E36*100</f>
        <v>14.646341021965254</v>
      </c>
      <c r="E49" s="590">
        <f>'11.2.3'!F23/'11.2.3'!F36*100</f>
        <v>15.802573395981712</v>
      </c>
      <c r="F49" s="590">
        <f>'11.2.3'!G23/'11.2.3'!G36*100</f>
        <v>15.334367738039987</v>
      </c>
      <c r="G49" s="590">
        <f>'11.2.3'!H23/'11.2.3'!H36*100</f>
        <v>14.852300035928762</v>
      </c>
      <c r="H49" s="590">
        <f>'11.2.3'!I23/'11.2.3'!I36*100</f>
        <v>16.265797334556407</v>
      </c>
      <c r="I49" s="590">
        <f>'11.2.3'!J23/'11.2.3'!J36*100</f>
        <v>17.771722940843883</v>
      </c>
      <c r="J49" s="590">
        <f>'11.2.3'!K23/'11.2.3'!K36*100</f>
        <v>27.079412915008266</v>
      </c>
      <c r="K49" s="590">
        <f>'11.2.3'!L23/'11.2.3'!L36*100</f>
        <v>26.776750144433386</v>
      </c>
      <c r="L49" s="590">
        <f>'11.2.3'!M23/'11.2.3'!M36*100</f>
        <v>26.485814666144293</v>
      </c>
      <c r="M49" s="590">
        <f>'11.2.3'!N23/'11.2.3'!N36*100</f>
        <v>26.790863469236854</v>
      </c>
      <c r="N49" s="590">
        <f>'11.2.3'!O23/'11.2.3'!O36*100</f>
        <v>27.113501071226086</v>
      </c>
      <c r="O49" s="590">
        <f>'11.2.3'!P23/'11.2.3'!P36*100</f>
        <v>26.929487492044444</v>
      </c>
      <c r="P49" s="590">
        <f>'11.2.3'!Q23/'11.2.3'!Q36*100</f>
        <v>26.541999317453381</v>
      </c>
      <c r="Q49" s="590">
        <f>'11.2.3'!R23/'11.2.3'!R36*100</f>
        <v>27.400211512140071</v>
      </c>
      <c r="R49" s="630">
        <v>38</v>
      </c>
      <c r="S49" s="625"/>
    </row>
    <row r="50" spans="1:19" ht="15" customHeight="1">
      <c r="A50" s="644">
        <v>39</v>
      </c>
      <c r="B50" s="583" t="s">
        <v>1079</v>
      </c>
      <c r="C50" s="590">
        <f>'11.2.3'!D24/'11.2.3'!D37*100</f>
        <v>26.252927853656121</v>
      </c>
      <c r="D50" s="590">
        <f>'11.2.3'!E24/'11.2.3'!E37*100</f>
        <v>24.453126151188286</v>
      </c>
      <c r="E50" s="590">
        <f>'11.2.3'!F24/'11.2.3'!F37*100</f>
        <v>26.730198849273041</v>
      </c>
      <c r="F50" s="590">
        <f>'11.2.3'!G24/'11.2.3'!G37*100</f>
        <v>26.571519344700235</v>
      </c>
      <c r="G50" s="590">
        <f>'11.2.3'!H24/'11.2.3'!H37*100</f>
        <v>23.839739858162414</v>
      </c>
      <c r="H50" s="590">
        <f>'11.2.3'!I24/'11.2.3'!I37*100</f>
        <v>26.178597401233418</v>
      </c>
      <c r="I50" s="590">
        <f>'11.2.3'!J24/'11.2.3'!J37*100</f>
        <v>27.773826703478932</v>
      </c>
      <c r="J50" s="590">
        <f>'11.2.3'!K24/'11.2.3'!K37*100</f>
        <v>33.495370492436273</v>
      </c>
      <c r="K50" s="590">
        <f>'11.2.3'!L24/'11.2.3'!L37*100</f>
        <v>32.6362764464997</v>
      </c>
      <c r="L50" s="590">
        <f>'11.2.3'!M24/'11.2.3'!M37*100</f>
        <v>31.898130869022971</v>
      </c>
      <c r="M50" s="590">
        <f>'11.2.3'!N24/'11.2.3'!N37*100</f>
        <v>31.868803042826165</v>
      </c>
      <c r="N50" s="590">
        <f>'11.2.3'!O24/'11.2.3'!O37*100</f>
        <v>31.577584775147599</v>
      </c>
      <c r="O50" s="590">
        <f>'11.2.3'!P24/'11.2.3'!P37*100</f>
        <v>32.211798361280266</v>
      </c>
      <c r="P50" s="590">
        <f>'11.2.3'!Q24/'11.2.3'!Q37*100</f>
        <v>31.202922418971596</v>
      </c>
      <c r="Q50" s="590">
        <f>'11.2.3'!R24/'11.2.3'!R37*100</f>
        <v>31.489317747206076</v>
      </c>
      <c r="R50" s="630">
        <v>39</v>
      </c>
      <c r="S50" s="625"/>
    </row>
    <row r="51" spans="1:19" ht="15" customHeight="1">
      <c r="A51" s="644">
        <v>40</v>
      </c>
      <c r="B51" s="584" t="s">
        <v>1082</v>
      </c>
      <c r="C51" s="590">
        <f>'11.2.3'!D25/'11.2.3'!D38*100</f>
        <v>20.181270127088464</v>
      </c>
      <c r="D51" s="590">
        <f>'11.2.3'!E25/'11.2.3'!E38*100</f>
        <v>18.242174334433496</v>
      </c>
      <c r="E51" s="590">
        <f>'11.2.3'!F25/'11.2.3'!F38*100</f>
        <v>20.32761462105784</v>
      </c>
      <c r="F51" s="590">
        <f>'11.2.3'!G25/'11.2.3'!G38*100</f>
        <v>19.998842914826593</v>
      </c>
      <c r="G51" s="590">
        <f>'11.2.3'!H25/'11.2.3'!H38*100</f>
        <v>17.658036681052895</v>
      </c>
      <c r="H51" s="590">
        <f>'11.2.3'!I25/'11.2.3'!I38*100</f>
        <v>19.761828463814119</v>
      </c>
      <c r="I51" s="590">
        <f>'11.2.3'!J25/'11.2.3'!J38*100</f>
        <v>21.360121802210376</v>
      </c>
      <c r="J51" s="590">
        <f>'11.2.3'!K25/'11.2.3'!K38*100</f>
        <v>26.713129618892427</v>
      </c>
      <c r="K51" s="590">
        <f>'11.2.3'!L25/'11.2.3'!L38*100</f>
        <v>26.019830056835612</v>
      </c>
      <c r="L51" s="590">
        <f>'11.2.3'!M25/'11.2.3'!M38*100</f>
        <v>25.274985459107906</v>
      </c>
      <c r="M51" s="590">
        <f>'11.2.3'!N25/'11.2.3'!N38*100</f>
        <v>27.963242090673713</v>
      </c>
      <c r="N51" s="590">
        <f>'11.2.3'!O25/'11.2.3'!O38*100</f>
        <v>27.700698886910914</v>
      </c>
      <c r="O51" s="590">
        <f>'11.2.3'!P25/'11.2.3'!P38*100</f>
        <v>27.623070703055308</v>
      </c>
      <c r="P51" s="590">
        <f>'11.2.3'!Q25/'11.2.3'!Q38*100</f>
        <v>26.799122913238044</v>
      </c>
      <c r="Q51" s="590">
        <f>'11.2.3'!R25/'11.2.3'!R38*100</f>
        <v>27.371819730342395</v>
      </c>
      <c r="R51" s="630">
        <v>40</v>
      </c>
      <c r="S51" s="625"/>
    </row>
    <row r="52" spans="1:19" ht="15" customHeight="1">
      <c r="A52" s="644">
        <v>41</v>
      </c>
      <c r="B52" s="584" t="s">
        <v>1081</v>
      </c>
      <c r="C52" s="590">
        <f>'11.2.3'!D26/'11.2.3'!D39*100</f>
        <v>28.04582804442401</v>
      </c>
      <c r="D52" s="590">
        <f>'11.2.3'!E26/'11.2.3'!E39*100</f>
        <v>26.291651521322457</v>
      </c>
      <c r="E52" s="590">
        <f>'11.2.3'!F26/'11.2.3'!F39*100</f>
        <v>28.616268891440278</v>
      </c>
      <c r="F52" s="590">
        <f>'11.2.3'!G26/'11.2.3'!G39*100</f>
        <v>28.487484185067615</v>
      </c>
      <c r="G52" s="590">
        <f>'11.2.3'!H26/'11.2.3'!H39*100</f>
        <v>25.673483360003029</v>
      </c>
      <c r="H52" s="590">
        <f>'11.2.3'!I26/'11.2.3'!I39*100</f>
        <v>28.06192692287447</v>
      </c>
      <c r="I52" s="590">
        <f>'11.2.3'!J26/'11.2.3'!J39*100</f>
        <v>29.649537972405177</v>
      </c>
      <c r="J52" s="590">
        <f>'11.2.3'!K26/'11.2.3'!K39*100</f>
        <v>35.438864705595819</v>
      </c>
      <c r="K52" s="590">
        <f>'11.2.3'!L26/'11.2.3'!L39*100</f>
        <v>34.551089305851164</v>
      </c>
      <c r="L52" s="590">
        <f>'11.2.3'!M26/'11.2.3'!M39*100</f>
        <v>33.839930385867873</v>
      </c>
      <c r="M52" s="590">
        <f>'11.2.3'!N26/'11.2.3'!N39*100</f>
        <v>32.890186839299055</v>
      </c>
      <c r="N52" s="590">
        <f>'11.2.3'!O26/'11.2.3'!O39*100</f>
        <v>32.591408975441809</v>
      </c>
      <c r="O52" s="590">
        <f>'11.2.3'!P26/'11.2.3'!P39*100</f>
        <v>33.63472008787047</v>
      </c>
      <c r="P52" s="590">
        <f>'11.2.3'!Q26/'11.2.3'!Q39*100</f>
        <v>32.576937722087074</v>
      </c>
      <c r="Q52" s="590">
        <f>'11.2.3'!R26/'11.2.3'!R39*100</f>
        <v>32.779832359585079</v>
      </c>
      <c r="R52" s="630">
        <v>41</v>
      </c>
      <c r="S52" s="625"/>
    </row>
    <row r="53" spans="1:19" ht="15" customHeight="1">
      <c r="A53" s="644">
        <v>42</v>
      </c>
      <c r="B53" s="583" t="s">
        <v>1152</v>
      </c>
      <c r="C53" s="590">
        <f>'11.2.3'!D27/'11.2.3'!D40*100</f>
        <v>6.2554280903547239</v>
      </c>
      <c r="D53" s="590">
        <f>'11.2.3'!E27/'11.2.3'!E40*100</f>
        <v>6.1772797274276448</v>
      </c>
      <c r="E53" s="590">
        <f>'11.2.3'!F27/'11.2.3'!F40*100</f>
        <v>6.2256593668561848</v>
      </c>
      <c r="F53" s="590">
        <f>'11.2.3'!G27/'11.2.3'!G40*100</f>
        <v>6.7894292564540395</v>
      </c>
      <c r="G53" s="590">
        <f>'11.2.3'!H27/'11.2.3'!H40*100</f>
        <v>5.9300899948903929</v>
      </c>
      <c r="H53" s="590">
        <f>'11.2.3'!I27/'11.2.3'!I40*100</f>
        <v>6.4416629823241864</v>
      </c>
      <c r="I53" s="590">
        <f>'11.2.3'!J27/'11.2.3'!J40*100</f>
        <v>7.0046719856026032</v>
      </c>
      <c r="J53" s="590">
        <f>'11.2.3'!K27/'11.2.3'!K40*100</f>
        <v>8.287533657540985</v>
      </c>
      <c r="K53" s="590">
        <f>'11.2.3'!L27/'11.2.3'!L40*100</f>
        <v>9.0178413888598197</v>
      </c>
      <c r="L53" s="590">
        <f>'11.2.3'!M27/'11.2.3'!M40*100</f>
        <v>8.957029919954234</v>
      </c>
      <c r="M53" s="590">
        <f>'11.2.3'!N27/'11.2.3'!N40*100</f>
        <v>10.269709534972721</v>
      </c>
      <c r="N53" s="590">
        <f>'11.2.3'!O27/'11.2.3'!O40*100</f>
        <v>10.195866872927796</v>
      </c>
      <c r="O53" s="590">
        <f>'11.2.3'!P27/'11.2.3'!P40*100</f>
        <v>10.050311796344323</v>
      </c>
      <c r="P53" s="590">
        <f>'11.2.3'!Q27/'11.2.3'!Q40*100</f>
        <v>10.268168288041425</v>
      </c>
      <c r="Q53" s="590">
        <f>'11.2.3'!R27/'11.2.3'!R40*100</f>
        <v>10.162859491697343</v>
      </c>
      <c r="R53" s="630">
        <v>42</v>
      </c>
      <c r="S53" s="625"/>
    </row>
    <row r="54" spans="1:19" ht="15" customHeight="1">
      <c r="A54" s="644">
        <v>43</v>
      </c>
      <c r="B54" s="583" t="s">
        <v>1153</v>
      </c>
      <c r="C54" s="590">
        <f>'11.2.3'!D28/'11.2.3'!D41*100</f>
        <v>2.9603455966112011</v>
      </c>
      <c r="D54" s="590">
        <f>'11.2.3'!E28/'11.2.3'!E41*100</f>
        <v>2.9708866522384478</v>
      </c>
      <c r="E54" s="590">
        <f>'11.2.3'!F28/'11.2.3'!F41*100</f>
        <v>2.9330936667413829</v>
      </c>
      <c r="F54" s="590">
        <f>'11.2.3'!G28/'11.2.3'!G41*100</f>
        <v>3.308289544324265</v>
      </c>
      <c r="G54" s="590">
        <f>'11.2.3'!H28/'11.2.3'!H41*100</f>
        <v>2.8531854364254499</v>
      </c>
      <c r="H54" s="590">
        <f>'11.2.3'!I28/'11.2.3'!I41*100</f>
        <v>3.0555475591239318</v>
      </c>
      <c r="I54" s="590">
        <f>'11.2.3'!J28/'11.2.3'!J41*100</f>
        <v>3.3361676752589631</v>
      </c>
      <c r="J54" s="590">
        <f>'11.2.3'!K28/'11.2.3'!K41*100</f>
        <v>3.8217576574911982</v>
      </c>
      <c r="K54" s="590">
        <f>'11.2.3'!L28/'11.2.3'!L41*100</f>
        <v>4.2313540495224951</v>
      </c>
      <c r="L54" s="590">
        <f>'11.2.3'!M28/'11.2.3'!M41*100</f>
        <v>4.2141108333969246</v>
      </c>
      <c r="M54" s="590">
        <f>'11.2.3'!N28/'11.2.3'!N41*100</f>
        <v>6.306799397627687</v>
      </c>
      <c r="N54" s="590">
        <f>'11.2.3'!O28/'11.2.3'!O41*100</f>
        <v>6.2841903575614459</v>
      </c>
      <c r="O54" s="590">
        <f>'11.2.3'!P28/'11.2.3'!P41*100</f>
        <v>5.8596856042112062</v>
      </c>
      <c r="P54" s="590">
        <f>'11.2.3'!Q28/'11.2.3'!Q41*100</f>
        <v>6.0263055543595003</v>
      </c>
      <c r="Q54" s="590">
        <f>'11.2.3'!R28/'11.2.3'!R41*100</f>
        <v>5.9373567370082672</v>
      </c>
      <c r="R54" s="630">
        <v>43</v>
      </c>
      <c r="S54" s="625"/>
    </row>
    <row r="55" spans="1:19" ht="15" customHeight="1">
      <c r="A55" s="644">
        <v>44</v>
      </c>
      <c r="B55" s="636" t="s">
        <v>48</v>
      </c>
      <c r="C55" s="645">
        <f>'11.2.3'!D29/'11.2.3'!D42*100</f>
        <v>7.8277542127721489</v>
      </c>
      <c r="D55" s="645">
        <f>'11.2.3'!E29/'11.2.3'!E42*100</f>
        <v>7.7719335132163865</v>
      </c>
      <c r="E55" s="645">
        <f>'11.2.3'!F29/'11.2.3'!F42*100</f>
        <v>7.7680887681026727</v>
      </c>
      <c r="F55" s="645">
        <f>'11.2.3'!G29/'11.2.3'!G42*100</f>
        <v>8.4093936216264034</v>
      </c>
      <c r="G55" s="645">
        <f>'11.2.3'!H29/'11.2.3'!H42*100</f>
        <v>7.3917394573053601</v>
      </c>
      <c r="H55" s="645">
        <f>'11.2.3'!I29/'11.2.3'!I42*100</f>
        <v>7.9718438095320172</v>
      </c>
      <c r="I55" s="645">
        <f>'11.2.3'!J29/'11.2.3'!J42*100</f>
        <v>8.6425880950423313</v>
      </c>
      <c r="J55" s="645">
        <f>'11.2.3'!K29/'11.2.3'!K42*100</f>
        <v>10.133541092201794</v>
      </c>
      <c r="K55" s="645">
        <f>'11.2.3'!L29/'11.2.3'!L42*100</f>
        <v>10.960547330998951</v>
      </c>
      <c r="L55" s="645">
        <f>'11.2.3'!M29/'11.2.3'!M42*100</f>
        <v>10.933681867248385</v>
      </c>
      <c r="M55" s="645">
        <f>'11.2.3'!N29/'11.2.3'!N42*100</f>
        <v>11.408345648605851</v>
      </c>
      <c r="N55" s="645">
        <f>'11.2.3'!O29/'11.2.3'!O42*100</f>
        <v>11.334913692258116</v>
      </c>
      <c r="O55" s="645">
        <f>'11.2.3'!P29/'11.2.3'!P42*100</f>
        <v>11.687583531366217</v>
      </c>
      <c r="P55" s="645">
        <f>'11.2.3'!Q29/'11.2.3'!Q42*100</f>
        <v>11.911677433653173</v>
      </c>
      <c r="Q55" s="645">
        <f>'11.2.3'!R29/'11.2.3'!R42*100</f>
        <v>11.817253305567716</v>
      </c>
      <c r="R55" s="630">
        <v>44</v>
      </c>
      <c r="S55" s="625"/>
    </row>
  </sheetData>
  <pageMargins left="0.59055118110236227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/>
  </sheetViews>
  <sheetFormatPr baseColWidth="10" defaultRowHeight="12.75"/>
  <cols>
    <col min="1" max="1" width="25.7109375" style="100" customWidth="1"/>
    <col min="2" max="2" width="1.7109375" style="100" customWidth="1"/>
    <col min="3" max="3" width="70.7109375" style="100" customWidth="1"/>
    <col min="4" max="16384" width="11.42578125" style="100"/>
  </cols>
  <sheetData>
    <row r="1" spans="1:3" ht="18">
      <c r="A1" s="126" t="s">
        <v>173</v>
      </c>
    </row>
    <row r="3" spans="1:3">
      <c r="A3" s="117" t="s">
        <v>349</v>
      </c>
    </row>
    <row r="5" spans="1:3">
      <c r="A5" s="117" t="s">
        <v>138</v>
      </c>
      <c r="C5" s="100" t="s">
        <v>139</v>
      </c>
    </row>
    <row r="6" spans="1:3">
      <c r="A6" s="117" t="s">
        <v>140</v>
      </c>
      <c r="C6" s="100" t="s">
        <v>141</v>
      </c>
    </row>
    <row r="7" spans="1:3">
      <c r="A7" s="117"/>
      <c r="C7" s="100" t="s">
        <v>142</v>
      </c>
    </row>
    <row r="9" spans="1:3" ht="14.25">
      <c r="A9" s="117" t="s">
        <v>170</v>
      </c>
      <c r="C9" s="100" t="s">
        <v>171</v>
      </c>
    </row>
    <row r="10" spans="1:3">
      <c r="C10" s="100" t="s">
        <v>143</v>
      </c>
    </row>
    <row r="11" spans="1:3">
      <c r="C11" s="100" t="s">
        <v>144</v>
      </c>
    </row>
    <row r="12" spans="1:3">
      <c r="C12" s="100" t="s">
        <v>145</v>
      </c>
    </row>
    <row r="13" spans="1:3">
      <c r="C13" s="100" t="s">
        <v>397</v>
      </c>
    </row>
    <row r="15" spans="1:3">
      <c r="A15" s="117" t="s">
        <v>146</v>
      </c>
      <c r="C15" s="100" t="s">
        <v>147</v>
      </c>
    </row>
    <row r="16" spans="1:3">
      <c r="C16" s="100" t="s">
        <v>148</v>
      </c>
    </row>
    <row r="17" spans="1:7">
      <c r="C17" s="100" t="s">
        <v>149</v>
      </c>
    </row>
    <row r="19" spans="1:7">
      <c r="A19" s="117" t="s">
        <v>150</v>
      </c>
      <c r="C19" s="100" t="s">
        <v>151</v>
      </c>
    </row>
    <row r="20" spans="1:7">
      <c r="C20" s="100" t="s">
        <v>152</v>
      </c>
    </row>
    <row r="21" spans="1:7">
      <c r="C21" s="100" t="s">
        <v>153</v>
      </c>
    </row>
    <row r="22" spans="1:7">
      <c r="C22" s="100" t="s">
        <v>398</v>
      </c>
    </row>
    <row r="23" spans="1:7">
      <c r="C23" s="100" t="s">
        <v>399</v>
      </c>
    </row>
    <row r="25" spans="1:7">
      <c r="A25" s="117" t="s">
        <v>154</v>
      </c>
      <c r="C25" s="100" t="s">
        <v>155</v>
      </c>
    </row>
    <row r="26" spans="1:7" ht="15">
      <c r="C26" s="100" t="s">
        <v>156</v>
      </c>
      <c r="G26" s="111"/>
    </row>
    <row r="27" spans="1:7">
      <c r="C27" s="100" t="s">
        <v>157</v>
      </c>
    </row>
    <row r="29" spans="1:7">
      <c r="A29" s="117" t="s">
        <v>158</v>
      </c>
      <c r="C29" s="100" t="s">
        <v>159</v>
      </c>
    </row>
    <row r="30" spans="1:7">
      <c r="C30" s="100" t="s">
        <v>160</v>
      </c>
    </row>
    <row r="31" spans="1:7">
      <c r="C31" s="100" t="s">
        <v>400</v>
      </c>
    </row>
    <row r="32" spans="1:7">
      <c r="C32" s="100" t="s">
        <v>161</v>
      </c>
    </row>
    <row r="34" spans="1:3">
      <c r="A34" s="117" t="s">
        <v>162</v>
      </c>
      <c r="C34" s="100" t="s">
        <v>163</v>
      </c>
    </row>
    <row r="35" spans="1:3">
      <c r="C35" s="100" t="s">
        <v>164</v>
      </c>
    </row>
    <row r="36" spans="1:3">
      <c r="C36" s="100" t="s">
        <v>165</v>
      </c>
    </row>
    <row r="37" spans="1:3">
      <c r="C37" s="100" t="s">
        <v>166</v>
      </c>
    </row>
    <row r="38" spans="1:3">
      <c r="C38" s="100" t="s">
        <v>167</v>
      </c>
    </row>
    <row r="39" spans="1:3">
      <c r="C39" s="100" t="s">
        <v>168</v>
      </c>
    </row>
    <row r="40" spans="1:3">
      <c r="C40" s="100" t="s">
        <v>169</v>
      </c>
    </row>
    <row r="43" spans="1:3">
      <c r="A43" s="117" t="s">
        <v>31</v>
      </c>
    </row>
    <row r="45" spans="1:3">
      <c r="A45" s="117" t="s">
        <v>622</v>
      </c>
      <c r="C45" s="128" t="s">
        <v>623</v>
      </c>
    </row>
    <row r="46" spans="1:3">
      <c r="C46" s="128" t="s">
        <v>624</v>
      </c>
    </row>
    <row r="47" spans="1:3">
      <c r="C47" s="128" t="s">
        <v>625</v>
      </c>
    </row>
    <row r="48" spans="1:3">
      <c r="C48" s="128" t="s">
        <v>626</v>
      </c>
    </row>
    <row r="50" spans="1:3">
      <c r="A50" s="127" t="s">
        <v>401</v>
      </c>
      <c r="C50" s="128" t="s">
        <v>402</v>
      </c>
    </row>
    <row r="51" spans="1:3">
      <c r="A51" s="128"/>
      <c r="C51" s="128" t="s">
        <v>403</v>
      </c>
    </row>
    <row r="52" spans="1:3">
      <c r="A52" s="128"/>
      <c r="C52" s="128" t="s">
        <v>404</v>
      </c>
    </row>
    <row r="53" spans="1:3">
      <c r="A53" s="128"/>
      <c r="C53" s="128" t="s">
        <v>405</v>
      </c>
    </row>
    <row r="54" spans="1:3">
      <c r="A54" s="128"/>
      <c r="C54" s="128" t="s">
        <v>627</v>
      </c>
    </row>
    <row r="55" spans="1:3" ht="14.25">
      <c r="A55" s="128"/>
      <c r="C55" s="128" t="s">
        <v>628</v>
      </c>
    </row>
    <row r="56" spans="1:3" ht="14.25">
      <c r="A56" s="128"/>
      <c r="C56" s="128" t="s">
        <v>629</v>
      </c>
    </row>
    <row r="57" spans="1:3">
      <c r="A57" s="128"/>
    </row>
    <row r="59" spans="1:3">
      <c r="A59" s="117" t="s">
        <v>29</v>
      </c>
    </row>
    <row r="61" spans="1:3">
      <c r="A61" s="117" t="s">
        <v>406</v>
      </c>
      <c r="C61" s="100" t="s">
        <v>407</v>
      </c>
    </row>
    <row r="62" spans="1:3">
      <c r="A62" s="117" t="s">
        <v>408</v>
      </c>
      <c r="C62" s="100" t="s">
        <v>409</v>
      </c>
    </row>
    <row r="64" spans="1:3">
      <c r="A64" s="117" t="s">
        <v>410</v>
      </c>
      <c r="C64" s="100" t="s">
        <v>411</v>
      </c>
    </row>
    <row r="65" spans="1:3">
      <c r="C65" s="100" t="s">
        <v>412</v>
      </c>
    </row>
    <row r="66" spans="1:3">
      <c r="C66" s="100" t="s">
        <v>413</v>
      </c>
    </row>
    <row r="67" spans="1:3">
      <c r="C67" s="100" t="s">
        <v>414</v>
      </c>
    </row>
    <row r="69" spans="1:3">
      <c r="A69" s="117" t="s">
        <v>415</v>
      </c>
      <c r="C69" s="100" t="s">
        <v>416</v>
      </c>
    </row>
    <row r="70" spans="1:3">
      <c r="C70" s="100" t="s">
        <v>417</v>
      </c>
    </row>
    <row r="71" spans="1:3">
      <c r="C71" s="100" t="s">
        <v>418</v>
      </c>
    </row>
    <row r="73" spans="1:3">
      <c r="A73" s="117" t="s">
        <v>419</v>
      </c>
      <c r="C73" s="100" t="s">
        <v>420</v>
      </c>
    </row>
    <row r="74" spans="1:3">
      <c r="C74" s="100" t="s">
        <v>421</v>
      </c>
    </row>
    <row r="75" spans="1:3">
      <c r="C75" s="100" t="s">
        <v>422</v>
      </c>
    </row>
    <row r="76" spans="1:3">
      <c r="C76" s="100" t="s">
        <v>423</v>
      </c>
    </row>
    <row r="78" spans="1:3">
      <c r="A78" s="117" t="s">
        <v>424</v>
      </c>
      <c r="C78" s="100" t="s">
        <v>425</v>
      </c>
    </row>
    <row r="79" spans="1:3">
      <c r="C79" s="100" t="s">
        <v>426</v>
      </c>
    </row>
    <row r="80" spans="1:3">
      <c r="C80" s="100" t="s">
        <v>427</v>
      </c>
    </row>
    <row r="81" spans="1:3">
      <c r="C81" s="100" t="s">
        <v>428</v>
      </c>
    </row>
    <row r="82" spans="1:3">
      <c r="C82" s="100" t="s">
        <v>429</v>
      </c>
    </row>
    <row r="84" spans="1:3">
      <c r="A84" s="117" t="s">
        <v>430</v>
      </c>
      <c r="C84" s="100" t="s">
        <v>431</v>
      </c>
    </row>
    <row r="85" spans="1:3">
      <c r="C85" s="100" t="s">
        <v>432</v>
      </c>
    </row>
    <row r="87" spans="1:3">
      <c r="A87" s="117" t="s">
        <v>433</v>
      </c>
      <c r="C87" s="100" t="s">
        <v>434</v>
      </c>
    </row>
    <row r="88" spans="1:3">
      <c r="A88" s="117" t="s">
        <v>435</v>
      </c>
      <c r="C88" s="100" t="s">
        <v>436</v>
      </c>
    </row>
    <row r="89" spans="1:3">
      <c r="C89" s="100" t="s">
        <v>437</v>
      </c>
    </row>
    <row r="91" spans="1:3">
      <c r="A91" s="117" t="s">
        <v>433</v>
      </c>
      <c r="C91" s="100" t="s">
        <v>438</v>
      </c>
    </row>
    <row r="92" spans="1:3">
      <c r="A92" s="117" t="s">
        <v>439</v>
      </c>
      <c r="C92" s="100" t="s">
        <v>440</v>
      </c>
    </row>
    <row r="93" spans="1:3">
      <c r="C93" s="100" t="s">
        <v>441</v>
      </c>
    </row>
    <row r="94" spans="1:3">
      <c r="C94" s="100" t="s">
        <v>442</v>
      </c>
    </row>
    <row r="95" spans="1:3">
      <c r="C95" s="100" t="s">
        <v>443</v>
      </c>
    </row>
    <row r="96" spans="1:3">
      <c r="C96" s="100" t="s">
        <v>444</v>
      </c>
    </row>
    <row r="98" spans="1:3">
      <c r="A98" s="117" t="s">
        <v>445</v>
      </c>
      <c r="C98" s="100" t="s">
        <v>446</v>
      </c>
    </row>
    <row r="99" spans="1:3">
      <c r="C99" s="100" t="s">
        <v>447</v>
      </c>
    </row>
    <row r="100" spans="1:3">
      <c r="C100" s="100" t="s">
        <v>448</v>
      </c>
    </row>
    <row r="102" spans="1:3">
      <c r="A102" s="117" t="s">
        <v>449</v>
      </c>
      <c r="C102" s="100" t="s">
        <v>450</v>
      </c>
    </row>
    <row r="103" spans="1:3">
      <c r="C103" s="100" t="s">
        <v>451</v>
      </c>
    </row>
    <row r="105" spans="1:3">
      <c r="A105" s="117" t="s">
        <v>452</v>
      </c>
      <c r="C105" s="100" t="s">
        <v>453</v>
      </c>
    </row>
    <row r="106" spans="1:3">
      <c r="C106" s="100" t="s">
        <v>454</v>
      </c>
    </row>
    <row r="107" spans="1:3">
      <c r="C107" s="100" t="s">
        <v>455</v>
      </c>
    </row>
  </sheetData>
  <pageMargins left="0.78740157480314965" right="0.59055118110236227" top="0.78740157480314965" bottom="0.78740157480314965" header="0.11811023622047245" footer="0.11811023622047245"/>
  <pageSetup paperSize="9" scale="90" orientation="portrait" horizontalDpi="1200" verticalDpi="1200" r:id="rId1"/>
  <headerFooter alignWithMargins="0">
    <oddHeader>&amp;R&amp;"MetaNormalLF-Roman,Standard"&amp;11Teil 5</oddHeader>
    <oddFooter>&amp;L&amp;"MetaNormalLF-Roman,Standard"Statistisches Bundesamt, Umweltnutzung und Wirtschaft, Tabellenband, 2016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3" width="13.7109375" style="576" customWidth="1"/>
    <col min="4" max="4" width="11.42578125" style="576"/>
    <col min="5" max="8" width="11.42578125" style="576" customWidth="1"/>
    <col min="9" max="9" width="11.42578125" style="576"/>
    <col min="10" max="13" width="11.42578125" style="576" customWidth="1"/>
    <col min="14" max="18" width="11.42578125" style="576"/>
    <col min="19" max="19" width="4.28515625" style="576" hidden="1" customWidth="1"/>
    <col min="20" max="16384" width="11.42578125" style="576"/>
  </cols>
  <sheetData>
    <row r="1" spans="1:20" ht="20.25" customHeight="1">
      <c r="A1" s="617" t="s">
        <v>1286</v>
      </c>
      <c r="I1" s="617"/>
    </row>
    <row r="2" spans="1:20" ht="20.100000000000001" customHeight="1">
      <c r="A2" s="577" t="s">
        <v>997</v>
      </c>
      <c r="I2" s="577"/>
    </row>
    <row r="3" spans="1:20" ht="20.100000000000001" customHeight="1"/>
    <row r="4" spans="1:20" s="579" customFormat="1" ht="30" customHeight="1">
      <c r="A4" s="618" t="s">
        <v>30</v>
      </c>
      <c r="B4" s="619" t="s">
        <v>1148</v>
      </c>
      <c r="C4" s="619" t="s">
        <v>3</v>
      </c>
      <c r="D4" s="619">
        <v>2000</v>
      </c>
      <c r="E4" s="619">
        <v>2001</v>
      </c>
      <c r="F4" s="620">
        <v>2002</v>
      </c>
      <c r="G4" s="621">
        <v>2003</v>
      </c>
      <c r="H4" s="619">
        <v>2004</v>
      </c>
      <c r="I4" s="620">
        <v>2005</v>
      </c>
      <c r="J4" s="619">
        <v>2006</v>
      </c>
      <c r="K4" s="619">
        <v>2007</v>
      </c>
      <c r="L4" s="619">
        <v>2008</v>
      </c>
      <c r="M4" s="619">
        <v>2009</v>
      </c>
      <c r="N4" s="619">
        <v>2010</v>
      </c>
      <c r="O4" s="619">
        <v>2011</v>
      </c>
      <c r="P4" s="619">
        <v>2012</v>
      </c>
      <c r="Q4" s="632">
        <v>2013</v>
      </c>
      <c r="R4" s="621">
        <v>2014</v>
      </c>
      <c r="S4" s="629" t="s">
        <v>30</v>
      </c>
      <c r="T4" s="623"/>
    </row>
    <row r="5" spans="1:20" ht="20.100000000000001" customHeight="1">
      <c r="A5" s="625"/>
      <c r="B5" s="625"/>
      <c r="C5" s="625"/>
      <c r="D5" s="674" t="s">
        <v>1156</v>
      </c>
      <c r="I5" s="674"/>
      <c r="S5" s="625"/>
      <c r="T5" s="625"/>
    </row>
    <row r="6" spans="1:20" ht="15" customHeight="1">
      <c r="A6" s="580">
        <v>1</v>
      </c>
      <c r="B6" s="583" t="s">
        <v>1085</v>
      </c>
      <c r="C6" s="646" t="s">
        <v>631</v>
      </c>
      <c r="D6" s="606">
        <v>6842.9189264509532</v>
      </c>
      <c r="E6" s="606">
        <v>6708.2700095139644</v>
      </c>
      <c r="F6" s="606">
        <v>6702.3894367746225</v>
      </c>
      <c r="G6" s="606">
        <v>6929.8736879388043</v>
      </c>
      <c r="H6" s="606">
        <v>6677.8256293867653</v>
      </c>
      <c r="I6" s="606">
        <v>6816.5300314637079</v>
      </c>
      <c r="J6" s="606">
        <v>6985.3955965485102</v>
      </c>
      <c r="K6" s="606">
        <v>6685.3386864326967</v>
      </c>
      <c r="L6" s="606">
        <v>6836.8416256232349</v>
      </c>
      <c r="M6" s="606">
        <v>6805.4679107658048</v>
      </c>
      <c r="N6" s="606">
        <v>6913.827986886502</v>
      </c>
      <c r="O6" s="606">
        <v>6768.2156632436363</v>
      </c>
      <c r="P6" s="606">
        <v>6683.1297653685933</v>
      </c>
      <c r="Q6" s="606">
        <v>6803.4575785210855</v>
      </c>
      <c r="R6" s="606">
        <v>6628.972230229374</v>
      </c>
      <c r="S6" s="630">
        <v>1</v>
      </c>
      <c r="T6" s="625"/>
    </row>
    <row r="7" spans="1:20" ht="15" customHeight="1">
      <c r="A7" s="580">
        <v>2</v>
      </c>
      <c r="B7" s="584" t="s">
        <v>1075</v>
      </c>
      <c r="C7" s="646" t="s">
        <v>631</v>
      </c>
      <c r="D7" s="606">
        <v>2427.1979061641468</v>
      </c>
      <c r="E7" s="606">
        <v>2355.263062679599</v>
      </c>
      <c r="F7" s="606">
        <v>2365.3417324670622</v>
      </c>
      <c r="G7" s="606">
        <v>2432.5185212255487</v>
      </c>
      <c r="H7" s="606">
        <v>2355.4911083648194</v>
      </c>
      <c r="I7" s="606">
        <v>2405.26878694376</v>
      </c>
      <c r="J7" s="606">
        <v>2457.2716223145339</v>
      </c>
      <c r="K7" s="606">
        <v>2358.2901237601995</v>
      </c>
      <c r="L7" s="606">
        <v>2404.0102321032509</v>
      </c>
      <c r="M7" s="606">
        <v>2381.5059109243853</v>
      </c>
      <c r="N7" s="606">
        <v>2348.2495063389747</v>
      </c>
      <c r="O7" s="606">
        <v>2286.4428978165383</v>
      </c>
      <c r="P7" s="606">
        <v>2258.8611939609809</v>
      </c>
      <c r="Q7" s="606">
        <v>2304.0264894188381</v>
      </c>
      <c r="R7" s="606">
        <v>2247.0173290360726</v>
      </c>
      <c r="S7" s="630">
        <v>2</v>
      </c>
      <c r="T7" s="625"/>
    </row>
    <row r="8" spans="1:20" ht="15" customHeight="1">
      <c r="A8" s="580">
        <v>3</v>
      </c>
      <c r="B8" s="584" t="s">
        <v>1150</v>
      </c>
      <c r="C8" s="646" t="s">
        <v>631</v>
      </c>
      <c r="D8" s="606">
        <v>3700.5797694180019</v>
      </c>
      <c r="E8" s="606">
        <v>3645.6777000797815</v>
      </c>
      <c r="F8" s="606">
        <v>3634.7943413542216</v>
      </c>
      <c r="G8" s="606">
        <v>3767.6858035967839</v>
      </c>
      <c r="H8" s="606">
        <v>3620.1869120528963</v>
      </c>
      <c r="I8" s="606">
        <v>3695.6566026244404</v>
      </c>
      <c r="J8" s="606">
        <v>3792.5244111147194</v>
      </c>
      <c r="K8" s="606">
        <v>3621.4861685537217</v>
      </c>
      <c r="L8" s="606">
        <v>3708.390622354354</v>
      </c>
      <c r="M8" s="606">
        <v>3701.0897111170516</v>
      </c>
      <c r="N8" s="606">
        <v>3651.482866173189</v>
      </c>
      <c r="O8" s="606">
        <v>3584.2271953852169</v>
      </c>
      <c r="P8" s="606">
        <v>3535.3009120799497</v>
      </c>
      <c r="Q8" s="606">
        <v>3595.5198878153237</v>
      </c>
      <c r="R8" s="606">
        <v>3502.3066369462194</v>
      </c>
      <c r="S8" s="630">
        <v>3</v>
      </c>
      <c r="T8" s="625"/>
    </row>
    <row r="9" spans="1:20" ht="15" customHeight="1">
      <c r="A9" s="580">
        <v>4</v>
      </c>
      <c r="B9" s="584" t="s">
        <v>1151</v>
      </c>
      <c r="C9" s="646" t="s">
        <v>631</v>
      </c>
      <c r="D9" s="606">
        <v>715.14125086880415</v>
      </c>
      <c r="E9" s="606">
        <v>707.32924675458389</v>
      </c>
      <c r="F9" s="606">
        <v>702.25336295333807</v>
      </c>
      <c r="G9" s="606">
        <v>729.6693631164718</v>
      </c>
      <c r="H9" s="606">
        <v>702.14760896904966</v>
      </c>
      <c r="I9" s="606">
        <v>715.6046418955076</v>
      </c>
      <c r="J9" s="606">
        <v>735.5995631192576</v>
      </c>
      <c r="K9" s="606">
        <v>705.56239411877459</v>
      </c>
      <c r="L9" s="606">
        <v>724.44077116563017</v>
      </c>
      <c r="M9" s="606">
        <v>722.87228872436754</v>
      </c>
      <c r="N9" s="606">
        <v>914.09561437433797</v>
      </c>
      <c r="O9" s="606">
        <v>897.54557004188109</v>
      </c>
      <c r="P9" s="606">
        <v>888.96765932766243</v>
      </c>
      <c r="Q9" s="606">
        <v>903.91120128692387</v>
      </c>
      <c r="R9" s="606">
        <v>879.64826424708201</v>
      </c>
      <c r="S9" s="630">
        <v>4</v>
      </c>
      <c r="T9" s="625"/>
    </row>
    <row r="10" spans="1:20" ht="15" customHeight="1">
      <c r="A10" s="580">
        <v>5</v>
      </c>
      <c r="B10" s="583" t="s">
        <v>1086</v>
      </c>
      <c r="C10" s="646" t="s">
        <v>631</v>
      </c>
      <c r="D10" s="606">
        <v>1914.3079995570197</v>
      </c>
      <c r="E10" s="606">
        <v>1906.5717627134884</v>
      </c>
      <c r="F10" s="606">
        <v>1916.1667399087278</v>
      </c>
      <c r="G10" s="606">
        <v>1982.832893283613</v>
      </c>
      <c r="H10" s="606">
        <v>1652.8290019869278</v>
      </c>
      <c r="I10" s="606">
        <v>1746.4609513203604</v>
      </c>
      <c r="J10" s="606">
        <v>1750.5308815389021</v>
      </c>
      <c r="K10" s="606">
        <v>1564.3859968608103</v>
      </c>
      <c r="L10" s="606">
        <v>1653.9774296227704</v>
      </c>
      <c r="M10" s="606">
        <v>1636.6659288279145</v>
      </c>
      <c r="N10" s="606">
        <v>1759.1164185415378</v>
      </c>
      <c r="O10" s="606">
        <v>1699.2502993778303</v>
      </c>
      <c r="P10" s="606">
        <v>1660.5375135167931</v>
      </c>
      <c r="Q10" s="606">
        <v>1655.3886250025889</v>
      </c>
      <c r="R10" s="606">
        <v>1517.7252620324341</v>
      </c>
      <c r="S10" s="630">
        <v>5</v>
      </c>
      <c r="T10" s="625"/>
    </row>
    <row r="11" spans="1:20" ht="15" customHeight="1">
      <c r="A11" s="580">
        <v>6</v>
      </c>
      <c r="B11" s="583" t="s">
        <v>1079</v>
      </c>
      <c r="C11" s="646" t="s">
        <v>631</v>
      </c>
      <c r="D11" s="606">
        <v>954.17984390024094</v>
      </c>
      <c r="E11" s="606">
        <v>971.56387671833136</v>
      </c>
      <c r="F11" s="606">
        <v>976.73674287553308</v>
      </c>
      <c r="G11" s="606">
        <v>1018.3631697232886</v>
      </c>
      <c r="H11" s="606">
        <v>892.94816385081128</v>
      </c>
      <c r="I11" s="606">
        <v>929.69967720726834</v>
      </c>
      <c r="J11" s="606">
        <v>944.97507339406468</v>
      </c>
      <c r="K11" s="606">
        <v>856.04186644329161</v>
      </c>
      <c r="L11" s="606">
        <v>901.06343261361383</v>
      </c>
      <c r="M11" s="606">
        <v>915.7965029218293</v>
      </c>
      <c r="N11" s="606">
        <v>1020.1137801155812</v>
      </c>
      <c r="O11" s="606">
        <v>1055.4696756644196</v>
      </c>
      <c r="P11" s="606">
        <v>1116.7579085346899</v>
      </c>
      <c r="Q11" s="606">
        <v>1128.1760533926481</v>
      </c>
      <c r="R11" s="606">
        <v>1072.7716426502354</v>
      </c>
      <c r="S11" s="630">
        <v>6</v>
      </c>
      <c r="T11" s="625"/>
    </row>
    <row r="12" spans="1:20" ht="15" customHeight="1">
      <c r="A12" s="580">
        <v>7</v>
      </c>
      <c r="B12" s="584" t="s">
        <v>1082</v>
      </c>
      <c r="C12" s="646" t="s">
        <v>631</v>
      </c>
      <c r="D12" s="606">
        <v>245.56821713857744</v>
      </c>
      <c r="E12" s="606">
        <v>247.82724185927458</v>
      </c>
      <c r="F12" s="606">
        <v>250.92819248900361</v>
      </c>
      <c r="G12" s="606">
        <v>259.68820729339933</v>
      </c>
      <c r="H12" s="606">
        <v>227.84657026675231</v>
      </c>
      <c r="I12" s="606">
        <v>238.15535297648964</v>
      </c>
      <c r="J12" s="606">
        <v>241.0168135205312</v>
      </c>
      <c r="K12" s="606">
        <v>217.12876663165554</v>
      </c>
      <c r="L12" s="606">
        <v>227.65943131504045</v>
      </c>
      <c r="M12" s="606">
        <v>231.96776925814743</v>
      </c>
      <c r="N12" s="606">
        <v>226.85747220324174</v>
      </c>
      <c r="O12" s="606">
        <v>234.11436841375428</v>
      </c>
      <c r="P12" s="606">
        <v>287.9355533740154</v>
      </c>
      <c r="Q12" s="606">
        <v>291.14857874033737</v>
      </c>
      <c r="R12" s="606">
        <v>276.34970465351682</v>
      </c>
      <c r="S12" s="630">
        <v>7</v>
      </c>
      <c r="T12" s="625"/>
    </row>
    <row r="13" spans="1:20" ht="15" customHeight="1">
      <c r="A13" s="580">
        <v>8</v>
      </c>
      <c r="B13" s="584" t="s">
        <v>1081</v>
      </c>
      <c r="C13" s="646" t="s">
        <v>631</v>
      </c>
      <c r="D13" s="606">
        <v>708.6116267616635</v>
      </c>
      <c r="E13" s="606">
        <v>723.73663485905684</v>
      </c>
      <c r="F13" s="606">
        <v>725.80855038652942</v>
      </c>
      <c r="G13" s="606">
        <v>758.67496242988921</v>
      </c>
      <c r="H13" s="606">
        <v>665.10159358405895</v>
      </c>
      <c r="I13" s="606">
        <v>691.54432423077867</v>
      </c>
      <c r="J13" s="606">
        <v>703.95825987353351</v>
      </c>
      <c r="K13" s="606">
        <v>638.91309981163602</v>
      </c>
      <c r="L13" s="606">
        <v>673.40400129857335</v>
      </c>
      <c r="M13" s="606">
        <v>683.82873366368187</v>
      </c>
      <c r="N13" s="606">
        <v>793.25630791233948</v>
      </c>
      <c r="O13" s="606">
        <v>821.35530725066531</v>
      </c>
      <c r="P13" s="606">
        <v>828.82235516067453</v>
      </c>
      <c r="Q13" s="606">
        <v>837.02747465231062</v>
      </c>
      <c r="R13" s="606">
        <v>796.42193799671861</v>
      </c>
      <c r="S13" s="630">
        <v>8</v>
      </c>
      <c r="T13" s="625"/>
    </row>
    <row r="14" spans="1:20" ht="15" customHeight="1">
      <c r="A14" s="580">
        <v>9</v>
      </c>
      <c r="B14" s="583" t="s">
        <v>1152</v>
      </c>
      <c r="C14" s="646" t="s">
        <v>631</v>
      </c>
      <c r="D14" s="606">
        <v>156.45931232791867</v>
      </c>
      <c r="E14" s="606">
        <v>155.91300539636043</v>
      </c>
      <c r="F14" s="606">
        <v>154.84145472929782</v>
      </c>
      <c r="G14" s="606">
        <v>160.3568835312044</v>
      </c>
      <c r="H14" s="606">
        <v>149.41210027981046</v>
      </c>
      <c r="I14" s="606">
        <v>153.8427856740017</v>
      </c>
      <c r="J14" s="606">
        <v>156.58281066663318</v>
      </c>
      <c r="K14" s="606">
        <v>149.21288896616278</v>
      </c>
      <c r="L14" s="606">
        <v>154.14485864046677</v>
      </c>
      <c r="M14" s="606">
        <v>153.77618287178163</v>
      </c>
      <c r="N14" s="606">
        <v>141.0010816385884</v>
      </c>
      <c r="O14" s="606">
        <v>139.11442414680923</v>
      </c>
      <c r="P14" s="606">
        <v>137.14335129887886</v>
      </c>
      <c r="Q14" s="606">
        <v>137.37518837277921</v>
      </c>
      <c r="R14" s="606">
        <v>133.40390681162637</v>
      </c>
      <c r="S14" s="630">
        <v>9</v>
      </c>
      <c r="T14" s="625"/>
    </row>
    <row r="15" spans="1:20" ht="15" customHeight="1">
      <c r="A15" s="580">
        <v>10</v>
      </c>
      <c r="B15" s="583" t="s">
        <v>1153</v>
      </c>
      <c r="C15" s="646" t="s">
        <v>631</v>
      </c>
      <c r="D15" s="606">
        <v>140.82632238474443</v>
      </c>
      <c r="E15" s="606">
        <v>138.83295915107911</v>
      </c>
      <c r="F15" s="606">
        <v>138.28644037339112</v>
      </c>
      <c r="G15" s="606">
        <v>142.10840387690871</v>
      </c>
      <c r="H15" s="606">
        <v>135.76008330365005</v>
      </c>
      <c r="I15" s="606">
        <v>139.5242719381549</v>
      </c>
      <c r="J15" s="606">
        <v>141.61854015746391</v>
      </c>
      <c r="K15" s="606">
        <v>136.84401589664461</v>
      </c>
      <c r="L15" s="606">
        <v>140.1050847810057</v>
      </c>
      <c r="M15" s="606">
        <v>139.46258540453266</v>
      </c>
      <c r="N15" s="606">
        <v>95.372768546215298</v>
      </c>
      <c r="O15" s="606">
        <v>93.480705139400612</v>
      </c>
      <c r="P15" s="606">
        <v>91.096890878827466</v>
      </c>
      <c r="Q15" s="606">
        <v>91.080316459678841</v>
      </c>
      <c r="R15" s="606">
        <v>89.222534522599503</v>
      </c>
      <c r="S15" s="630">
        <v>10</v>
      </c>
      <c r="T15" s="625"/>
    </row>
    <row r="16" spans="1:20" ht="15" customHeight="1">
      <c r="A16" s="580">
        <v>11</v>
      </c>
      <c r="B16" s="636" t="s">
        <v>48</v>
      </c>
      <c r="C16" s="646" t="s">
        <v>631</v>
      </c>
      <c r="D16" s="609">
        <v>10008.692404620879</v>
      </c>
      <c r="E16" s="609">
        <v>9881.1516134932244</v>
      </c>
      <c r="F16" s="609">
        <v>9888.4208146615729</v>
      </c>
      <c r="G16" s="609">
        <v>10233.535038353819</v>
      </c>
      <c r="H16" s="609">
        <v>9508.7749788079655</v>
      </c>
      <c r="I16" s="609">
        <v>9786.0577176034931</v>
      </c>
      <c r="J16" s="609">
        <v>9979.1029023055762</v>
      </c>
      <c r="K16" s="609">
        <v>9391.8234545996056</v>
      </c>
      <c r="L16" s="609">
        <v>9686.1324312810921</v>
      </c>
      <c r="M16" s="609">
        <v>9651.1691107918632</v>
      </c>
      <c r="N16" s="609">
        <v>9929.4320357284232</v>
      </c>
      <c r="O16" s="609">
        <v>9755.530767572096</v>
      </c>
      <c r="P16" s="609">
        <v>9688.6654295977823</v>
      </c>
      <c r="Q16" s="609">
        <v>9815.4777617487798</v>
      </c>
      <c r="R16" s="609">
        <v>9442.0955762462709</v>
      </c>
      <c r="S16" s="630">
        <v>11</v>
      </c>
      <c r="T16" s="625"/>
    </row>
    <row r="17" spans="1:20">
      <c r="A17" s="625"/>
      <c r="B17" s="673"/>
      <c r="C17" s="673"/>
      <c r="S17" s="625"/>
      <c r="T17" s="625"/>
    </row>
    <row r="18" spans="1:20" ht="20.100000000000001" customHeight="1">
      <c r="A18" s="625"/>
      <c r="B18" s="673"/>
      <c r="C18" s="673"/>
      <c r="D18" s="674" t="s">
        <v>1157</v>
      </c>
      <c r="I18" s="674"/>
      <c r="S18" s="625"/>
      <c r="T18" s="625"/>
    </row>
    <row r="19" spans="1:20" ht="15" customHeight="1">
      <c r="A19" s="580">
        <v>12</v>
      </c>
      <c r="B19" s="583" t="s">
        <v>1085</v>
      </c>
      <c r="C19" s="646" t="s">
        <v>631</v>
      </c>
      <c r="D19" s="606">
        <v>931.25684737457163</v>
      </c>
      <c r="E19" s="606">
        <v>963.67582452572492</v>
      </c>
      <c r="F19" s="606">
        <v>895.27784710749791</v>
      </c>
      <c r="G19" s="606">
        <v>905.60453680971023</v>
      </c>
      <c r="H19" s="606">
        <v>839.61874293819972</v>
      </c>
      <c r="I19" s="606">
        <v>878.73837485408535</v>
      </c>
      <c r="J19" s="606">
        <v>906.2441091643559</v>
      </c>
      <c r="K19" s="606">
        <v>998.88944426213016</v>
      </c>
      <c r="L19" s="606">
        <v>1080.9657686878936</v>
      </c>
      <c r="M19" s="606">
        <v>1050.2785130492973</v>
      </c>
      <c r="N19" s="606">
        <v>1051.945535302051</v>
      </c>
      <c r="O19" s="606">
        <v>1053.6461339040006</v>
      </c>
      <c r="P19" s="606">
        <v>1068.3944551113036</v>
      </c>
      <c r="Q19" s="606">
        <v>1090.2988509888869</v>
      </c>
      <c r="R19" s="606">
        <v>1119.5593056176454</v>
      </c>
      <c r="S19" s="630">
        <v>12</v>
      </c>
      <c r="T19" s="625"/>
    </row>
    <row r="20" spans="1:20" ht="15" customHeight="1">
      <c r="A20" s="580">
        <v>13</v>
      </c>
      <c r="B20" s="584" t="s">
        <v>1075</v>
      </c>
      <c r="C20" s="646" t="s">
        <v>631</v>
      </c>
      <c r="D20" s="606">
        <v>335.28874881912367</v>
      </c>
      <c r="E20" s="606">
        <v>346.12750765890405</v>
      </c>
      <c r="F20" s="606">
        <v>307.00144436545719</v>
      </c>
      <c r="G20" s="606">
        <v>313.97713146691808</v>
      </c>
      <c r="H20" s="606">
        <v>302.57154176601387</v>
      </c>
      <c r="I20" s="606">
        <v>318.20518640511301</v>
      </c>
      <c r="J20" s="606">
        <v>322.82179614120474</v>
      </c>
      <c r="K20" s="606">
        <v>368.07062215068697</v>
      </c>
      <c r="L20" s="606">
        <v>398.06702093457574</v>
      </c>
      <c r="M20" s="606">
        <v>381.55392889561233</v>
      </c>
      <c r="N20" s="606">
        <v>373.07284588179084</v>
      </c>
      <c r="O20" s="606">
        <v>383.44630881983255</v>
      </c>
      <c r="P20" s="606">
        <v>392.2273167944976</v>
      </c>
      <c r="Q20" s="606">
        <v>401.57204894104598</v>
      </c>
      <c r="R20" s="606">
        <v>410.26326330763186</v>
      </c>
      <c r="S20" s="630">
        <v>13</v>
      </c>
      <c r="T20" s="625"/>
    </row>
    <row r="21" spans="1:20" ht="15" customHeight="1">
      <c r="A21" s="580">
        <v>14</v>
      </c>
      <c r="B21" s="584" t="s">
        <v>1150</v>
      </c>
      <c r="C21" s="646" t="s">
        <v>631</v>
      </c>
      <c r="D21" s="606">
        <v>484.27994182952466</v>
      </c>
      <c r="E21" s="606">
        <v>503.47250011841436</v>
      </c>
      <c r="F21" s="606">
        <v>483.21596334883066</v>
      </c>
      <c r="G21" s="606">
        <v>486.16199946948825</v>
      </c>
      <c r="H21" s="606">
        <v>438.92482667180275</v>
      </c>
      <c r="I21" s="606">
        <v>452.80211818171045</v>
      </c>
      <c r="J21" s="606">
        <v>472.34214211533697</v>
      </c>
      <c r="K21" s="606">
        <v>502.43217979426862</v>
      </c>
      <c r="L21" s="606">
        <v>543.36485124489172</v>
      </c>
      <c r="M21" s="606">
        <v>534.61986579985057</v>
      </c>
      <c r="N21" s="606">
        <v>555.67795002436242</v>
      </c>
      <c r="O21" s="606">
        <v>547.52489870443139</v>
      </c>
      <c r="P21" s="606">
        <v>540.63295754221929</v>
      </c>
      <c r="Q21" s="606">
        <v>550.09368388993539</v>
      </c>
      <c r="R21" s="606">
        <v>565.01004798379302</v>
      </c>
      <c r="S21" s="630">
        <v>14</v>
      </c>
      <c r="T21" s="625"/>
    </row>
    <row r="22" spans="1:20" ht="15" customHeight="1">
      <c r="A22" s="580">
        <v>15</v>
      </c>
      <c r="B22" s="584" t="s">
        <v>1151</v>
      </c>
      <c r="C22" s="646" t="s">
        <v>631</v>
      </c>
      <c r="D22" s="606">
        <v>111.68815672592341</v>
      </c>
      <c r="E22" s="606">
        <v>114.07581674840655</v>
      </c>
      <c r="F22" s="606">
        <v>105.06043939321005</v>
      </c>
      <c r="G22" s="606">
        <v>105.46540587330395</v>
      </c>
      <c r="H22" s="606">
        <v>98.12237450038306</v>
      </c>
      <c r="I22" s="606">
        <v>107.73107026726191</v>
      </c>
      <c r="J22" s="606">
        <v>111.08017090781419</v>
      </c>
      <c r="K22" s="606">
        <v>128.38664231717465</v>
      </c>
      <c r="L22" s="606">
        <v>139.53389650842601</v>
      </c>
      <c r="M22" s="606">
        <v>134.1047183538345</v>
      </c>
      <c r="N22" s="606">
        <v>123.19473939589776</v>
      </c>
      <c r="O22" s="606">
        <v>122.67492637973677</v>
      </c>
      <c r="P22" s="606">
        <v>135.5341807745867</v>
      </c>
      <c r="Q22" s="606">
        <v>138.63311815790556</v>
      </c>
      <c r="R22" s="606">
        <v>144.28599432622042</v>
      </c>
      <c r="S22" s="630">
        <v>15</v>
      </c>
      <c r="T22" s="625"/>
    </row>
    <row r="23" spans="1:20" ht="15" customHeight="1">
      <c r="A23" s="580">
        <v>16</v>
      </c>
      <c r="B23" s="583" t="s">
        <v>1086</v>
      </c>
      <c r="C23" s="646" t="s">
        <v>631</v>
      </c>
      <c r="D23" s="606">
        <v>613.54212104050441</v>
      </c>
      <c r="E23" s="606">
        <v>617.18739379692283</v>
      </c>
      <c r="F23" s="606">
        <v>601.26945596522671</v>
      </c>
      <c r="G23" s="606">
        <v>592.11425041491134</v>
      </c>
      <c r="H23" s="606">
        <v>538.99668257537508</v>
      </c>
      <c r="I23" s="606">
        <v>575.16185226268544</v>
      </c>
      <c r="J23" s="606">
        <v>612.72668133009677</v>
      </c>
      <c r="K23" s="606">
        <v>692.37459325089776</v>
      </c>
      <c r="L23" s="606">
        <v>754.82299346318302</v>
      </c>
      <c r="M23" s="606">
        <v>746.30299455022532</v>
      </c>
      <c r="N23" s="606">
        <v>744.30591280392764</v>
      </c>
      <c r="O23" s="606">
        <v>732.80894746030219</v>
      </c>
      <c r="P23" s="606">
        <v>751.18558515166126</v>
      </c>
      <c r="Q23" s="606">
        <v>775.80711590221711</v>
      </c>
      <c r="R23" s="606">
        <v>822.82757156066975</v>
      </c>
      <c r="S23" s="630">
        <v>16</v>
      </c>
      <c r="T23" s="625"/>
    </row>
    <row r="24" spans="1:20" ht="15" customHeight="1">
      <c r="A24" s="580">
        <v>17</v>
      </c>
      <c r="B24" s="583" t="s">
        <v>1079</v>
      </c>
      <c r="C24" s="646" t="s">
        <v>631</v>
      </c>
      <c r="D24" s="606">
        <v>438.24550223558964</v>
      </c>
      <c r="E24" s="606">
        <v>443.93414349569491</v>
      </c>
      <c r="F24" s="606">
        <v>439.11208342408594</v>
      </c>
      <c r="G24" s="606">
        <v>432.08814979547316</v>
      </c>
      <c r="H24" s="606">
        <v>385.11668317151128</v>
      </c>
      <c r="I24" s="606">
        <v>412.39822654520071</v>
      </c>
      <c r="J24" s="606">
        <v>440.05309194582469</v>
      </c>
      <c r="K24" s="606">
        <v>488.10970703607785</v>
      </c>
      <c r="L24" s="606">
        <v>531.8364657560785</v>
      </c>
      <c r="M24" s="606">
        <v>526.53695086247149</v>
      </c>
      <c r="N24" s="606">
        <v>533.1443371528062</v>
      </c>
      <c r="O24" s="606">
        <v>517.50416928299796</v>
      </c>
      <c r="P24" s="606">
        <v>620.04908562234846</v>
      </c>
      <c r="Q24" s="606">
        <v>636.25493755438697</v>
      </c>
      <c r="R24" s="606">
        <v>671.38700536862211</v>
      </c>
      <c r="S24" s="630">
        <v>17</v>
      </c>
      <c r="T24" s="625"/>
    </row>
    <row r="25" spans="1:20" ht="15" customHeight="1">
      <c r="A25" s="580">
        <v>18</v>
      </c>
      <c r="B25" s="584" t="s">
        <v>1082</v>
      </c>
      <c r="C25" s="646" t="s">
        <v>631</v>
      </c>
      <c r="D25" s="606">
        <v>75.860685654268082</v>
      </c>
      <c r="E25" s="606">
        <v>74.895896214941786</v>
      </c>
      <c r="F25" s="606">
        <v>74.864398070926939</v>
      </c>
      <c r="G25" s="606">
        <v>72.491094432292144</v>
      </c>
      <c r="H25" s="606">
        <v>65.205073544619495</v>
      </c>
      <c r="I25" s="606">
        <v>71.33430205837233</v>
      </c>
      <c r="J25" s="606">
        <v>77.313352976569291</v>
      </c>
      <c r="K25" s="606">
        <v>89.412099959659983</v>
      </c>
      <c r="L25" s="606">
        <v>97.926355096460924</v>
      </c>
      <c r="M25" s="606">
        <v>97.34506652625285</v>
      </c>
      <c r="N25" s="606">
        <v>99.772312212067831</v>
      </c>
      <c r="O25" s="606">
        <v>97.121503870465688</v>
      </c>
      <c r="P25" s="606">
        <v>129.24450906279921</v>
      </c>
      <c r="Q25" s="606">
        <v>133.79700495111646</v>
      </c>
      <c r="R25" s="606">
        <v>143.77944867387907</v>
      </c>
      <c r="S25" s="630">
        <v>18</v>
      </c>
      <c r="T25" s="625"/>
    </row>
    <row r="26" spans="1:20" ht="15" customHeight="1">
      <c r="A26" s="580">
        <v>19</v>
      </c>
      <c r="B26" s="584" t="s">
        <v>1081</v>
      </c>
      <c r="C26" s="646" t="s">
        <v>631</v>
      </c>
      <c r="D26" s="606">
        <v>362.38481658132156</v>
      </c>
      <c r="E26" s="606">
        <v>369.03824728075313</v>
      </c>
      <c r="F26" s="606">
        <v>364.247685353159</v>
      </c>
      <c r="G26" s="606">
        <v>359.59705536318103</v>
      </c>
      <c r="H26" s="606">
        <v>319.91160962689179</v>
      </c>
      <c r="I26" s="606">
        <v>341.0639244868284</v>
      </c>
      <c r="J26" s="606">
        <v>362.73973896925537</v>
      </c>
      <c r="K26" s="606">
        <v>398.69760707641785</v>
      </c>
      <c r="L26" s="606">
        <v>433.91011065961754</v>
      </c>
      <c r="M26" s="606">
        <v>429.19188433621866</v>
      </c>
      <c r="N26" s="606">
        <v>433.37202494073836</v>
      </c>
      <c r="O26" s="606">
        <v>420.38266541253233</v>
      </c>
      <c r="P26" s="606">
        <v>490.80457655954922</v>
      </c>
      <c r="Q26" s="606">
        <v>502.45793260327048</v>
      </c>
      <c r="R26" s="606">
        <v>527.60755669474304</v>
      </c>
      <c r="S26" s="630">
        <v>19</v>
      </c>
      <c r="T26" s="625"/>
    </row>
    <row r="27" spans="1:20" ht="15" customHeight="1">
      <c r="A27" s="580">
        <v>20</v>
      </c>
      <c r="B27" s="583" t="s">
        <v>1152</v>
      </c>
      <c r="C27" s="646" t="s">
        <v>631</v>
      </c>
      <c r="D27" s="606">
        <v>23.85271949368915</v>
      </c>
      <c r="E27" s="606">
        <v>24.432106302892457</v>
      </c>
      <c r="F27" s="606">
        <v>23.439699406398944</v>
      </c>
      <c r="G27" s="606">
        <v>23.357368543234116</v>
      </c>
      <c r="H27" s="606">
        <v>21.116296976651636</v>
      </c>
      <c r="I27" s="606">
        <v>22.650615233329383</v>
      </c>
      <c r="J27" s="606">
        <v>23.732366144182102</v>
      </c>
      <c r="K27" s="606">
        <v>26.378818969667336</v>
      </c>
      <c r="L27" s="606">
        <v>28.661002952428543</v>
      </c>
      <c r="M27" s="606">
        <v>28.012071089962717</v>
      </c>
      <c r="N27" s="606">
        <v>28.189534597977211</v>
      </c>
      <c r="O27" s="606">
        <v>27.608560494831384</v>
      </c>
      <c r="P27" s="606">
        <v>27.761906098017846</v>
      </c>
      <c r="Q27" s="606">
        <v>28.386487059701182</v>
      </c>
      <c r="R27" s="606">
        <v>29.661513137826809</v>
      </c>
      <c r="S27" s="630">
        <v>20</v>
      </c>
      <c r="T27" s="625"/>
    </row>
    <row r="28" spans="1:20" ht="15" customHeight="1">
      <c r="A28" s="580">
        <v>21</v>
      </c>
      <c r="B28" s="583" t="s">
        <v>1153</v>
      </c>
      <c r="C28" s="646" t="s">
        <v>631</v>
      </c>
      <c r="D28" s="606">
        <v>10.429786673130387</v>
      </c>
      <c r="E28" s="606">
        <v>10.728000067327311</v>
      </c>
      <c r="F28" s="606">
        <v>10.213748188710193</v>
      </c>
      <c r="G28" s="606">
        <v>10.235473442402411</v>
      </c>
      <c r="H28" s="606">
        <v>9.3487573798014534</v>
      </c>
      <c r="I28" s="606">
        <v>9.8011422110854962</v>
      </c>
      <c r="J28" s="606">
        <v>10.238239620747965</v>
      </c>
      <c r="K28" s="606">
        <v>11.234647254555757</v>
      </c>
      <c r="L28" s="606">
        <v>12.181912603711829</v>
      </c>
      <c r="M28" s="606">
        <v>11.94156504518504</v>
      </c>
      <c r="N28" s="606">
        <v>12.461638113054466</v>
      </c>
      <c r="O28" s="606">
        <v>12.317418122611816</v>
      </c>
      <c r="P28" s="606">
        <v>11.034194068151361</v>
      </c>
      <c r="Q28" s="606">
        <v>11.313112404587931</v>
      </c>
      <c r="R28" s="606">
        <v>11.779258475733691</v>
      </c>
      <c r="S28" s="630">
        <v>21</v>
      </c>
      <c r="T28" s="625"/>
    </row>
    <row r="29" spans="1:20" ht="15" customHeight="1">
      <c r="A29" s="580">
        <v>22</v>
      </c>
      <c r="B29" s="636" t="s">
        <v>48</v>
      </c>
      <c r="C29" s="646" t="s">
        <v>631</v>
      </c>
      <c r="D29" s="609">
        <v>2017.3269768174853</v>
      </c>
      <c r="E29" s="609">
        <v>2059.9574681885624</v>
      </c>
      <c r="F29" s="609">
        <v>1969.3128340919197</v>
      </c>
      <c r="G29" s="609">
        <v>1963.3997790057313</v>
      </c>
      <c r="H29" s="609">
        <v>1794.1971630415394</v>
      </c>
      <c r="I29" s="609">
        <v>1898.7502111063864</v>
      </c>
      <c r="J29" s="609">
        <v>1992.9944882052073</v>
      </c>
      <c r="K29" s="609">
        <v>2216.987210773329</v>
      </c>
      <c r="L29" s="609">
        <v>2408.4681434632953</v>
      </c>
      <c r="M29" s="609">
        <v>2363.072094597142</v>
      </c>
      <c r="N29" s="609">
        <v>2370.0469579698165</v>
      </c>
      <c r="O29" s="609">
        <v>2343.8852292647439</v>
      </c>
      <c r="P29" s="609">
        <v>2478.4252260514827</v>
      </c>
      <c r="Q29" s="609">
        <v>2542.06050390978</v>
      </c>
      <c r="R29" s="609">
        <v>2655.214654160497</v>
      </c>
      <c r="S29" s="630">
        <v>22</v>
      </c>
      <c r="T29" s="625"/>
    </row>
    <row r="30" spans="1:20">
      <c r="A30" s="625"/>
      <c r="B30" s="673"/>
      <c r="C30" s="673"/>
      <c r="S30" s="625"/>
      <c r="T30" s="625"/>
    </row>
    <row r="31" spans="1:20" ht="20.100000000000001" customHeight="1">
      <c r="A31" s="625"/>
      <c r="B31" s="673"/>
      <c r="C31" s="673"/>
      <c r="D31" s="674" t="s">
        <v>1158</v>
      </c>
      <c r="I31" s="674"/>
      <c r="S31" s="625"/>
      <c r="T31" s="625"/>
    </row>
    <row r="32" spans="1:20" ht="15" customHeight="1">
      <c r="A32" s="580">
        <v>23</v>
      </c>
      <c r="B32" s="583" t="s">
        <v>1085</v>
      </c>
      <c r="C32" s="646" t="s">
        <v>631</v>
      </c>
      <c r="D32" s="606">
        <v>7774.1757738255246</v>
      </c>
      <c r="E32" s="606">
        <v>7671.9458340396895</v>
      </c>
      <c r="F32" s="606">
        <v>7597.6672838821205</v>
      </c>
      <c r="G32" s="606">
        <v>7835.4782247485145</v>
      </c>
      <c r="H32" s="606">
        <v>7517.4443723249651</v>
      </c>
      <c r="I32" s="606">
        <v>7695.2684063177931</v>
      </c>
      <c r="J32" s="606">
        <v>7891.6397057128661</v>
      </c>
      <c r="K32" s="606">
        <v>7684.2281306948271</v>
      </c>
      <c r="L32" s="606">
        <v>7917.8073943111285</v>
      </c>
      <c r="M32" s="606">
        <v>7855.7464238151024</v>
      </c>
      <c r="N32" s="606">
        <v>7965.7735221885532</v>
      </c>
      <c r="O32" s="606">
        <v>7821.8617971476369</v>
      </c>
      <c r="P32" s="606">
        <v>7751.5242204798969</v>
      </c>
      <c r="Q32" s="606">
        <v>7893.7564295099728</v>
      </c>
      <c r="R32" s="606">
        <v>7748.5315358470198</v>
      </c>
      <c r="S32" s="630">
        <v>23</v>
      </c>
      <c r="T32" s="625"/>
    </row>
    <row r="33" spans="1:20" ht="15" customHeight="1">
      <c r="A33" s="580">
        <v>24</v>
      </c>
      <c r="B33" s="584" t="s">
        <v>1075</v>
      </c>
      <c r="C33" s="646" t="s">
        <v>631</v>
      </c>
      <c r="D33" s="606">
        <v>2762.4866549832705</v>
      </c>
      <c r="E33" s="606">
        <v>2701.390570338503</v>
      </c>
      <c r="F33" s="606">
        <v>2672.3431768325195</v>
      </c>
      <c r="G33" s="606">
        <v>2746.495652692467</v>
      </c>
      <c r="H33" s="606">
        <v>2658.0626501308334</v>
      </c>
      <c r="I33" s="606">
        <v>2723.4739733488732</v>
      </c>
      <c r="J33" s="606">
        <v>2780.0934184557386</v>
      </c>
      <c r="K33" s="606">
        <v>2726.3607459108866</v>
      </c>
      <c r="L33" s="606">
        <v>2802.0772530378267</v>
      </c>
      <c r="M33" s="606">
        <v>2763.0598398199977</v>
      </c>
      <c r="N33" s="606">
        <v>2721.3223522207654</v>
      </c>
      <c r="O33" s="606">
        <v>2669.889206636371</v>
      </c>
      <c r="P33" s="606">
        <v>2651.0885107554786</v>
      </c>
      <c r="Q33" s="606">
        <v>2705.5985383598841</v>
      </c>
      <c r="R33" s="606">
        <v>2657.2805923437045</v>
      </c>
      <c r="S33" s="630">
        <v>24</v>
      </c>
      <c r="T33" s="625"/>
    </row>
    <row r="34" spans="1:20" ht="15" customHeight="1">
      <c r="A34" s="580">
        <v>25</v>
      </c>
      <c r="B34" s="584" t="s">
        <v>1150</v>
      </c>
      <c r="C34" s="646" t="s">
        <v>631</v>
      </c>
      <c r="D34" s="606">
        <v>4184.8597112475263</v>
      </c>
      <c r="E34" s="606">
        <v>4149.1502001981962</v>
      </c>
      <c r="F34" s="606">
        <v>4118.0103047030525</v>
      </c>
      <c r="G34" s="606">
        <v>4253.8478030662718</v>
      </c>
      <c r="H34" s="606">
        <v>4059.1117387246991</v>
      </c>
      <c r="I34" s="606">
        <v>4148.4587208061512</v>
      </c>
      <c r="J34" s="606">
        <v>4264.8665532300565</v>
      </c>
      <c r="K34" s="606">
        <v>4123.9183483479901</v>
      </c>
      <c r="L34" s="606">
        <v>4251.7554735992453</v>
      </c>
      <c r="M34" s="606">
        <v>4235.7095769169018</v>
      </c>
      <c r="N34" s="606">
        <v>4207.160816197551</v>
      </c>
      <c r="O34" s="606">
        <v>4131.7520940896484</v>
      </c>
      <c r="P34" s="606">
        <v>4075.9338696221689</v>
      </c>
      <c r="Q34" s="606">
        <v>4145.6135717052593</v>
      </c>
      <c r="R34" s="606">
        <v>4067.3166849300123</v>
      </c>
      <c r="S34" s="630">
        <v>25</v>
      </c>
      <c r="T34" s="625"/>
    </row>
    <row r="35" spans="1:20" ht="15" customHeight="1">
      <c r="A35" s="580">
        <v>26</v>
      </c>
      <c r="B35" s="584" t="s">
        <v>1151</v>
      </c>
      <c r="C35" s="646" t="s">
        <v>631</v>
      </c>
      <c r="D35" s="606">
        <v>826.82940759472751</v>
      </c>
      <c r="E35" s="606">
        <v>821.4050635029904</v>
      </c>
      <c r="F35" s="606">
        <v>807.31380234654807</v>
      </c>
      <c r="G35" s="606">
        <v>835.13476898977569</v>
      </c>
      <c r="H35" s="606">
        <v>800.26998346943276</v>
      </c>
      <c r="I35" s="606">
        <v>823.33571216276948</v>
      </c>
      <c r="J35" s="606">
        <v>846.67973402707185</v>
      </c>
      <c r="K35" s="606">
        <v>833.94903643594921</v>
      </c>
      <c r="L35" s="606">
        <v>863.97466767405615</v>
      </c>
      <c r="M35" s="606">
        <v>856.97700707820206</v>
      </c>
      <c r="N35" s="606">
        <v>1037.2903537702357</v>
      </c>
      <c r="O35" s="606">
        <v>1020.2204964216179</v>
      </c>
      <c r="P35" s="606">
        <v>1024.5018401022492</v>
      </c>
      <c r="Q35" s="606">
        <v>1042.5443194448294</v>
      </c>
      <c r="R35" s="606">
        <v>1023.9342585733025</v>
      </c>
      <c r="S35" s="630">
        <v>26</v>
      </c>
      <c r="T35" s="625"/>
    </row>
    <row r="36" spans="1:20" ht="15" customHeight="1">
      <c r="A36" s="580">
        <v>27</v>
      </c>
      <c r="B36" s="583" t="s">
        <v>1086</v>
      </c>
      <c r="C36" s="646" t="s">
        <v>631</v>
      </c>
      <c r="D36" s="606">
        <v>2527.850120597524</v>
      </c>
      <c r="E36" s="606">
        <v>2523.7591565104112</v>
      </c>
      <c r="F36" s="606">
        <v>2517.4361958739546</v>
      </c>
      <c r="G36" s="606">
        <v>2574.9471436985241</v>
      </c>
      <c r="H36" s="606">
        <v>2191.8256845623027</v>
      </c>
      <c r="I36" s="606">
        <v>2321.6228035830459</v>
      </c>
      <c r="J36" s="606">
        <v>2363.2575628689988</v>
      </c>
      <c r="K36" s="606">
        <v>2256.7605901117081</v>
      </c>
      <c r="L36" s="606">
        <v>2408.8004230859533</v>
      </c>
      <c r="M36" s="606">
        <v>2382.9689233781401</v>
      </c>
      <c r="N36" s="606">
        <v>2503.4223313454654</v>
      </c>
      <c r="O36" s="606">
        <v>2432.0592468381324</v>
      </c>
      <c r="P36" s="606">
        <v>2411.7230986684544</v>
      </c>
      <c r="Q36" s="606">
        <v>2431.1957409048059</v>
      </c>
      <c r="R36" s="606">
        <v>2340.552833593104</v>
      </c>
      <c r="S36" s="630">
        <v>27</v>
      </c>
      <c r="T36" s="625"/>
    </row>
    <row r="37" spans="1:20" ht="15" customHeight="1">
      <c r="A37" s="580">
        <v>28</v>
      </c>
      <c r="B37" s="583" t="s">
        <v>1079</v>
      </c>
      <c r="C37" s="646" t="s">
        <v>631</v>
      </c>
      <c r="D37" s="606">
        <v>1392.4253461358305</v>
      </c>
      <c r="E37" s="606">
        <v>1415.4980202140264</v>
      </c>
      <c r="F37" s="606">
        <v>1415.8488262996191</v>
      </c>
      <c r="G37" s="606">
        <v>1450.4513195187617</v>
      </c>
      <c r="H37" s="606">
        <v>1278.0648470223225</v>
      </c>
      <c r="I37" s="606">
        <v>1342.0979037524689</v>
      </c>
      <c r="J37" s="606">
        <v>1385.0281653398893</v>
      </c>
      <c r="K37" s="606">
        <v>1344.1515734793695</v>
      </c>
      <c r="L37" s="606">
        <v>1432.8998983696924</v>
      </c>
      <c r="M37" s="606">
        <v>1442.3334537843007</v>
      </c>
      <c r="N37" s="606">
        <v>1553.2581172683874</v>
      </c>
      <c r="O37" s="606">
        <v>1572.9738449474175</v>
      </c>
      <c r="P37" s="606">
        <v>1736.8069941570384</v>
      </c>
      <c r="Q37" s="606">
        <v>1764.4309909470351</v>
      </c>
      <c r="R37" s="606">
        <v>1744.1586480188575</v>
      </c>
      <c r="S37" s="630">
        <v>28</v>
      </c>
      <c r="T37" s="625"/>
    </row>
    <row r="38" spans="1:20" ht="15" customHeight="1">
      <c r="A38" s="580">
        <v>29</v>
      </c>
      <c r="B38" s="584" t="s">
        <v>1082</v>
      </c>
      <c r="C38" s="646" t="s">
        <v>631</v>
      </c>
      <c r="D38" s="606">
        <v>321.42890279284552</v>
      </c>
      <c r="E38" s="606">
        <v>322.72313807421637</v>
      </c>
      <c r="F38" s="606">
        <v>325.79259055993055</v>
      </c>
      <c r="G38" s="606">
        <v>332.17930172569146</v>
      </c>
      <c r="H38" s="606">
        <v>293.05164381137183</v>
      </c>
      <c r="I38" s="606">
        <v>309.48965503486198</v>
      </c>
      <c r="J38" s="606">
        <v>318.33016649710049</v>
      </c>
      <c r="K38" s="606">
        <v>306.54086659131553</v>
      </c>
      <c r="L38" s="606">
        <v>325.58578641150137</v>
      </c>
      <c r="M38" s="606">
        <v>329.31283578440025</v>
      </c>
      <c r="N38" s="606">
        <v>326.62978441530959</v>
      </c>
      <c r="O38" s="606">
        <v>331.23587228421997</v>
      </c>
      <c r="P38" s="606">
        <v>417.18006243681464</v>
      </c>
      <c r="Q38" s="606">
        <v>424.94558369145386</v>
      </c>
      <c r="R38" s="606">
        <v>420.1291533273959</v>
      </c>
      <c r="S38" s="630">
        <v>29</v>
      </c>
      <c r="T38" s="625"/>
    </row>
    <row r="39" spans="1:20" ht="15" customHeight="1">
      <c r="A39" s="580">
        <v>30</v>
      </c>
      <c r="B39" s="584" t="s">
        <v>1081</v>
      </c>
      <c r="C39" s="646" t="s">
        <v>631</v>
      </c>
      <c r="D39" s="606">
        <v>1070.996443342985</v>
      </c>
      <c r="E39" s="606">
        <v>1092.77488213981</v>
      </c>
      <c r="F39" s="606">
        <v>1090.0562357396884</v>
      </c>
      <c r="G39" s="606">
        <v>1118.2720177930703</v>
      </c>
      <c r="H39" s="606">
        <v>985.01320321095068</v>
      </c>
      <c r="I39" s="606">
        <v>1032.608248717607</v>
      </c>
      <c r="J39" s="606">
        <v>1066.6979988427888</v>
      </c>
      <c r="K39" s="606">
        <v>1037.6107068880538</v>
      </c>
      <c r="L39" s="606">
        <v>1107.314111958191</v>
      </c>
      <c r="M39" s="606">
        <v>1113.0206179999004</v>
      </c>
      <c r="N39" s="606">
        <v>1226.6283328530778</v>
      </c>
      <c r="O39" s="606">
        <v>1241.7379726631975</v>
      </c>
      <c r="P39" s="606">
        <v>1319.6269317202236</v>
      </c>
      <c r="Q39" s="606">
        <v>1339.4854072555811</v>
      </c>
      <c r="R39" s="606">
        <v>1324.0294946914617</v>
      </c>
      <c r="S39" s="630">
        <v>30</v>
      </c>
      <c r="T39" s="625"/>
    </row>
    <row r="40" spans="1:20" ht="15" customHeight="1">
      <c r="A40" s="580">
        <v>31</v>
      </c>
      <c r="B40" s="583" t="s">
        <v>1152</v>
      </c>
      <c r="C40" s="646" t="s">
        <v>631</v>
      </c>
      <c r="D40" s="606">
        <v>180.31203182160783</v>
      </c>
      <c r="E40" s="606">
        <v>180.3451116992529</v>
      </c>
      <c r="F40" s="606">
        <v>178.28115413569677</v>
      </c>
      <c r="G40" s="606">
        <v>183.71425207443852</v>
      </c>
      <c r="H40" s="606">
        <v>170.52839725646209</v>
      </c>
      <c r="I40" s="606">
        <v>176.49340090733108</v>
      </c>
      <c r="J40" s="606">
        <v>180.31517681081527</v>
      </c>
      <c r="K40" s="606">
        <v>175.59170793583013</v>
      </c>
      <c r="L40" s="606">
        <v>182.8058615928953</v>
      </c>
      <c r="M40" s="606">
        <v>181.78825396174435</v>
      </c>
      <c r="N40" s="606">
        <v>169.1906162365656</v>
      </c>
      <c r="O40" s="606">
        <v>166.72298464164061</v>
      </c>
      <c r="P40" s="606">
        <v>164.9052573968967</v>
      </c>
      <c r="Q40" s="606">
        <v>165.76167543248039</v>
      </c>
      <c r="R40" s="606">
        <v>163.06541994945317</v>
      </c>
      <c r="S40" s="630">
        <v>31</v>
      </c>
      <c r="T40" s="625"/>
    </row>
    <row r="41" spans="1:20" ht="15" customHeight="1">
      <c r="A41" s="580">
        <v>32</v>
      </c>
      <c r="B41" s="583" t="s">
        <v>1153</v>
      </c>
      <c r="C41" s="646" t="s">
        <v>631</v>
      </c>
      <c r="D41" s="606">
        <v>151.25610905787482</v>
      </c>
      <c r="E41" s="606">
        <v>149.56095921840642</v>
      </c>
      <c r="F41" s="606">
        <v>148.5001885621013</v>
      </c>
      <c r="G41" s="606">
        <v>152.34387731931113</v>
      </c>
      <c r="H41" s="606">
        <v>145.10884068345149</v>
      </c>
      <c r="I41" s="606">
        <v>149.3254141492404</v>
      </c>
      <c r="J41" s="606">
        <v>151.85677977821189</v>
      </c>
      <c r="K41" s="606">
        <v>148.07866315120037</v>
      </c>
      <c r="L41" s="606">
        <v>152.28699738471752</v>
      </c>
      <c r="M41" s="606">
        <v>151.40415044971769</v>
      </c>
      <c r="N41" s="606">
        <v>107.83440665926976</v>
      </c>
      <c r="O41" s="606">
        <v>105.79812326201242</v>
      </c>
      <c r="P41" s="606">
        <v>102.13108494697883</v>
      </c>
      <c r="Q41" s="606">
        <v>102.39342886426677</v>
      </c>
      <c r="R41" s="606">
        <v>101.0017929983332</v>
      </c>
      <c r="S41" s="630">
        <v>32</v>
      </c>
      <c r="T41" s="625"/>
    </row>
    <row r="42" spans="1:20" ht="15" customHeight="1">
      <c r="A42" s="580">
        <v>33</v>
      </c>
      <c r="B42" s="636" t="s">
        <v>48</v>
      </c>
      <c r="C42" s="646" t="s">
        <v>631</v>
      </c>
      <c r="D42" s="609">
        <v>12026.019381438364</v>
      </c>
      <c r="E42" s="609">
        <v>11941.109081681787</v>
      </c>
      <c r="F42" s="609">
        <v>11857.733648753492</v>
      </c>
      <c r="G42" s="609">
        <v>12196.93481735955</v>
      </c>
      <c r="H42" s="609">
        <v>11302.972141849505</v>
      </c>
      <c r="I42" s="609">
        <v>11684.807928709879</v>
      </c>
      <c r="J42" s="609">
        <v>11972.097390510784</v>
      </c>
      <c r="K42" s="609">
        <v>11608.810665372934</v>
      </c>
      <c r="L42" s="609">
        <v>12094.600574744387</v>
      </c>
      <c r="M42" s="609">
        <v>12014.241205389006</v>
      </c>
      <c r="N42" s="609">
        <v>12299.47899369824</v>
      </c>
      <c r="O42" s="609">
        <v>12099.41599683684</v>
      </c>
      <c r="P42" s="609">
        <v>12167.090655649265</v>
      </c>
      <c r="Q42" s="609">
        <v>12357.538265658561</v>
      </c>
      <c r="R42" s="609">
        <v>12097.310230406769</v>
      </c>
      <c r="S42" s="630">
        <v>33</v>
      </c>
      <c r="T42" s="625"/>
    </row>
  </sheetData>
  <pageMargins left="0.59055118110236227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3" width="13.7109375" style="644" customWidth="1"/>
    <col min="4" max="4" width="11.42578125" style="576"/>
    <col min="5" max="8" width="11.42578125" style="576" customWidth="1"/>
    <col min="9" max="9" width="11.42578125" style="576"/>
    <col min="10" max="13" width="11.42578125" style="576" customWidth="1"/>
    <col min="14" max="18" width="11.42578125" style="576"/>
    <col min="19" max="19" width="4.28515625" style="576" hidden="1" customWidth="1"/>
    <col min="20" max="16384" width="11.42578125" style="576"/>
  </cols>
  <sheetData>
    <row r="1" spans="1:20" ht="20.25" customHeight="1">
      <c r="A1" s="617" t="s">
        <v>1287</v>
      </c>
      <c r="J1" s="617"/>
    </row>
    <row r="2" spans="1:20" ht="20.100000000000001" customHeight="1"/>
    <row r="3" spans="1:20" s="647" customFormat="1" ht="30" customHeight="1">
      <c r="A3" s="618" t="s">
        <v>30</v>
      </c>
      <c r="B3" s="622" t="s">
        <v>1159</v>
      </c>
      <c r="C3" s="619" t="s">
        <v>3</v>
      </c>
      <c r="D3" s="619">
        <v>2000</v>
      </c>
      <c r="E3" s="619">
        <v>2001</v>
      </c>
      <c r="F3" s="619">
        <v>2002</v>
      </c>
      <c r="G3" s="619">
        <v>2003</v>
      </c>
      <c r="H3" s="621">
        <v>2004</v>
      </c>
      <c r="I3" s="619">
        <v>2005</v>
      </c>
      <c r="J3" s="620">
        <v>2006</v>
      </c>
      <c r="K3" s="619">
        <v>2007</v>
      </c>
      <c r="L3" s="619">
        <v>2008</v>
      </c>
      <c r="M3" s="619">
        <v>2009</v>
      </c>
      <c r="N3" s="619">
        <v>2010</v>
      </c>
      <c r="O3" s="619">
        <v>2011</v>
      </c>
      <c r="P3" s="619">
        <v>2012</v>
      </c>
      <c r="Q3" s="632">
        <v>2013</v>
      </c>
      <c r="R3" s="621">
        <v>2014</v>
      </c>
      <c r="S3" s="629" t="s">
        <v>30</v>
      </c>
      <c r="T3" s="676"/>
    </row>
    <row r="4" spans="1:20" ht="20.100000000000001" customHeight="1">
      <c r="A4" s="625"/>
      <c r="B4" s="625"/>
      <c r="C4" s="624"/>
      <c r="D4" s="674" t="s">
        <v>1160</v>
      </c>
      <c r="J4" s="674"/>
      <c r="S4" s="625"/>
      <c r="T4" s="625"/>
    </row>
    <row r="5" spans="1:20" ht="12.95" customHeight="1">
      <c r="A5" s="580">
        <v>1</v>
      </c>
      <c r="B5" s="581" t="s">
        <v>1161</v>
      </c>
      <c r="C5" s="612" t="s">
        <v>1107</v>
      </c>
      <c r="D5" s="613">
        <v>2429.4805739126564</v>
      </c>
      <c r="E5" s="613">
        <v>2612.2895696752485</v>
      </c>
      <c r="F5" s="613">
        <v>2649.8465264544475</v>
      </c>
      <c r="G5" s="613">
        <v>2652.4683891185364</v>
      </c>
      <c r="H5" s="613">
        <v>2828.7202995330963</v>
      </c>
      <c r="I5" s="613">
        <v>3046.3887338468799</v>
      </c>
      <c r="J5" s="613">
        <v>3028.2773779472</v>
      </c>
      <c r="K5" s="613">
        <v>3270.0874291864793</v>
      </c>
      <c r="L5" s="613">
        <v>3231.2283184752469</v>
      </c>
      <c r="M5" s="613">
        <v>3451.0148182160005</v>
      </c>
      <c r="N5" s="613">
        <v>3706.8208333999996</v>
      </c>
      <c r="O5" s="613">
        <v>3787.2823911999994</v>
      </c>
      <c r="P5" s="613">
        <v>3645.957124</v>
      </c>
      <c r="Q5" s="613">
        <v>3728.0556771999991</v>
      </c>
      <c r="R5" s="613">
        <v>3774.9729784000006</v>
      </c>
      <c r="S5" s="630">
        <v>1</v>
      </c>
      <c r="T5" s="625"/>
    </row>
    <row r="6" spans="1:20" ht="12.95" customHeight="1">
      <c r="A6" s="580">
        <v>2</v>
      </c>
      <c r="B6" s="639" t="s">
        <v>1085</v>
      </c>
      <c r="C6" s="612" t="s">
        <v>1107</v>
      </c>
      <c r="D6" s="613">
        <v>666.09691781865592</v>
      </c>
      <c r="E6" s="613">
        <v>716.72921358124802</v>
      </c>
      <c r="F6" s="613">
        <v>688.59677036044798</v>
      </c>
      <c r="G6" s="613">
        <v>596.46446089253618</v>
      </c>
      <c r="H6" s="613">
        <v>600.19633445509612</v>
      </c>
      <c r="I6" s="613">
        <v>547.87642602287997</v>
      </c>
      <c r="J6" s="613">
        <v>543.91764379520009</v>
      </c>
      <c r="K6" s="613">
        <v>545.06140773447999</v>
      </c>
      <c r="L6" s="613">
        <v>564.3008462632481</v>
      </c>
      <c r="M6" s="613">
        <v>558.46099479999998</v>
      </c>
      <c r="N6" s="613">
        <v>539.77806839999994</v>
      </c>
      <c r="O6" s="613">
        <v>496.05014120000004</v>
      </c>
      <c r="P6" s="613">
        <v>459.773144</v>
      </c>
      <c r="Q6" s="613">
        <v>443.3914271999999</v>
      </c>
      <c r="R6" s="613">
        <v>465.35827839999996</v>
      </c>
      <c r="S6" s="630">
        <v>2</v>
      </c>
      <c r="T6" s="625"/>
    </row>
    <row r="7" spans="1:20" ht="12.95" customHeight="1">
      <c r="A7" s="580">
        <v>3</v>
      </c>
      <c r="B7" s="639" t="s">
        <v>1086</v>
      </c>
      <c r="C7" s="612" t="s">
        <v>1107</v>
      </c>
      <c r="D7" s="613">
        <v>1378.0208422700002</v>
      </c>
      <c r="E7" s="613">
        <v>1456.6075922700002</v>
      </c>
      <c r="F7" s="613">
        <v>1487.0639422699996</v>
      </c>
      <c r="G7" s="613">
        <v>1541.5372647459999</v>
      </c>
      <c r="H7" s="613">
        <v>1662.5526461420004</v>
      </c>
      <c r="I7" s="613">
        <v>1928.8461170999999</v>
      </c>
      <c r="J7" s="613">
        <v>1941.2746511999999</v>
      </c>
      <c r="K7" s="613">
        <v>2108.9143384999993</v>
      </c>
      <c r="L7" s="613">
        <v>2095.720980783999</v>
      </c>
      <c r="M7" s="613">
        <v>2224.9348500000001</v>
      </c>
      <c r="N7" s="613">
        <v>2456.5202499999996</v>
      </c>
      <c r="O7" s="613">
        <v>2554.9931999999994</v>
      </c>
      <c r="P7" s="613">
        <v>2448.2413499999998</v>
      </c>
      <c r="Q7" s="613">
        <v>2527.3156999999997</v>
      </c>
      <c r="R7" s="613">
        <v>2514.7961000000005</v>
      </c>
      <c r="S7" s="630">
        <v>3</v>
      </c>
      <c r="T7" s="625"/>
    </row>
    <row r="8" spans="1:20" ht="12.95" customHeight="1">
      <c r="A8" s="580">
        <v>4</v>
      </c>
      <c r="B8" s="639" t="s">
        <v>1081</v>
      </c>
      <c r="C8" s="612" t="s">
        <v>1107</v>
      </c>
      <c r="D8" s="613">
        <v>353.04821382400002</v>
      </c>
      <c r="E8" s="613">
        <v>406.63816382399995</v>
      </c>
      <c r="F8" s="613">
        <v>441.19321382399988</v>
      </c>
      <c r="G8" s="613">
        <v>481.47406348000004</v>
      </c>
      <c r="H8" s="613">
        <v>530.40191893600002</v>
      </c>
      <c r="I8" s="613">
        <v>531.26079072400012</v>
      </c>
      <c r="J8" s="613">
        <v>511.10908295199999</v>
      </c>
      <c r="K8" s="613">
        <v>584.354082952</v>
      </c>
      <c r="L8" s="613">
        <v>541.10049142799983</v>
      </c>
      <c r="M8" s="613">
        <v>637.51297341599991</v>
      </c>
      <c r="N8" s="613">
        <v>683.83096500000011</v>
      </c>
      <c r="O8" s="613">
        <v>705.90185000000008</v>
      </c>
      <c r="P8" s="613">
        <v>710.33222999999998</v>
      </c>
      <c r="Q8" s="613">
        <v>734.25844999999993</v>
      </c>
      <c r="R8" s="613">
        <v>773.55259999999998</v>
      </c>
      <c r="S8" s="630">
        <v>4</v>
      </c>
      <c r="T8" s="625"/>
    </row>
    <row r="9" spans="1:20" ht="12.95" customHeight="1">
      <c r="A9" s="580">
        <v>5</v>
      </c>
      <c r="B9" s="639" t="s">
        <v>1162</v>
      </c>
      <c r="C9" s="612" t="s">
        <v>1107</v>
      </c>
      <c r="D9" s="613">
        <v>32.314599999999999</v>
      </c>
      <c r="E9" s="613">
        <v>32.314599999999999</v>
      </c>
      <c r="F9" s="613">
        <v>32.992600000000003</v>
      </c>
      <c r="G9" s="613">
        <v>32.992600000000003</v>
      </c>
      <c r="H9" s="613">
        <v>35.569399999999995</v>
      </c>
      <c r="I9" s="613">
        <v>38.405399999999993</v>
      </c>
      <c r="J9" s="613">
        <v>31.975999999999999</v>
      </c>
      <c r="K9" s="613">
        <v>31.757599999999996</v>
      </c>
      <c r="L9" s="613">
        <v>30.106000000000002</v>
      </c>
      <c r="M9" s="613">
        <v>30.106000000000002</v>
      </c>
      <c r="N9" s="613">
        <v>26.691549999999996</v>
      </c>
      <c r="O9" s="613">
        <v>30.337199999999996</v>
      </c>
      <c r="P9" s="613">
        <v>27.610399999999991</v>
      </c>
      <c r="Q9" s="613">
        <v>23.090099999999996</v>
      </c>
      <c r="R9" s="613">
        <v>21.265999999999998</v>
      </c>
      <c r="S9" s="630">
        <v>5</v>
      </c>
      <c r="T9" s="625"/>
    </row>
    <row r="10" spans="1:20" ht="12.95" customHeight="1">
      <c r="A10" s="580">
        <v>6</v>
      </c>
      <c r="B10" s="648" t="s">
        <v>1163</v>
      </c>
      <c r="C10" s="612" t="s">
        <v>1107</v>
      </c>
      <c r="D10" s="613">
        <v>2677.7821548456518</v>
      </c>
      <c r="E10" s="613">
        <v>2676.4809319643559</v>
      </c>
      <c r="F10" s="613">
        <v>2667.3853924167561</v>
      </c>
      <c r="G10" s="613">
        <v>2732.6099266413421</v>
      </c>
      <c r="H10" s="613">
        <v>2727.9942620946622</v>
      </c>
      <c r="I10" s="613">
        <v>2624.29508564036</v>
      </c>
      <c r="J10" s="613">
        <v>2770.8980035484001</v>
      </c>
      <c r="K10" s="613">
        <v>2862.9107565790596</v>
      </c>
      <c r="L10" s="613">
        <v>2948.3114248843563</v>
      </c>
      <c r="M10" s="613">
        <v>2939.2191083019998</v>
      </c>
      <c r="N10" s="613">
        <v>2878.3382247999998</v>
      </c>
      <c r="O10" s="613">
        <v>2913.6698663999996</v>
      </c>
      <c r="P10" s="613">
        <v>2878.8200879999999</v>
      </c>
      <c r="Q10" s="613">
        <v>2808.0834684000001</v>
      </c>
      <c r="R10" s="613">
        <v>2854.3798947999999</v>
      </c>
      <c r="S10" s="630">
        <v>6</v>
      </c>
      <c r="T10" s="625"/>
    </row>
    <row r="11" spans="1:20" ht="12.95" customHeight="1">
      <c r="A11" s="580">
        <v>7</v>
      </c>
      <c r="B11" s="639" t="s">
        <v>1164</v>
      </c>
      <c r="C11" s="612" t="s">
        <v>1107</v>
      </c>
      <c r="D11" s="613">
        <v>437.67799376515194</v>
      </c>
      <c r="E11" s="613">
        <v>436.37677088385595</v>
      </c>
      <c r="F11" s="613">
        <v>427.20148133625599</v>
      </c>
      <c r="G11" s="613">
        <v>439.30281918184198</v>
      </c>
      <c r="H11" s="613">
        <v>475.69216341616197</v>
      </c>
      <c r="I11" s="613">
        <v>434.94213031235995</v>
      </c>
      <c r="J11" s="613">
        <v>458.62598485439997</v>
      </c>
      <c r="K11" s="613">
        <v>450.87253041005999</v>
      </c>
      <c r="L11" s="613">
        <v>455.07448592535599</v>
      </c>
      <c r="M11" s="613">
        <v>442.45717560000003</v>
      </c>
      <c r="N11" s="613">
        <v>471.90612479999999</v>
      </c>
      <c r="O11" s="613">
        <v>484.60271640000002</v>
      </c>
      <c r="P11" s="613">
        <v>462.71233800000005</v>
      </c>
      <c r="Q11" s="613">
        <v>446.07831840000006</v>
      </c>
      <c r="R11" s="613">
        <v>446.51724480000007</v>
      </c>
      <c r="S11" s="630">
        <v>7</v>
      </c>
      <c r="T11" s="625"/>
    </row>
    <row r="12" spans="1:20" ht="12.95" customHeight="1">
      <c r="A12" s="580">
        <v>8</v>
      </c>
      <c r="B12" s="639" t="s">
        <v>1165</v>
      </c>
      <c r="C12" s="612" t="s">
        <v>1107</v>
      </c>
      <c r="D12" s="613">
        <v>1839.3538237524999</v>
      </c>
      <c r="E12" s="613">
        <v>1839.3538237524999</v>
      </c>
      <c r="F12" s="613">
        <v>1839.3538237524999</v>
      </c>
      <c r="G12" s="613">
        <v>1890.0532156495001</v>
      </c>
      <c r="H12" s="613">
        <v>1832.6028910364998</v>
      </c>
      <c r="I12" s="613">
        <v>1738.134046825</v>
      </c>
      <c r="J12" s="613">
        <v>1853.3612613999999</v>
      </c>
      <c r="K12" s="613">
        <v>1951.1122688749997</v>
      </c>
      <c r="L12" s="613">
        <v>1997.1474727680002</v>
      </c>
      <c r="M12" s="613">
        <v>1990.2911999999997</v>
      </c>
      <c r="N12" s="613">
        <v>1953.7556999999999</v>
      </c>
      <c r="O12" s="613">
        <v>1962.6693499999999</v>
      </c>
      <c r="P12" s="613">
        <v>1950.2907499999999</v>
      </c>
      <c r="Q12" s="613">
        <v>1895.4863500000001</v>
      </c>
      <c r="R12" s="613">
        <v>1923.20595</v>
      </c>
      <c r="S12" s="630">
        <v>8</v>
      </c>
      <c r="T12" s="625"/>
    </row>
    <row r="13" spans="1:20" ht="12.95" customHeight="1">
      <c r="A13" s="580">
        <v>9</v>
      </c>
      <c r="B13" s="639" t="s">
        <v>1166</v>
      </c>
      <c r="C13" s="612" t="s">
        <v>1107</v>
      </c>
      <c r="D13" s="613">
        <v>395.23163732800003</v>
      </c>
      <c r="E13" s="613">
        <v>395.23163732800003</v>
      </c>
      <c r="F13" s="613">
        <v>395.23163732800003</v>
      </c>
      <c r="G13" s="613">
        <v>397.65544180999996</v>
      </c>
      <c r="H13" s="613">
        <v>414.04740764200005</v>
      </c>
      <c r="I13" s="613">
        <v>445.98510850299999</v>
      </c>
      <c r="J13" s="613">
        <v>454.406257294</v>
      </c>
      <c r="K13" s="613">
        <v>456.221257294</v>
      </c>
      <c r="L13" s="613">
        <v>491.58496619100009</v>
      </c>
      <c r="M13" s="613">
        <v>501.96623270200007</v>
      </c>
      <c r="N13" s="613">
        <v>448.17189999999999</v>
      </c>
      <c r="O13" s="613">
        <v>461.89329999999995</v>
      </c>
      <c r="P13" s="613">
        <v>461.3125</v>
      </c>
      <c r="Q13" s="613">
        <v>462.01430000000005</v>
      </c>
      <c r="R13" s="613">
        <v>480.15219999999999</v>
      </c>
      <c r="S13" s="630">
        <v>9</v>
      </c>
      <c r="T13" s="625"/>
    </row>
    <row r="14" spans="1:20" ht="12.95" customHeight="1">
      <c r="A14" s="580">
        <v>10</v>
      </c>
      <c r="B14" s="639" t="s">
        <v>1167</v>
      </c>
      <c r="C14" s="612" t="s">
        <v>1107</v>
      </c>
      <c r="D14" s="613">
        <v>5.5186999999999991</v>
      </c>
      <c r="E14" s="613">
        <v>5.5186999999999991</v>
      </c>
      <c r="F14" s="613">
        <v>5.5984499999999997</v>
      </c>
      <c r="G14" s="613">
        <v>5.5984499999999997</v>
      </c>
      <c r="H14" s="613">
        <v>5.6517999999999997</v>
      </c>
      <c r="I14" s="613">
        <v>5.2338000000000005</v>
      </c>
      <c r="J14" s="613">
        <v>4.5045000000000002</v>
      </c>
      <c r="K14" s="613">
        <v>4.7046999999999999</v>
      </c>
      <c r="L14" s="613">
        <v>4.5045000000000011</v>
      </c>
      <c r="M14" s="613">
        <v>4.5045000000000011</v>
      </c>
      <c r="N14" s="613">
        <v>4.5045000000000011</v>
      </c>
      <c r="O14" s="613">
        <v>4.5045000000000011</v>
      </c>
      <c r="P14" s="613">
        <v>4.5045000000000011</v>
      </c>
      <c r="Q14" s="613">
        <v>4.5045000000000011</v>
      </c>
      <c r="R14" s="613">
        <v>4.5045000000000011</v>
      </c>
      <c r="S14" s="630">
        <v>10</v>
      </c>
      <c r="T14" s="625"/>
    </row>
    <row r="15" spans="1:20" ht="12.95" customHeight="1">
      <c r="A15" s="580">
        <v>11</v>
      </c>
      <c r="B15" s="648" t="s">
        <v>1168</v>
      </c>
      <c r="C15" s="649" t="s">
        <v>1169</v>
      </c>
      <c r="D15" s="613">
        <v>1111.2435146</v>
      </c>
      <c r="E15" s="613">
        <v>1117.1503839899999</v>
      </c>
      <c r="F15" s="613">
        <v>1112.6975693300001</v>
      </c>
      <c r="G15" s="613">
        <v>1138.5592325800001</v>
      </c>
      <c r="H15" s="613">
        <v>1145.8479623600001</v>
      </c>
      <c r="I15" s="613">
        <v>1163.31585081</v>
      </c>
      <c r="J15" s="613">
        <v>1166.9172220200001</v>
      </c>
      <c r="K15" s="613">
        <v>1174.26341963</v>
      </c>
      <c r="L15" s="613">
        <v>1226.8328313000002</v>
      </c>
      <c r="M15" s="613">
        <v>1217.1401510205001</v>
      </c>
      <c r="N15" s="613">
        <v>1240.1629079367999</v>
      </c>
      <c r="O15" s="613">
        <v>1261.9313550970001</v>
      </c>
      <c r="P15" s="613">
        <v>1278.0999999999999</v>
      </c>
      <c r="Q15" s="613">
        <v>1281.712</v>
      </c>
      <c r="R15" s="613">
        <v>1302.8</v>
      </c>
      <c r="S15" s="630">
        <v>11</v>
      </c>
      <c r="T15" s="625"/>
    </row>
    <row r="16" spans="1:20" ht="12.95" customHeight="1">
      <c r="A16" s="580">
        <v>12</v>
      </c>
      <c r="B16" s="639" t="s">
        <v>1170</v>
      </c>
      <c r="C16" s="649" t="s">
        <v>1169</v>
      </c>
      <c r="D16" s="613">
        <v>132.16611220999999</v>
      </c>
      <c r="E16" s="613">
        <v>127.45231882</v>
      </c>
      <c r="F16" s="613">
        <v>126.87624422</v>
      </c>
      <c r="G16" s="613">
        <v>128.51090791999999</v>
      </c>
      <c r="H16" s="613">
        <v>126.17157753000002</v>
      </c>
      <c r="I16" s="613">
        <v>124.74033638</v>
      </c>
      <c r="J16" s="613">
        <v>123.41909233999998</v>
      </c>
      <c r="K16" s="613">
        <v>119.40447117000001</v>
      </c>
      <c r="L16" s="613">
        <v>120.83288438000001</v>
      </c>
      <c r="M16" s="613">
        <v>124.94495686340002</v>
      </c>
      <c r="N16" s="613">
        <v>125.443555011</v>
      </c>
      <c r="O16" s="613">
        <v>125.267639657</v>
      </c>
      <c r="P16" s="613">
        <v>125.6</v>
      </c>
      <c r="Q16" s="613">
        <v>122.72</v>
      </c>
      <c r="R16" s="613">
        <v>120.3</v>
      </c>
      <c r="S16" s="630">
        <v>12</v>
      </c>
      <c r="T16" s="625"/>
    </row>
    <row r="17" spans="1:20" ht="12.95" customHeight="1">
      <c r="A17" s="580">
        <v>13</v>
      </c>
      <c r="B17" s="639" t="s">
        <v>1171</v>
      </c>
      <c r="C17" s="649" t="s">
        <v>1169</v>
      </c>
      <c r="D17" s="613">
        <v>152.09935572000001</v>
      </c>
      <c r="E17" s="613">
        <v>157.20393084000003</v>
      </c>
      <c r="F17" s="613">
        <v>148.88705242</v>
      </c>
      <c r="G17" s="613">
        <v>147.37382527</v>
      </c>
      <c r="H17" s="613">
        <v>148.68195044000001</v>
      </c>
      <c r="I17" s="613">
        <v>149.05777625000002</v>
      </c>
      <c r="J17" s="613">
        <v>151.48811523000003</v>
      </c>
      <c r="K17" s="613">
        <v>151.49009363000005</v>
      </c>
      <c r="L17" s="613">
        <v>148.38331358000002</v>
      </c>
      <c r="M17" s="613">
        <v>155.02010132720002</v>
      </c>
      <c r="N17" s="613">
        <v>152.93309174859999</v>
      </c>
      <c r="O17" s="613">
        <v>149.96548031020001</v>
      </c>
      <c r="P17" s="613">
        <v>148.69999999999999</v>
      </c>
      <c r="Q17" s="613">
        <v>150.88300000000001</v>
      </c>
      <c r="R17" s="613">
        <v>155.4</v>
      </c>
      <c r="S17" s="630">
        <v>13</v>
      </c>
      <c r="T17" s="625"/>
    </row>
    <row r="18" spans="1:20" ht="12.95" customHeight="1">
      <c r="A18" s="580">
        <v>14</v>
      </c>
      <c r="B18" s="639" t="s">
        <v>1172</v>
      </c>
      <c r="C18" s="649" t="s">
        <v>1169</v>
      </c>
      <c r="D18" s="613">
        <v>34.739452670000006</v>
      </c>
      <c r="E18" s="613">
        <v>35.424026399999995</v>
      </c>
      <c r="F18" s="613">
        <v>38.576353940000011</v>
      </c>
      <c r="G18" s="613">
        <v>39.097970539999999</v>
      </c>
      <c r="H18" s="613">
        <v>39.669201660000006</v>
      </c>
      <c r="I18" s="613">
        <v>40.754524269999997</v>
      </c>
      <c r="J18" s="613">
        <v>42.837986019999995</v>
      </c>
      <c r="K18" s="613">
        <v>45.800771769999997</v>
      </c>
      <c r="L18" s="613">
        <v>45.695207510000003</v>
      </c>
      <c r="M18" s="613">
        <v>47.477448064599997</v>
      </c>
      <c r="N18" s="613">
        <v>48.064670229099988</v>
      </c>
      <c r="O18" s="613">
        <v>49.17283357689999</v>
      </c>
      <c r="P18" s="613">
        <v>49.4</v>
      </c>
      <c r="Q18" s="613">
        <v>56.061</v>
      </c>
      <c r="R18" s="613">
        <v>59.6</v>
      </c>
      <c r="S18" s="630">
        <v>14</v>
      </c>
      <c r="T18" s="625"/>
    </row>
    <row r="19" spans="1:20" ht="12.95" customHeight="1">
      <c r="A19" s="580">
        <v>15</v>
      </c>
      <c r="B19" s="639" t="s">
        <v>1173</v>
      </c>
      <c r="C19" s="649" t="s">
        <v>1169</v>
      </c>
      <c r="D19" s="613">
        <v>5.3915885699999988</v>
      </c>
      <c r="E19" s="613">
        <v>5.1200430500000014</v>
      </c>
      <c r="F19" s="613">
        <v>5.2837062999999995</v>
      </c>
      <c r="G19" s="613">
        <v>5.7813443100000006</v>
      </c>
      <c r="H19" s="613">
        <v>5.63763638</v>
      </c>
      <c r="I19" s="613">
        <v>5.7592659099999999</v>
      </c>
      <c r="J19" s="613">
        <v>6.2422860900000003</v>
      </c>
      <c r="K19" s="613">
        <v>6.2229115400000001</v>
      </c>
      <c r="L19" s="613">
        <v>6.4291380399999998</v>
      </c>
      <c r="M19" s="613">
        <v>6.3236342360999993</v>
      </c>
      <c r="N19" s="613">
        <v>6.990840390699999</v>
      </c>
      <c r="O19" s="613">
        <v>7.4656071390000003</v>
      </c>
      <c r="P19" s="613">
        <v>6.8</v>
      </c>
      <c r="Q19" s="613">
        <v>6.8730000000000002</v>
      </c>
      <c r="R19" s="613">
        <v>7.3</v>
      </c>
      <c r="S19" s="630">
        <v>15</v>
      </c>
      <c r="T19" s="625"/>
    </row>
    <row r="20" spans="1:20" ht="12.95" customHeight="1">
      <c r="A20" s="580">
        <v>16</v>
      </c>
      <c r="B20" s="639" t="s">
        <v>1174</v>
      </c>
      <c r="C20" s="649" t="s">
        <v>1169</v>
      </c>
      <c r="D20" s="613">
        <v>65.410308399999991</v>
      </c>
      <c r="E20" s="613">
        <v>60.527064760000009</v>
      </c>
      <c r="F20" s="613">
        <v>60.681952810000006</v>
      </c>
      <c r="G20" s="613">
        <v>64.151776060000003</v>
      </c>
      <c r="H20" s="613">
        <v>65.388563820000002</v>
      </c>
      <c r="I20" s="613">
        <v>63.921312129999997</v>
      </c>
      <c r="J20" s="613">
        <v>62.505031820000006</v>
      </c>
      <c r="K20" s="613">
        <v>63.543522579999994</v>
      </c>
      <c r="L20" s="613">
        <v>61.109136980000009</v>
      </c>
      <c r="M20" s="613">
        <v>62.514146847099994</v>
      </c>
      <c r="N20" s="613">
        <v>65.033439748999996</v>
      </c>
      <c r="O20" s="613">
        <v>67.063984935999997</v>
      </c>
      <c r="P20" s="613">
        <v>64.7</v>
      </c>
      <c r="Q20" s="613">
        <v>62.664000000000001</v>
      </c>
      <c r="R20" s="613">
        <v>60.7</v>
      </c>
      <c r="S20" s="630">
        <v>16</v>
      </c>
      <c r="T20" s="625"/>
    </row>
    <row r="21" spans="1:20" ht="12.95" customHeight="1">
      <c r="A21" s="580">
        <v>17</v>
      </c>
      <c r="B21" s="639" t="s">
        <v>1175</v>
      </c>
      <c r="C21" s="649" t="s">
        <v>1169</v>
      </c>
      <c r="D21" s="613">
        <v>1.5226655200000001</v>
      </c>
      <c r="E21" s="613">
        <v>1.6124376199999999</v>
      </c>
      <c r="F21" s="613">
        <v>1.5510342000000001</v>
      </c>
      <c r="G21" s="613">
        <v>1.6339662399999999</v>
      </c>
      <c r="H21" s="613">
        <v>1.4771767500000001</v>
      </c>
      <c r="I21" s="613">
        <v>1.3794022400000001</v>
      </c>
      <c r="J21" s="613">
        <v>1.4334633300000001</v>
      </c>
      <c r="K21" s="613">
        <v>1.2193300900000001</v>
      </c>
      <c r="L21" s="613">
        <v>1.0500080899999999</v>
      </c>
      <c r="M21" s="613">
        <v>1.0071578263999998</v>
      </c>
      <c r="N21" s="613">
        <v>0.89294123660000002</v>
      </c>
      <c r="O21" s="613">
        <v>0.83377360580000004</v>
      </c>
      <c r="P21" s="613">
        <v>0.9</v>
      </c>
      <c r="Q21" s="613">
        <v>0.89300000000000002</v>
      </c>
      <c r="R21" s="613">
        <v>0.8</v>
      </c>
      <c r="S21" s="630">
        <v>17</v>
      </c>
      <c r="T21" s="625"/>
    </row>
    <row r="22" spans="1:20" ht="12.95" customHeight="1">
      <c r="A22" s="580">
        <v>18</v>
      </c>
      <c r="B22" s="639" t="s">
        <v>1176</v>
      </c>
      <c r="C22" s="649" t="s">
        <v>1169</v>
      </c>
      <c r="D22" s="613">
        <v>39.970485099999998</v>
      </c>
      <c r="E22" s="613">
        <v>41.457997439999993</v>
      </c>
      <c r="F22" s="613">
        <v>35.837383709999997</v>
      </c>
      <c r="G22" s="613">
        <v>33.054904290000003</v>
      </c>
      <c r="H22" s="613">
        <v>30.529974479999989</v>
      </c>
      <c r="I22" s="613">
        <v>29.759195569999996</v>
      </c>
      <c r="J22" s="613">
        <v>29.633622010000007</v>
      </c>
      <c r="K22" s="613">
        <v>28.681959140000007</v>
      </c>
      <c r="L22" s="613">
        <v>26.626371350000003</v>
      </c>
      <c r="M22" s="613">
        <v>26.9319890055</v>
      </c>
      <c r="N22" s="613">
        <v>26.661549199699991</v>
      </c>
      <c r="O22" s="613">
        <v>25.758563211600009</v>
      </c>
      <c r="P22" s="613">
        <v>27.7</v>
      </c>
      <c r="Q22" s="613">
        <v>25.007000000000001</v>
      </c>
      <c r="R22" s="613">
        <v>26.7</v>
      </c>
      <c r="S22" s="630">
        <v>18</v>
      </c>
      <c r="T22" s="625"/>
    </row>
    <row r="23" spans="1:20" ht="12.95" customHeight="1">
      <c r="A23" s="580">
        <v>19</v>
      </c>
      <c r="B23" s="639" t="s">
        <v>1177</v>
      </c>
      <c r="C23" s="649" t="s">
        <v>1169</v>
      </c>
      <c r="D23" s="613">
        <v>39.097802999999999</v>
      </c>
      <c r="E23" s="613">
        <v>33.140724249999998</v>
      </c>
      <c r="F23" s="613">
        <v>31.75329855</v>
      </c>
      <c r="G23" s="613">
        <v>32.468957719999999</v>
      </c>
      <c r="H23" s="613">
        <v>36.721647609999998</v>
      </c>
      <c r="I23" s="613">
        <v>35.226904340000004</v>
      </c>
      <c r="J23" s="613">
        <v>33.124093900000005</v>
      </c>
      <c r="K23" s="613">
        <v>32.655969150000004</v>
      </c>
      <c r="L23" s="613">
        <v>33.936575019999999</v>
      </c>
      <c r="M23" s="613">
        <v>32.938471115200002</v>
      </c>
      <c r="N23" s="613">
        <v>33.294879678000008</v>
      </c>
      <c r="O23" s="613">
        <v>35.755880933100002</v>
      </c>
      <c r="P23" s="613">
        <v>34.299999999999997</v>
      </c>
      <c r="Q23" s="613">
        <v>41.435000000000002</v>
      </c>
      <c r="R23" s="613">
        <v>42.8</v>
      </c>
      <c r="S23" s="630">
        <v>19</v>
      </c>
      <c r="T23" s="625"/>
    </row>
    <row r="24" spans="1:20" ht="12.95" customHeight="1">
      <c r="A24" s="580">
        <v>20</v>
      </c>
      <c r="B24" s="639" t="s">
        <v>1178</v>
      </c>
      <c r="C24" s="649" t="s">
        <v>1169</v>
      </c>
      <c r="D24" s="613">
        <v>351.78826000000004</v>
      </c>
      <c r="E24" s="613">
        <v>348.11569000000003</v>
      </c>
      <c r="F24" s="613">
        <v>359.93564000000003</v>
      </c>
      <c r="G24" s="613">
        <v>374.70809000000003</v>
      </c>
      <c r="H24" s="613">
        <v>367.95032000000003</v>
      </c>
      <c r="I24" s="613">
        <v>372.90262000000001</v>
      </c>
      <c r="J24" s="613">
        <v>362.15818999999999</v>
      </c>
      <c r="K24" s="613">
        <v>368.73084999999998</v>
      </c>
      <c r="L24" s="613">
        <v>385.26817999999997</v>
      </c>
      <c r="M24" s="613">
        <v>374.81300679000009</v>
      </c>
      <c r="N24" s="613">
        <v>372.93270310000003</v>
      </c>
      <c r="O24" s="613">
        <v>394.61799754000003</v>
      </c>
      <c r="P24" s="613">
        <v>407.1</v>
      </c>
      <c r="Q24" s="613">
        <v>400.50599999999997</v>
      </c>
      <c r="R24" s="613">
        <v>408.2</v>
      </c>
      <c r="S24" s="630">
        <v>20</v>
      </c>
      <c r="T24" s="625"/>
    </row>
    <row r="25" spans="1:20" ht="12.95" customHeight="1">
      <c r="A25" s="580">
        <v>21</v>
      </c>
      <c r="B25" s="584" t="s">
        <v>1179</v>
      </c>
      <c r="C25" s="649" t="s">
        <v>1169</v>
      </c>
      <c r="D25" s="613">
        <v>221.74140561999999</v>
      </c>
      <c r="E25" s="613">
        <v>236.22431025</v>
      </c>
      <c r="F25" s="613">
        <v>231.06229051999998</v>
      </c>
      <c r="G25" s="613">
        <v>235.29886548000002</v>
      </c>
      <c r="H25" s="613">
        <v>242.99732573</v>
      </c>
      <c r="I25" s="613">
        <v>255.69133825000003</v>
      </c>
      <c r="J25" s="613">
        <v>262.59176286000002</v>
      </c>
      <c r="K25" s="613">
        <v>261.19796780000001</v>
      </c>
      <c r="L25" s="613">
        <v>296.01954755000003</v>
      </c>
      <c r="M25" s="613">
        <v>279.11539346180001</v>
      </c>
      <c r="N25" s="613">
        <v>299.34066315929999</v>
      </c>
      <c r="O25" s="613">
        <v>287.54770787070004</v>
      </c>
      <c r="P25" s="613">
        <v>291.8</v>
      </c>
      <c r="Q25" s="613">
        <v>289.25799999999998</v>
      </c>
      <c r="R25" s="613">
        <v>290.2</v>
      </c>
      <c r="S25" s="630">
        <v>21</v>
      </c>
      <c r="T25" s="625"/>
    </row>
    <row r="26" spans="1:20" ht="12.95" customHeight="1">
      <c r="A26" s="580">
        <v>22</v>
      </c>
      <c r="B26" s="584" t="s">
        <v>1180</v>
      </c>
      <c r="C26" s="649" t="s">
        <v>1169</v>
      </c>
      <c r="D26" s="613">
        <v>67.316077790000008</v>
      </c>
      <c r="E26" s="613">
        <v>70.87184056000001</v>
      </c>
      <c r="F26" s="613">
        <v>72.252612660000068</v>
      </c>
      <c r="G26" s="613">
        <v>76.478624749999881</v>
      </c>
      <c r="H26" s="613">
        <v>80.622587960000146</v>
      </c>
      <c r="I26" s="613">
        <v>84.123175470000206</v>
      </c>
      <c r="J26" s="613">
        <v>91.483578419999958</v>
      </c>
      <c r="K26" s="613">
        <v>95.315572759999895</v>
      </c>
      <c r="L26" s="613">
        <v>101.48246880000011</v>
      </c>
      <c r="M26" s="613">
        <v>106.05384548319989</v>
      </c>
      <c r="N26" s="613">
        <v>108.57457443479984</v>
      </c>
      <c r="O26" s="613">
        <v>118.48188631669996</v>
      </c>
      <c r="P26" s="613">
        <v>121.09999999999991</v>
      </c>
      <c r="Q26" s="613">
        <v>125.41200000000003</v>
      </c>
      <c r="R26" s="613">
        <v>130.79999999999995</v>
      </c>
      <c r="S26" s="630">
        <v>22</v>
      </c>
      <c r="T26" s="625"/>
    </row>
    <row r="27" spans="1:20" ht="12.95" customHeight="1">
      <c r="A27" s="580">
        <v>23</v>
      </c>
      <c r="B27" s="648" t="s">
        <v>1181</v>
      </c>
      <c r="C27" s="612" t="s">
        <v>1107</v>
      </c>
      <c r="D27" s="613">
        <v>853</v>
      </c>
      <c r="E27" s="613">
        <v>840</v>
      </c>
      <c r="F27" s="613">
        <v>817</v>
      </c>
      <c r="G27" s="613">
        <v>773</v>
      </c>
      <c r="H27" s="613">
        <v>758</v>
      </c>
      <c r="I27" s="613">
        <v>741</v>
      </c>
      <c r="J27" s="613">
        <v>732</v>
      </c>
      <c r="K27" s="613">
        <v>724</v>
      </c>
      <c r="L27" s="613">
        <v>730</v>
      </c>
      <c r="M27" s="613">
        <v>723.33333333333337</v>
      </c>
      <c r="N27" s="613">
        <v>716.66666666666674</v>
      </c>
      <c r="O27" s="613">
        <v>710</v>
      </c>
      <c r="P27" s="613">
        <v>751</v>
      </c>
      <c r="Q27" s="613">
        <v>773</v>
      </c>
      <c r="R27" s="613">
        <v>778</v>
      </c>
      <c r="S27" s="630">
        <v>23</v>
      </c>
      <c r="T27" s="625"/>
    </row>
    <row r="28" spans="1:20">
      <c r="A28" s="625"/>
      <c r="B28" s="625"/>
      <c r="C28" s="624"/>
      <c r="S28" s="625"/>
      <c r="T28" s="625"/>
    </row>
    <row r="29" spans="1:20" ht="15" customHeight="1">
      <c r="A29" s="625"/>
      <c r="B29" s="625"/>
      <c r="C29" s="624"/>
      <c r="D29" s="674" t="s">
        <v>1182</v>
      </c>
      <c r="J29" s="674"/>
      <c r="S29" s="625"/>
      <c r="T29" s="625"/>
    </row>
    <row r="30" spans="1:20" ht="12.95" customHeight="1">
      <c r="A30" s="580"/>
      <c r="B30" s="581" t="s">
        <v>1161</v>
      </c>
      <c r="C30" s="612"/>
      <c r="S30" s="630"/>
      <c r="T30" s="625"/>
    </row>
    <row r="31" spans="1:20" ht="12.95" customHeight="1">
      <c r="A31" s="580">
        <v>24</v>
      </c>
      <c r="B31" s="584" t="s">
        <v>1085</v>
      </c>
      <c r="C31" s="612" t="s">
        <v>1183</v>
      </c>
      <c r="D31" s="595">
        <v>25.918768144968411</v>
      </c>
      <c r="E31" s="595">
        <v>25.78968884670622</v>
      </c>
      <c r="F31" s="595">
        <v>26.425212773744285</v>
      </c>
      <c r="G31" s="595">
        <v>27.591886304219507</v>
      </c>
      <c r="H31" s="595">
        <v>27.501424782429666</v>
      </c>
      <c r="I31" s="595">
        <v>28.499013690785237</v>
      </c>
      <c r="J31" s="595">
        <v>33.207293667159306</v>
      </c>
      <c r="K31" s="595">
        <v>29.365406782757077</v>
      </c>
      <c r="L31" s="595">
        <v>29.496788121626167</v>
      </c>
      <c r="M31" s="595">
        <v>31.812023178666632</v>
      </c>
      <c r="N31" s="595">
        <v>29.815559202194542</v>
      </c>
      <c r="O31" s="595">
        <v>30.076176897322963</v>
      </c>
      <c r="P31" s="595">
        <v>31.569759413186816</v>
      </c>
      <c r="Q31" s="595">
        <v>31.861784495569612</v>
      </c>
      <c r="R31" s="595">
        <v>31.039175991008907</v>
      </c>
      <c r="S31" s="630">
        <v>24</v>
      </c>
      <c r="T31" s="625"/>
    </row>
    <row r="32" spans="1:20" ht="12.95" customHeight="1">
      <c r="A32" s="580">
        <v>25</v>
      </c>
      <c r="B32" s="639" t="s">
        <v>1086</v>
      </c>
      <c r="C32" s="612" t="s">
        <v>1183</v>
      </c>
      <c r="D32" s="595">
        <v>8.4406832728617136</v>
      </c>
      <c r="E32" s="595">
        <v>8.4006322285857813</v>
      </c>
      <c r="F32" s="595">
        <v>8.2064563842150946</v>
      </c>
      <c r="G32" s="595">
        <v>8.2337389630538045</v>
      </c>
      <c r="H32" s="595">
        <v>7.2172457340162897</v>
      </c>
      <c r="I32" s="595">
        <v>7.306152762260548</v>
      </c>
      <c r="J32" s="595">
        <v>6.5711417345968881</v>
      </c>
      <c r="K32" s="595">
        <v>6.951257266648021</v>
      </c>
      <c r="L32" s="595">
        <v>7.503242754388479</v>
      </c>
      <c r="M32" s="595">
        <v>7.2236138001110533</v>
      </c>
      <c r="N32" s="595">
        <v>7.2059728406027359</v>
      </c>
      <c r="O32" s="595">
        <v>7.0241398721529054</v>
      </c>
      <c r="P32" s="595">
        <v>6.697297555074325</v>
      </c>
      <c r="Q32" s="595">
        <v>6.7079884398753515</v>
      </c>
      <c r="R32" s="595">
        <v>6.3854786913284105</v>
      </c>
      <c r="S32" s="630">
        <v>25</v>
      </c>
      <c r="T32" s="625"/>
    </row>
    <row r="33" spans="1:20" ht="12.95" customHeight="1">
      <c r="A33" s="580">
        <v>26</v>
      </c>
      <c r="B33" s="639" t="s">
        <v>1081</v>
      </c>
      <c r="C33" s="612" t="s">
        <v>1183</v>
      </c>
      <c r="D33" s="595">
        <v>15.432523118500869</v>
      </c>
      <c r="E33" s="595">
        <v>14.739123489511666</v>
      </c>
      <c r="F33" s="595">
        <v>14.4603131218543</v>
      </c>
      <c r="G33" s="595">
        <v>14.464132152450635</v>
      </c>
      <c r="H33" s="595">
        <v>11.937987991336323</v>
      </c>
      <c r="I33" s="595">
        <v>12.139375746978047</v>
      </c>
      <c r="J33" s="595">
        <v>12.519486457045879</v>
      </c>
      <c r="K33" s="595">
        <v>11.198014145018965</v>
      </c>
      <c r="L33" s="595">
        <v>12.336546328498644</v>
      </c>
      <c r="M33" s="595">
        <v>11.38737783154356</v>
      </c>
      <c r="N33" s="595">
        <v>12.68598742944188</v>
      </c>
      <c r="O33" s="595">
        <v>12.85171629734339</v>
      </c>
      <c r="P33" s="595">
        <v>12.539502777677088</v>
      </c>
      <c r="Q33" s="595">
        <v>12.657462785643583</v>
      </c>
      <c r="R33" s="595">
        <v>12.404532983139037</v>
      </c>
      <c r="S33" s="630">
        <v>26</v>
      </c>
      <c r="T33" s="625"/>
    </row>
    <row r="34" spans="1:20" ht="12.95" customHeight="1">
      <c r="A34" s="580">
        <v>27</v>
      </c>
      <c r="B34" s="639" t="s">
        <v>1162</v>
      </c>
      <c r="C34" s="612" t="s">
        <v>1183</v>
      </c>
      <c r="D34" s="595">
        <v>10.954403890417101</v>
      </c>
      <c r="E34" s="595">
        <v>10.978814687880018</v>
      </c>
      <c r="F34" s="595">
        <v>9.6418759295682523</v>
      </c>
      <c r="G34" s="595">
        <v>9.8190782527692289</v>
      </c>
      <c r="H34" s="595">
        <v>9.1313856369340698</v>
      </c>
      <c r="I34" s="595">
        <v>9.885113644264365</v>
      </c>
      <c r="J34" s="595">
        <v>14.629143849848866</v>
      </c>
      <c r="K34" s="595">
        <v>13.231848562898861</v>
      </c>
      <c r="L34" s="595">
        <v>14.331121962806842</v>
      </c>
      <c r="M34" s="595">
        <v>13.487162992917922</v>
      </c>
      <c r="N34" s="595">
        <v>11.658157617527694</v>
      </c>
      <c r="O34" s="595">
        <v>13.630803653142058</v>
      </c>
      <c r="P34" s="595">
        <v>13.768313416862014</v>
      </c>
      <c r="Q34" s="595">
        <v>15.605883639767532</v>
      </c>
      <c r="R34" s="595">
        <v>16.187868217733126</v>
      </c>
      <c r="S34" s="630">
        <v>27</v>
      </c>
      <c r="T34" s="625"/>
    </row>
    <row r="35" spans="1:20" ht="12.95" customHeight="1">
      <c r="A35" s="580">
        <v>28</v>
      </c>
      <c r="B35" s="581" t="s">
        <v>1163</v>
      </c>
      <c r="C35" s="612"/>
      <c r="D35" s="594"/>
      <c r="E35" s="594"/>
      <c r="F35" s="594"/>
      <c r="G35" s="594"/>
      <c r="H35" s="594"/>
      <c r="I35" s="594"/>
      <c r="J35" s="594"/>
      <c r="K35" s="594"/>
      <c r="L35" s="594"/>
      <c r="M35" s="594"/>
      <c r="N35" s="594"/>
      <c r="O35" s="594"/>
      <c r="P35" s="594"/>
      <c r="Q35" s="594"/>
      <c r="S35" s="630">
        <v>28</v>
      </c>
      <c r="T35" s="625"/>
    </row>
    <row r="36" spans="1:20" ht="12.95" customHeight="1">
      <c r="A36" s="580">
        <v>29</v>
      </c>
      <c r="B36" s="584" t="s">
        <v>1164</v>
      </c>
      <c r="C36" s="612" t="s">
        <v>1183</v>
      </c>
      <c r="D36" s="595">
        <v>26.238437075740094</v>
      </c>
      <c r="E36" s="595">
        <v>25.965542070026512</v>
      </c>
      <c r="F36" s="595">
        <v>26.438862104457083</v>
      </c>
      <c r="G36" s="595">
        <v>27.800827371909076</v>
      </c>
      <c r="H36" s="595">
        <v>27.819621754072546</v>
      </c>
      <c r="I36" s="595">
        <v>28.704334625748988</v>
      </c>
      <c r="J36" s="595">
        <v>33.436787053996056</v>
      </c>
      <c r="K36" s="595">
        <v>29.412967413444985</v>
      </c>
      <c r="L36" s="595">
        <v>29.555363625463585</v>
      </c>
      <c r="M36" s="595">
        <v>31.946296168808342</v>
      </c>
      <c r="N36" s="595">
        <v>30.037141421641849</v>
      </c>
      <c r="O36" s="595">
        <v>30.474914073456493</v>
      </c>
      <c r="P36" s="595">
        <v>32.273627643258337</v>
      </c>
      <c r="Q36" s="595">
        <v>32.504459138399959</v>
      </c>
      <c r="R36" s="595">
        <v>31.653118564107505</v>
      </c>
      <c r="S36" s="630">
        <v>29</v>
      </c>
      <c r="T36" s="625"/>
    </row>
    <row r="37" spans="1:20" ht="12.95" customHeight="1">
      <c r="A37" s="580">
        <v>30</v>
      </c>
      <c r="B37" s="584" t="s">
        <v>1165</v>
      </c>
      <c r="C37" s="612" t="s">
        <v>1183</v>
      </c>
      <c r="D37" s="595">
        <v>8.4406832728617136</v>
      </c>
      <c r="E37" s="595">
        <v>8.4006322285857813</v>
      </c>
      <c r="F37" s="595">
        <v>8.2064563842150964</v>
      </c>
      <c r="G37" s="595">
        <v>8.2337389630538045</v>
      </c>
      <c r="H37" s="595">
        <v>7.2172457340162897</v>
      </c>
      <c r="I37" s="595">
        <v>7.3061527622605498</v>
      </c>
      <c r="J37" s="595">
        <v>6.5711417345968881</v>
      </c>
      <c r="K37" s="595">
        <v>6.951257266648021</v>
      </c>
      <c r="L37" s="595">
        <v>7.503242754388479</v>
      </c>
      <c r="M37" s="595">
        <v>7.2236138001110524</v>
      </c>
      <c r="N37" s="595">
        <v>7.2059728406027377</v>
      </c>
      <c r="O37" s="595">
        <v>7.0241398721529054</v>
      </c>
      <c r="P37" s="595">
        <v>6.6972975550743268</v>
      </c>
      <c r="Q37" s="595">
        <v>6.7079884398753507</v>
      </c>
      <c r="R37" s="595">
        <v>6.3854786913284105</v>
      </c>
      <c r="S37" s="630">
        <v>30</v>
      </c>
      <c r="T37" s="625"/>
    </row>
    <row r="38" spans="1:20" ht="12.95" customHeight="1">
      <c r="A38" s="580">
        <v>31</v>
      </c>
      <c r="B38" s="584" t="s">
        <v>1166</v>
      </c>
      <c r="C38" s="612" t="s">
        <v>1183</v>
      </c>
      <c r="D38" s="595">
        <v>15.432523118500866</v>
      </c>
      <c r="E38" s="595">
        <v>14.739123489511664</v>
      </c>
      <c r="F38" s="595">
        <v>14.460313121854304</v>
      </c>
      <c r="G38" s="595">
        <v>14.46413215245064</v>
      </c>
      <c r="H38" s="595">
        <v>11.937987991336321</v>
      </c>
      <c r="I38" s="595">
        <v>12.139375746978045</v>
      </c>
      <c r="J38" s="595">
        <v>12.519486457045875</v>
      </c>
      <c r="K38" s="595">
        <v>11.19801414501897</v>
      </c>
      <c r="L38" s="595">
        <v>12.336546328498644</v>
      </c>
      <c r="M38" s="595">
        <v>11.387377831543558</v>
      </c>
      <c r="N38" s="595">
        <v>12.685987429441878</v>
      </c>
      <c r="O38" s="595">
        <v>12.85171629734339</v>
      </c>
      <c r="P38" s="595">
        <v>12.53950277767709</v>
      </c>
      <c r="Q38" s="595">
        <v>12.657462785643583</v>
      </c>
      <c r="R38" s="595">
        <v>12.404532983139038</v>
      </c>
      <c r="S38" s="630">
        <v>31</v>
      </c>
      <c r="T38" s="625"/>
    </row>
    <row r="39" spans="1:20" ht="12.95" customHeight="1">
      <c r="A39" s="580">
        <v>32</v>
      </c>
      <c r="B39" s="584" t="s">
        <v>1167</v>
      </c>
      <c r="C39" s="612" t="s">
        <v>1183</v>
      </c>
      <c r="D39" s="595">
        <v>10.954403890417101</v>
      </c>
      <c r="E39" s="595">
        <v>10.978814687880018</v>
      </c>
      <c r="F39" s="595">
        <v>9.6418759295682523</v>
      </c>
      <c r="G39" s="595">
        <v>9.8190782527692289</v>
      </c>
      <c r="H39" s="595">
        <v>9.1313856369340698</v>
      </c>
      <c r="I39" s="595">
        <v>9.885113644264365</v>
      </c>
      <c r="J39" s="595">
        <v>14.629143849848866</v>
      </c>
      <c r="K39" s="595">
        <v>13.231848562898861</v>
      </c>
      <c r="L39" s="595">
        <v>14.331121962806842</v>
      </c>
      <c r="M39" s="595">
        <v>13.487162992917922</v>
      </c>
      <c r="N39" s="595">
        <v>11.658157617527694</v>
      </c>
      <c r="O39" s="595">
        <v>13.630803653142058</v>
      </c>
      <c r="P39" s="595">
        <v>13.768313416862014</v>
      </c>
      <c r="Q39" s="595">
        <v>15.605883639767532</v>
      </c>
      <c r="R39" s="595">
        <v>16.187868217733126</v>
      </c>
      <c r="S39" s="630">
        <v>32</v>
      </c>
      <c r="T39" s="625"/>
    </row>
    <row r="40" spans="1:20" ht="12.95" customHeight="1">
      <c r="A40" s="580">
        <v>33</v>
      </c>
      <c r="B40" s="581" t="s">
        <v>1115</v>
      </c>
      <c r="C40" s="612"/>
      <c r="D40" s="594"/>
      <c r="E40" s="594"/>
      <c r="F40" s="594"/>
      <c r="G40" s="594"/>
      <c r="H40" s="594"/>
      <c r="I40" s="594"/>
      <c r="J40" s="594"/>
      <c r="K40" s="594"/>
      <c r="L40" s="594"/>
      <c r="M40" s="594"/>
      <c r="N40" s="594"/>
      <c r="O40" s="594"/>
      <c r="P40" s="594"/>
      <c r="Q40" s="594"/>
      <c r="S40" s="630">
        <v>33</v>
      </c>
      <c r="T40" s="625"/>
    </row>
    <row r="41" spans="1:20" ht="12.95" customHeight="1">
      <c r="A41" s="580">
        <v>34</v>
      </c>
      <c r="B41" s="639" t="s">
        <v>1170</v>
      </c>
      <c r="C41" s="649" t="s">
        <v>1183</v>
      </c>
      <c r="D41" s="650">
        <v>41.231130193301979</v>
      </c>
      <c r="E41" s="650">
        <v>39.108916092274924</v>
      </c>
      <c r="F41" s="650">
        <v>42.145568075495433</v>
      </c>
      <c r="G41" s="650">
        <v>40.359559727794029</v>
      </c>
      <c r="H41" s="650">
        <v>40.631240249005145</v>
      </c>
      <c r="I41" s="650">
        <v>38.076325590720757</v>
      </c>
      <c r="J41" s="650">
        <v>40.382965413949847</v>
      </c>
      <c r="K41" s="650">
        <v>36.822083899562983</v>
      </c>
      <c r="L41" s="650">
        <v>37.077407577242042</v>
      </c>
      <c r="M41" s="650">
        <v>38.208219766764365</v>
      </c>
      <c r="N41" s="650">
        <v>38.604408342974601</v>
      </c>
      <c r="O41" s="650">
        <v>36.78693528400845</v>
      </c>
      <c r="P41" s="650">
        <v>35.235207280103666</v>
      </c>
      <c r="Q41" s="650">
        <v>33.26009347458978</v>
      </c>
      <c r="R41" s="650">
        <v>33.220006130038023</v>
      </c>
      <c r="S41" s="630">
        <v>34</v>
      </c>
      <c r="T41" s="625"/>
    </row>
    <row r="42" spans="1:20" ht="12.95" customHeight="1">
      <c r="A42" s="580">
        <v>35</v>
      </c>
      <c r="B42" s="639" t="s">
        <v>1171</v>
      </c>
      <c r="C42" s="649" t="s">
        <v>1183</v>
      </c>
      <c r="D42" s="650">
        <v>41.231130193301979</v>
      </c>
      <c r="E42" s="650">
        <v>39.108916092274931</v>
      </c>
      <c r="F42" s="650">
        <v>42.145568075495454</v>
      </c>
      <c r="G42" s="650">
        <v>40.359559727794029</v>
      </c>
      <c r="H42" s="650">
        <v>40.631240249005145</v>
      </c>
      <c r="I42" s="650">
        <v>38.076325590720764</v>
      </c>
      <c r="J42" s="650">
        <v>40.38296541394984</v>
      </c>
      <c r="K42" s="650">
        <v>36.822083899562983</v>
      </c>
      <c r="L42" s="650">
        <v>37.077407577242042</v>
      </c>
      <c r="M42" s="650">
        <v>38.208219766764351</v>
      </c>
      <c r="N42" s="650">
        <v>38.604408342974615</v>
      </c>
      <c r="O42" s="650">
        <v>36.78693528400845</v>
      </c>
      <c r="P42" s="650">
        <v>35.235207280103666</v>
      </c>
      <c r="Q42" s="650">
        <v>33.26009347458978</v>
      </c>
      <c r="R42" s="650">
        <v>33.220006130038023</v>
      </c>
      <c r="S42" s="630">
        <v>35</v>
      </c>
      <c r="T42" s="625"/>
    </row>
    <row r="43" spans="1:20" ht="12.95" customHeight="1">
      <c r="A43" s="580">
        <v>36</v>
      </c>
      <c r="B43" s="639" t="s">
        <v>1172</v>
      </c>
      <c r="C43" s="649" t="s">
        <v>1183</v>
      </c>
      <c r="D43" s="650">
        <v>41.231130193301965</v>
      </c>
      <c r="E43" s="650">
        <v>39.108916092274917</v>
      </c>
      <c r="F43" s="650">
        <v>42.145568075495447</v>
      </c>
      <c r="G43" s="650">
        <v>40.359559727794021</v>
      </c>
      <c r="H43" s="650">
        <v>40.631240249005138</v>
      </c>
      <c r="I43" s="650">
        <v>38.076325590720771</v>
      </c>
      <c r="J43" s="650">
        <v>40.382965413949847</v>
      </c>
      <c r="K43" s="650">
        <v>36.822083899562983</v>
      </c>
      <c r="L43" s="650">
        <v>37.077407577242042</v>
      </c>
      <c r="M43" s="650">
        <v>38.208219766764358</v>
      </c>
      <c r="N43" s="650">
        <v>38.604408342974608</v>
      </c>
      <c r="O43" s="650">
        <v>36.78693528400845</v>
      </c>
      <c r="P43" s="650">
        <v>35.235207280103666</v>
      </c>
      <c r="Q43" s="650">
        <v>33.260093474589773</v>
      </c>
      <c r="R43" s="650">
        <v>33.22000613003803</v>
      </c>
      <c r="S43" s="630">
        <v>36</v>
      </c>
      <c r="T43" s="625"/>
    </row>
    <row r="44" spans="1:20" ht="12.95" customHeight="1">
      <c r="A44" s="580">
        <v>37</v>
      </c>
      <c r="B44" s="639" t="s">
        <v>1173</v>
      </c>
      <c r="C44" s="649" t="s">
        <v>1183</v>
      </c>
      <c r="D44" s="650">
        <v>41.231130193301965</v>
      </c>
      <c r="E44" s="650">
        <v>39.108916092274931</v>
      </c>
      <c r="F44" s="650">
        <v>42.14556807549544</v>
      </c>
      <c r="G44" s="650">
        <v>40.359559727794029</v>
      </c>
      <c r="H44" s="650">
        <v>40.631240249005138</v>
      </c>
      <c r="I44" s="650">
        <v>38.076325590720764</v>
      </c>
      <c r="J44" s="650">
        <v>40.382965413949847</v>
      </c>
      <c r="K44" s="650">
        <v>36.822083899562976</v>
      </c>
      <c r="L44" s="650">
        <v>37.077407577242042</v>
      </c>
      <c r="M44" s="650">
        <v>38.208219766764358</v>
      </c>
      <c r="N44" s="650">
        <v>38.604408342974615</v>
      </c>
      <c r="O44" s="650">
        <v>36.78693528400845</v>
      </c>
      <c r="P44" s="650">
        <v>35.235207280103673</v>
      </c>
      <c r="Q44" s="650">
        <v>33.26009347458978</v>
      </c>
      <c r="R44" s="650">
        <v>33.22000613003803</v>
      </c>
      <c r="S44" s="630">
        <v>37</v>
      </c>
      <c r="T44" s="625"/>
    </row>
    <row r="45" spans="1:20" ht="12.95" customHeight="1">
      <c r="A45" s="580">
        <v>38</v>
      </c>
      <c r="B45" s="639" t="s">
        <v>1174</v>
      </c>
      <c r="C45" s="649" t="s">
        <v>1183</v>
      </c>
      <c r="D45" s="650">
        <v>41.231130193301972</v>
      </c>
      <c r="E45" s="650">
        <v>39.108916092274931</v>
      </c>
      <c r="F45" s="650">
        <v>42.145568075495447</v>
      </c>
      <c r="G45" s="650">
        <v>40.359559727794029</v>
      </c>
      <c r="H45" s="650">
        <v>40.631240249005145</v>
      </c>
      <c r="I45" s="650">
        <v>38.076325590720764</v>
      </c>
      <c r="J45" s="650">
        <v>40.382965413949847</v>
      </c>
      <c r="K45" s="650">
        <v>36.822083899562976</v>
      </c>
      <c r="L45" s="650">
        <v>37.077407577242035</v>
      </c>
      <c r="M45" s="650">
        <v>38.208219766764344</v>
      </c>
      <c r="N45" s="650">
        <v>38.604408342974615</v>
      </c>
      <c r="O45" s="650">
        <v>36.78693528400845</v>
      </c>
      <c r="P45" s="650">
        <v>35.23520728010368</v>
      </c>
      <c r="Q45" s="650">
        <v>33.260093474589773</v>
      </c>
      <c r="R45" s="650">
        <v>33.22000613003803</v>
      </c>
      <c r="S45" s="630">
        <v>38</v>
      </c>
      <c r="T45" s="625"/>
    </row>
    <row r="46" spans="1:20" ht="12.95" customHeight="1">
      <c r="A46" s="580">
        <v>39</v>
      </c>
      <c r="B46" s="639" t="s">
        <v>1175</v>
      </c>
      <c r="C46" s="649" t="s">
        <v>1183</v>
      </c>
      <c r="D46" s="650">
        <v>41.231130193301979</v>
      </c>
      <c r="E46" s="650">
        <v>39.108916092274931</v>
      </c>
      <c r="F46" s="650">
        <v>42.145568075495454</v>
      </c>
      <c r="G46" s="650">
        <v>40.359559727794029</v>
      </c>
      <c r="H46" s="650">
        <v>40.631240249005145</v>
      </c>
      <c r="I46" s="650">
        <v>38.076325590720757</v>
      </c>
      <c r="J46" s="650">
        <v>40.382965413949847</v>
      </c>
      <c r="K46" s="650">
        <v>36.822083899562983</v>
      </c>
      <c r="L46" s="650">
        <v>37.077407577242035</v>
      </c>
      <c r="M46" s="650">
        <v>38.208219766764351</v>
      </c>
      <c r="N46" s="650">
        <v>38.604408342974608</v>
      </c>
      <c r="O46" s="650">
        <v>36.78693528400845</v>
      </c>
      <c r="P46" s="650">
        <v>35.235207280103673</v>
      </c>
      <c r="Q46" s="650">
        <v>33.26009347458978</v>
      </c>
      <c r="R46" s="650">
        <v>33.220006130038023</v>
      </c>
      <c r="S46" s="630">
        <v>39</v>
      </c>
      <c r="T46" s="625"/>
    </row>
    <row r="47" spans="1:20" ht="12.95" customHeight="1">
      <c r="A47" s="580">
        <v>40</v>
      </c>
      <c r="B47" s="639" t="s">
        <v>1176</v>
      </c>
      <c r="C47" s="649" t="s">
        <v>1183</v>
      </c>
      <c r="D47" s="650">
        <v>41.231130193301979</v>
      </c>
      <c r="E47" s="650">
        <v>39.108916092274931</v>
      </c>
      <c r="F47" s="650">
        <v>42.14556807549544</v>
      </c>
      <c r="G47" s="650">
        <v>40.359559727794029</v>
      </c>
      <c r="H47" s="650">
        <v>40.631240249005145</v>
      </c>
      <c r="I47" s="650">
        <v>38.076325590720757</v>
      </c>
      <c r="J47" s="650">
        <v>40.382965413949847</v>
      </c>
      <c r="K47" s="650">
        <v>36.822083899562983</v>
      </c>
      <c r="L47" s="650">
        <v>37.077407577242035</v>
      </c>
      <c r="M47" s="650">
        <v>38.208219766764358</v>
      </c>
      <c r="N47" s="650">
        <v>38.604408342974608</v>
      </c>
      <c r="O47" s="650">
        <v>36.78693528400845</v>
      </c>
      <c r="P47" s="650">
        <v>35.235207280103673</v>
      </c>
      <c r="Q47" s="650">
        <v>33.26009347458978</v>
      </c>
      <c r="R47" s="650">
        <v>33.22000613003803</v>
      </c>
      <c r="S47" s="630">
        <v>40</v>
      </c>
      <c r="T47" s="625"/>
    </row>
    <row r="48" spans="1:20" ht="12.95" customHeight="1">
      <c r="A48" s="580">
        <v>41</v>
      </c>
      <c r="B48" s="639" t="s">
        <v>1177</v>
      </c>
      <c r="C48" s="649" t="s">
        <v>1183</v>
      </c>
      <c r="D48" s="650">
        <v>41.231130193301972</v>
      </c>
      <c r="E48" s="650">
        <v>39.108916092274931</v>
      </c>
      <c r="F48" s="650">
        <v>42.145568075495447</v>
      </c>
      <c r="G48" s="650">
        <v>40.359559727794029</v>
      </c>
      <c r="H48" s="650">
        <v>40.631240249005138</v>
      </c>
      <c r="I48" s="650">
        <v>38.076325590720757</v>
      </c>
      <c r="J48" s="650">
        <v>40.38296541394984</v>
      </c>
      <c r="K48" s="650">
        <v>36.822083899562983</v>
      </c>
      <c r="L48" s="650">
        <v>37.077407577242035</v>
      </c>
      <c r="M48" s="650">
        <v>38.208219766764358</v>
      </c>
      <c r="N48" s="650">
        <v>38.604408342974615</v>
      </c>
      <c r="O48" s="650">
        <v>36.786935284008464</v>
      </c>
      <c r="P48" s="650">
        <v>35.235207280103666</v>
      </c>
      <c r="Q48" s="650">
        <v>33.26009347458978</v>
      </c>
      <c r="R48" s="650">
        <v>33.22000613003803</v>
      </c>
      <c r="S48" s="630">
        <v>41</v>
      </c>
      <c r="T48" s="625"/>
    </row>
    <row r="49" spans="1:20" ht="12.95" customHeight="1">
      <c r="A49" s="580">
        <v>42</v>
      </c>
      <c r="B49" s="639" t="s">
        <v>1178</v>
      </c>
      <c r="C49" s="649" t="s">
        <v>1183</v>
      </c>
      <c r="D49" s="650">
        <v>41.231130193301979</v>
      </c>
      <c r="E49" s="650">
        <v>39.108916092274939</v>
      </c>
      <c r="F49" s="650">
        <v>42.145568075495447</v>
      </c>
      <c r="G49" s="650">
        <v>40.359559727794029</v>
      </c>
      <c r="H49" s="650">
        <v>40.631240249005153</v>
      </c>
      <c r="I49" s="650">
        <v>38.076325590720757</v>
      </c>
      <c r="J49" s="650">
        <v>40.38296541394984</v>
      </c>
      <c r="K49" s="650">
        <v>36.822083899562976</v>
      </c>
      <c r="L49" s="650">
        <v>37.077407577242028</v>
      </c>
      <c r="M49" s="650">
        <v>38.208219766764358</v>
      </c>
      <c r="N49" s="650">
        <v>38.604408342974615</v>
      </c>
      <c r="O49" s="650">
        <v>36.78693528400845</v>
      </c>
      <c r="P49" s="650">
        <v>35.235207280103673</v>
      </c>
      <c r="Q49" s="650">
        <v>33.260093474589773</v>
      </c>
      <c r="R49" s="650">
        <v>33.22000613003803</v>
      </c>
      <c r="S49" s="630">
        <v>42</v>
      </c>
      <c r="T49" s="625"/>
    </row>
    <row r="50" spans="1:20" ht="12.95" customHeight="1">
      <c r="A50" s="580">
        <v>43</v>
      </c>
      <c r="B50" s="639" t="s">
        <v>1179</v>
      </c>
      <c r="C50" s="649" t="s">
        <v>1183</v>
      </c>
      <c r="D50" s="650">
        <v>41.231130193301972</v>
      </c>
      <c r="E50" s="650">
        <v>39.108916092274931</v>
      </c>
      <c r="F50" s="650">
        <v>42.145568075495447</v>
      </c>
      <c r="G50" s="650">
        <v>40.359559727794036</v>
      </c>
      <c r="H50" s="650">
        <v>40.631240249005138</v>
      </c>
      <c r="I50" s="650">
        <v>38.076325590720764</v>
      </c>
      <c r="J50" s="650">
        <v>40.38296541394984</v>
      </c>
      <c r="K50" s="650">
        <v>36.822083899562983</v>
      </c>
      <c r="L50" s="650">
        <v>37.077407577242035</v>
      </c>
      <c r="M50" s="650">
        <v>38.208219766764365</v>
      </c>
      <c r="N50" s="650">
        <v>38.604408342974615</v>
      </c>
      <c r="O50" s="650">
        <v>36.786935284008457</v>
      </c>
      <c r="P50" s="650">
        <v>35.235207280103673</v>
      </c>
      <c r="Q50" s="650">
        <v>33.26009347458978</v>
      </c>
      <c r="R50" s="650">
        <v>33.220006130038023</v>
      </c>
      <c r="S50" s="630">
        <v>43</v>
      </c>
      <c r="T50" s="625"/>
    </row>
    <row r="51" spans="1:20" ht="12.95" customHeight="1">
      <c r="A51" s="580">
        <v>44</v>
      </c>
      <c r="B51" s="639" t="s">
        <v>1180</v>
      </c>
      <c r="C51" s="649" t="s">
        <v>1183</v>
      </c>
      <c r="D51" s="650">
        <v>41.231130193301972</v>
      </c>
      <c r="E51" s="650">
        <v>39.108916092274917</v>
      </c>
      <c r="F51" s="650">
        <v>42.14556807549544</v>
      </c>
      <c r="G51" s="650">
        <v>40.359559727794029</v>
      </c>
      <c r="H51" s="650">
        <v>40.631240249005131</v>
      </c>
      <c r="I51" s="650">
        <v>38.076325590720757</v>
      </c>
      <c r="J51" s="650">
        <v>40.382965413949847</v>
      </c>
      <c r="K51" s="650">
        <v>36.822083899562983</v>
      </c>
      <c r="L51" s="650">
        <v>37.077407577242035</v>
      </c>
      <c r="M51" s="650">
        <v>38.208219766764351</v>
      </c>
      <c r="N51" s="650">
        <v>38.604408342974622</v>
      </c>
      <c r="O51" s="650">
        <v>36.78693528400845</v>
      </c>
      <c r="P51" s="650">
        <v>35.235207280103673</v>
      </c>
      <c r="Q51" s="650">
        <v>33.26009347458978</v>
      </c>
      <c r="R51" s="650">
        <v>33.22000613003803</v>
      </c>
      <c r="S51" s="630">
        <v>44</v>
      </c>
      <c r="T51" s="625"/>
    </row>
    <row r="52" spans="1:20" ht="12.95" customHeight="1">
      <c r="A52" s="580">
        <v>45</v>
      </c>
      <c r="B52" s="648" t="s">
        <v>1114</v>
      </c>
      <c r="C52" s="649" t="s">
        <v>1183</v>
      </c>
      <c r="D52" s="650">
        <v>3.7682169143358206</v>
      </c>
      <c r="E52" s="650">
        <v>3.8419421199311472</v>
      </c>
      <c r="F52" s="650">
        <v>3.9876694070982932</v>
      </c>
      <c r="G52" s="650">
        <v>4.2972742784694882</v>
      </c>
      <c r="H52" s="650">
        <v>3.8661166729732428</v>
      </c>
      <c r="I52" s="650">
        <v>4.1766485159900402</v>
      </c>
      <c r="J52" s="650">
        <v>4.3487727663538323</v>
      </c>
      <c r="K52" s="650">
        <v>4.2339898700457947</v>
      </c>
      <c r="L52" s="650">
        <v>4.4600792659109771</v>
      </c>
      <c r="M52" s="650">
        <v>4.5527120154525376</v>
      </c>
      <c r="N52" s="650">
        <v>4.5576248988182728</v>
      </c>
      <c r="O52" s="650">
        <v>4.6652939758340839</v>
      </c>
      <c r="P52" s="650">
        <v>5.5549941735927382</v>
      </c>
      <c r="Q52" s="650">
        <v>5.4973555458144094</v>
      </c>
      <c r="R52" s="650">
        <v>5.4240985785970715</v>
      </c>
      <c r="S52" s="630">
        <v>45</v>
      </c>
      <c r="T52" s="625"/>
    </row>
    <row r="53" spans="1:20">
      <c r="A53" s="625"/>
      <c r="B53" s="625"/>
      <c r="C53" s="624"/>
      <c r="S53" s="625"/>
      <c r="T53" s="625"/>
    </row>
    <row r="54" spans="1:20" ht="15" customHeight="1">
      <c r="A54" s="625"/>
      <c r="B54" s="625"/>
      <c r="C54" s="624"/>
      <c r="D54" s="674" t="s">
        <v>1184</v>
      </c>
      <c r="J54" s="674"/>
      <c r="S54" s="625"/>
      <c r="T54" s="625"/>
    </row>
    <row r="55" spans="1:20" ht="12.95" customHeight="1">
      <c r="A55" s="580">
        <v>46</v>
      </c>
      <c r="B55" s="581" t="s">
        <v>1161</v>
      </c>
      <c r="C55" s="646" t="s">
        <v>631</v>
      </c>
      <c r="D55" s="613">
        <v>3469.8260949764613</v>
      </c>
      <c r="E55" s="613">
        <v>3706.891420689411</v>
      </c>
      <c r="F55" s="613">
        <v>3709.7744129791799</v>
      </c>
      <c r="G55" s="613">
        <v>3643.825643250741</v>
      </c>
      <c r="H55" s="613">
        <v>3648.6727343403195</v>
      </c>
      <c r="I55" s="613">
        <v>3653.5198254298975</v>
      </c>
      <c r="J55" s="613">
        <v>3768.5028552905364</v>
      </c>
      <c r="K55" s="613">
        <v>3762.937312045874</v>
      </c>
      <c r="L55" s="613">
        <v>3947.6529802055998</v>
      </c>
      <c r="M55" s="613">
        <v>4150.3489827630401</v>
      </c>
      <c r="N55" s="613">
        <v>4278.1648481126294</v>
      </c>
      <c r="O55" s="613">
        <v>4235.149213242873</v>
      </c>
      <c r="P55" s="613">
        <v>4019.8889960234847</v>
      </c>
      <c r="Q55" s="613">
        <v>4073.4637019894858</v>
      </c>
      <c r="R55" s="613">
        <v>4044.232435812758</v>
      </c>
      <c r="S55" s="630">
        <v>46</v>
      </c>
      <c r="T55" s="625"/>
    </row>
    <row r="56" spans="1:20" ht="12.95" customHeight="1">
      <c r="A56" s="580">
        <v>47</v>
      </c>
      <c r="B56" s="584" t="s">
        <v>1085</v>
      </c>
      <c r="C56" s="646" t="s">
        <v>631</v>
      </c>
      <c r="D56" s="613">
        <v>1726.4411575019822</v>
      </c>
      <c r="E56" s="613">
        <v>1848.4223405604832</v>
      </c>
      <c r="F56" s="613">
        <v>1819.6316172087968</v>
      </c>
      <c r="G56" s="613">
        <v>1645.7579589454442</v>
      </c>
      <c r="H56" s="613">
        <v>1603.5758677769491</v>
      </c>
      <c r="I56" s="613">
        <v>1561.3937766084541</v>
      </c>
      <c r="J56" s="613">
        <v>1806.2032928256558</v>
      </c>
      <c r="K56" s="613">
        <v>1600.5949959705219</v>
      </c>
      <c r="L56" s="613">
        <v>1664.5062499081371</v>
      </c>
      <c r="M56" s="613">
        <v>1776.5774110958823</v>
      </c>
      <c r="N56" s="613">
        <v>1609.3784954426415</v>
      </c>
      <c r="O56" s="613">
        <v>1491.9291796673235</v>
      </c>
      <c r="P56" s="613">
        <v>1451.4927540724498</v>
      </c>
      <c r="Q56" s="613">
        <v>1412.7242100629439</v>
      </c>
      <c r="R56" s="613">
        <v>1444.4337502130518</v>
      </c>
      <c r="S56" s="630">
        <v>47</v>
      </c>
      <c r="T56" s="625"/>
    </row>
    <row r="57" spans="1:20" ht="12.95" customHeight="1">
      <c r="A57" s="580">
        <v>48</v>
      </c>
      <c r="B57" s="584" t="s">
        <v>1086</v>
      </c>
      <c r="C57" s="646" t="s">
        <v>631</v>
      </c>
      <c r="D57" s="613">
        <v>1163.1437473003202</v>
      </c>
      <c r="E57" s="613">
        <v>1223.6424684026101</v>
      </c>
      <c r="F57" s="613">
        <v>1220.3525382777705</v>
      </c>
      <c r="G57" s="613">
        <v>1269.2615439738527</v>
      </c>
      <c r="H57" s="613">
        <v>1339.2529913082112</v>
      </c>
      <c r="I57" s="613">
        <v>1409.2444386425698</v>
      </c>
      <c r="J57" s="613">
        <v>1275.6390878815337</v>
      </c>
      <c r="K57" s="613">
        <v>1465.9606120236326</v>
      </c>
      <c r="L57" s="613">
        <v>1572.4703264287459</v>
      </c>
      <c r="M57" s="613">
        <v>1607.2070086808017</v>
      </c>
      <c r="N57" s="613">
        <v>1770.1618203890641</v>
      </c>
      <c r="O57" s="613">
        <v>1794.662960919954</v>
      </c>
      <c r="P57" s="613">
        <v>1639.6600807586863</v>
      </c>
      <c r="Q57" s="613">
        <v>1695.320449951548</v>
      </c>
      <c r="R57" s="613">
        <v>1605.8176909585795</v>
      </c>
      <c r="S57" s="630">
        <v>48</v>
      </c>
      <c r="T57" s="625"/>
    </row>
    <row r="58" spans="1:20" ht="12.95" customHeight="1">
      <c r="A58" s="580">
        <v>49</v>
      </c>
      <c r="B58" s="584" t="s">
        <v>1081</v>
      </c>
      <c r="C58" s="646" t="s">
        <v>631</v>
      </c>
      <c r="D58" s="613">
        <v>544.84247217843188</v>
      </c>
      <c r="E58" s="613">
        <v>599.34901121502105</v>
      </c>
      <c r="F58" s="613">
        <v>637.97920191322555</v>
      </c>
      <c r="G58" s="613">
        <v>696.41044821521268</v>
      </c>
      <c r="H58" s="613">
        <v>670.66394201937169</v>
      </c>
      <c r="I58" s="613">
        <v>644.9174358235307</v>
      </c>
      <c r="J58" s="613">
        <v>639.88232420907025</v>
      </c>
      <c r="K58" s="613">
        <v>654.36052865960812</v>
      </c>
      <c r="L58" s="613">
        <v>667.53112808749029</v>
      </c>
      <c r="M58" s="613">
        <v>725.96011007987761</v>
      </c>
      <c r="N58" s="613">
        <v>867.50710258531103</v>
      </c>
      <c r="O58" s="613">
        <v>907.2050309969851</v>
      </c>
      <c r="P58" s="613">
        <v>890.72129711585603</v>
      </c>
      <c r="Q58" s="613">
        <v>929.38490059193396</v>
      </c>
      <c r="R58" s="613">
        <v>959.55587408929568</v>
      </c>
      <c r="S58" s="630">
        <v>49</v>
      </c>
      <c r="T58" s="625"/>
    </row>
    <row r="59" spans="1:20" ht="12.95" customHeight="1">
      <c r="A59" s="580">
        <v>50</v>
      </c>
      <c r="B59" s="584" t="s">
        <v>1162</v>
      </c>
      <c r="C59" s="646" t="s">
        <v>631</v>
      </c>
      <c r="D59" s="613">
        <v>35.398717995727239</v>
      </c>
      <c r="E59" s="613">
        <v>35.477600511296757</v>
      </c>
      <c r="F59" s="613">
        <v>31.811055579387357</v>
      </c>
      <c r="G59" s="613">
        <v>32.395692116231409</v>
      </c>
      <c r="H59" s="613">
        <v>35.179933235787232</v>
      </c>
      <c r="I59" s="613">
        <v>37.964174355343054</v>
      </c>
      <c r="J59" s="613">
        <v>46.778150374276734</v>
      </c>
      <c r="K59" s="613">
        <v>42.021175392111687</v>
      </c>
      <c r="L59" s="613">
        <v>43.145275781226282</v>
      </c>
      <c r="M59" s="613">
        <v>40.604452906478699</v>
      </c>
      <c r="N59" s="613">
        <v>31.117429695612127</v>
      </c>
      <c r="O59" s="613">
        <v>41.352041658610119</v>
      </c>
      <c r="P59" s="613">
        <v>38.014864076492685</v>
      </c>
      <c r="Q59" s="613">
        <v>36.034141383059627</v>
      </c>
      <c r="R59" s="613">
        <v>34.425120551831263</v>
      </c>
      <c r="S59" s="630">
        <v>50</v>
      </c>
      <c r="T59" s="625"/>
    </row>
    <row r="60" spans="1:20" ht="12.95" customHeight="1">
      <c r="A60" s="580">
        <v>51</v>
      </c>
      <c r="B60" s="648" t="s">
        <v>1163</v>
      </c>
      <c r="C60" s="646" t="s">
        <v>631</v>
      </c>
      <c r="D60" s="613">
        <v>3316.926500084242</v>
      </c>
      <c r="E60" s="613">
        <v>3266.8451108512108</v>
      </c>
      <c r="F60" s="613">
        <v>3215.8450777357152</v>
      </c>
      <c r="G60" s="613">
        <v>3358.1899124131</v>
      </c>
      <c r="H60" s="613">
        <v>3211.5706980154364</v>
      </c>
      <c r="I60" s="613">
        <v>3064.9514836177727</v>
      </c>
      <c r="J60" s="613">
        <v>3326.8508889737245</v>
      </c>
      <c r="K60" s="613">
        <v>3199.5206352002451</v>
      </c>
      <c r="L60" s="613">
        <v>3456.3989461376736</v>
      </c>
      <c r="M60" s="613">
        <v>3428.8795028447412</v>
      </c>
      <c r="N60" s="613">
        <v>3399.1438780346589</v>
      </c>
      <c r="O60" s="613">
        <v>3455.1811785540326</v>
      </c>
      <c r="P60" s="613">
        <v>3384.1731917125985</v>
      </c>
      <c r="Q60" s="613">
        <v>3313.2660508240997</v>
      </c>
      <c r="R60" s="613">
        <v>3244.3235957547581</v>
      </c>
      <c r="S60" s="630">
        <v>51</v>
      </c>
      <c r="T60" s="625"/>
    </row>
    <row r="61" spans="1:20" ht="12.95" customHeight="1">
      <c r="A61" s="580">
        <v>52</v>
      </c>
      <c r="B61" s="639" t="s">
        <v>1164</v>
      </c>
      <c r="C61" s="646" t="s">
        <v>631</v>
      </c>
      <c r="D61" s="613">
        <v>1148.3986498843103</v>
      </c>
      <c r="E61" s="613">
        <v>1133.0759402767083</v>
      </c>
      <c r="F61" s="613">
        <v>1129.472105586907</v>
      </c>
      <c r="G61" s="613">
        <v>1221.2981840067375</v>
      </c>
      <c r="H61" s="613">
        <v>1234.8853145694738</v>
      </c>
      <c r="I61" s="613">
        <v>1248.4724451322104</v>
      </c>
      <c r="J61" s="613">
        <v>1533.4979393005792</v>
      </c>
      <c r="K61" s="613">
        <v>1326.1499044568577</v>
      </c>
      <c r="L61" s="613">
        <v>1344.9891908194807</v>
      </c>
      <c r="M61" s="613">
        <v>1413.4867973732039</v>
      </c>
      <c r="N61" s="613">
        <v>1417.4711008356567</v>
      </c>
      <c r="O61" s="613">
        <v>1476.8226142053604</v>
      </c>
      <c r="P61" s="613">
        <v>1493.3405702553496</v>
      </c>
      <c r="Q61" s="613">
        <v>1449.9534472958969</v>
      </c>
      <c r="R61" s="613">
        <v>1413.3663290573018</v>
      </c>
      <c r="S61" s="630">
        <v>52</v>
      </c>
      <c r="T61" s="625"/>
    </row>
    <row r="62" spans="1:20" ht="12.95" customHeight="1">
      <c r="A62" s="580">
        <v>53</v>
      </c>
      <c r="B62" s="639" t="s">
        <v>1165</v>
      </c>
      <c r="C62" s="646" t="s">
        <v>631</v>
      </c>
      <c r="D62" s="613">
        <v>1552.540305302196</v>
      </c>
      <c r="E62" s="613">
        <v>1545.1735011587741</v>
      </c>
      <c r="F62" s="613">
        <v>1509.4576929764153</v>
      </c>
      <c r="G62" s="613">
        <v>1556.2204803938425</v>
      </c>
      <c r="H62" s="613">
        <v>1413.0638835664004</v>
      </c>
      <c r="I62" s="613">
        <v>1269.9072867389582</v>
      </c>
      <c r="J62" s="613">
        <v>1217.8699534070672</v>
      </c>
      <c r="K62" s="613">
        <v>1356.2683337063449</v>
      </c>
      <c r="L62" s="613">
        <v>1498.5082304491759</v>
      </c>
      <c r="M62" s="613">
        <v>1437.7094978559585</v>
      </c>
      <c r="N62" s="613">
        <v>1407.871051137279</v>
      </c>
      <c r="O62" s="613">
        <v>1378.6064037187425</v>
      </c>
      <c r="P62" s="613">
        <v>1306.1677471659073</v>
      </c>
      <c r="Q62" s="613">
        <v>1271.4900523741524</v>
      </c>
      <c r="R62" s="613">
        <v>1228.0590612761011</v>
      </c>
      <c r="S62" s="630">
        <v>53</v>
      </c>
      <c r="T62" s="625"/>
    </row>
    <row r="63" spans="1:20" ht="12.95" customHeight="1">
      <c r="A63" s="580">
        <v>54</v>
      </c>
      <c r="B63" s="639" t="s">
        <v>1166</v>
      </c>
      <c r="C63" s="646" t="s">
        <v>631</v>
      </c>
      <c r="D63" s="613">
        <v>609.94213802273111</v>
      </c>
      <c r="E63" s="613">
        <v>582.53679095392806</v>
      </c>
      <c r="F63" s="613">
        <v>571.51732314260403</v>
      </c>
      <c r="G63" s="613">
        <v>575.17408614809847</v>
      </c>
      <c r="H63" s="613">
        <v>558.28608355778374</v>
      </c>
      <c r="I63" s="613">
        <v>541.39808096746901</v>
      </c>
      <c r="J63" s="613">
        <v>568.89329841891367</v>
      </c>
      <c r="K63" s="613">
        <v>510.8772092436551</v>
      </c>
      <c r="L63" s="613">
        <v>606.44607098087113</v>
      </c>
      <c r="M63" s="613">
        <v>571.60791504541908</v>
      </c>
      <c r="N63" s="613">
        <v>568.55030896290828</v>
      </c>
      <c r="O63" s="613">
        <v>593.61216512437193</v>
      </c>
      <c r="P63" s="613">
        <v>578.46293751271628</v>
      </c>
      <c r="Q63" s="613">
        <v>584.79288086851705</v>
      </c>
      <c r="R63" s="613">
        <v>595.60638018267719</v>
      </c>
      <c r="S63" s="630">
        <v>54</v>
      </c>
      <c r="T63" s="625"/>
    </row>
    <row r="64" spans="1:20" ht="12.95" customHeight="1">
      <c r="A64" s="580">
        <v>55</v>
      </c>
      <c r="B64" s="639" t="s">
        <v>1167</v>
      </c>
      <c r="C64" s="646" t="s">
        <v>631</v>
      </c>
      <c r="D64" s="613">
        <v>6.0454068750044847</v>
      </c>
      <c r="E64" s="613">
        <v>6.0588784618003446</v>
      </c>
      <c r="F64" s="613">
        <v>5.397956029789138</v>
      </c>
      <c r="G64" s="613">
        <v>5.4971618644215887</v>
      </c>
      <c r="H64" s="613">
        <v>5.3354163217783359</v>
      </c>
      <c r="I64" s="613">
        <v>5.173670779135084</v>
      </c>
      <c r="J64" s="613">
        <v>6.5896978471644214</v>
      </c>
      <c r="K64" s="613">
        <v>6.2251877933870272</v>
      </c>
      <c r="L64" s="613">
        <v>6.4554538881463426</v>
      </c>
      <c r="M64" s="613">
        <v>6.0752925701598794</v>
      </c>
      <c r="N64" s="613">
        <v>5.2514170988153506</v>
      </c>
      <c r="O64" s="613">
        <v>6.1399955055578417</v>
      </c>
      <c r="P64" s="613">
        <v>6.2019367786254964</v>
      </c>
      <c r="Q64" s="613">
        <v>7.0296702855332871</v>
      </c>
      <c r="R64" s="613">
        <v>7.2918252386778892</v>
      </c>
      <c r="S64" s="630">
        <v>55</v>
      </c>
      <c r="T64" s="625"/>
    </row>
    <row r="65" spans="1:20" ht="12.95" customHeight="1">
      <c r="A65" s="580">
        <v>56</v>
      </c>
      <c r="B65" s="648" t="s">
        <v>1115</v>
      </c>
      <c r="C65" s="646" t="s">
        <v>631</v>
      </c>
      <c r="D65" s="613">
        <v>4581.7826026935072</v>
      </c>
      <c r="E65" s="613">
        <v>4369.0540629917632</v>
      </c>
      <c r="F65" s="613">
        <v>4689.5271155635837</v>
      </c>
      <c r="G65" s="613">
        <v>4595.1749350943846</v>
      </c>
      <c r="H65" s="613">
        <v>4512.3271225615881</v>
      </c>
      <c r="I65" s="613">
        <v>4429.4793100287907</v>
      </c>
      <c r="J65" s="613">
        <v>4712.3577817776086</v>
      </c>
      <c r="K65" s="613">
        <v>4323.8826157803596</v>
      </c>
      <c r="L65" s="613">
        <v>4548.7780915251924</v>
      </c>
      <c r="M65" s="613">
        <v>4650.4758377144026</v>
      </c>
      <c r="N65" s="613">
        <v>4787.5755309803044</v>
      </c>
      <c r="O65" s="613">
        <v>4642.2587092814429</v>
      </c>
      <c r="P65" s="613">
        <v>4503.41184247005</v>
      </c>
      <c r="Q65" s="613">
        <v>4262.9860927503414</v>
      </c>
      <c r="R65" s="613">
        <v>4327.9023986213533</v>
      </c>
      <c r="S65" s="630">
        <v>56</v>
      </c>
      <c r="T65" s="625"/>
    </row>
    <row r="66" spans="1:20" ht="12.95" customHeight="1">
      <c r="A66" s="580">
        <v>57</v>
      </c>
      <c r="B66" s="639" t="s">
        <v>1170</v>
      </c>
      <c r="C66" s="646" t="s">
        <v>631</v>
      </c>
      <c r="D66" s="613">
        <v>544.93581796730678</v>
      </c>
      <c r="E66" s="613">
        <v>498.45220424972524</v>
      </c>
      <c r="F66" s="613">
        <v>534.7271387937194</v>
      </c>
      <c r="G66" s="613">
        <v>518.66436638702783</v>
      </c>
      <c r="H66" s="613">
        <v>496.81486630855943</v>
      </c>
      <c r="I66" s="613">
        <v>474.96536623009098</v>
      </c>
      <c r="J66" s="613">
        <v>498.4028937387302</v>
      </c>
      <c r="K66" s="613">
        <v>439.67214554046893</v>
      </c>
      <c r="L66" s="613">
        <v>448.01701028910236</v>
      </c>
      <c r="M66" s="613">
        <v>477.39243705856813</v>
      </c>
      <c r="N66" s="613">
        <v>484.2674221639042</v>
      </c>
      <c r="O66" s="613">
        <v>460.82125532425499</v>
      </c>
      <c r="P66" s="613">
        <v>442.55420343810204</v>
      </c>
      <c r="Q66" s="613">
        <v>408.16786712016579</v>
      </c>
      <c r="R66" s="613">
        <v>399.63667374435738</v>
      </c>
      <c r="S66" s="630">
        <v>57</v>
      </c>
      <c r="T66" s="625"/>
    </row>
    <row r="67" spans="1:20" ht="12.95" customHeight="1">
      <c r="A67" s="580">
        <v>58</v>
      </c>
      <c r="B67" s="639" t="s">
        <v>1171</v>
      </c>
      <c r="C67" s="646" t="s">
        <v>631</v>
      </c>
      <c r="D67" s="613">
        <v>627.12283380086706</v>
      </c>
      <c r="E67" s="613">
        <v>614.8075340597353</v>
      </c>
      <c r="F67" s="613">
        <v>627.49294033269712</v>
      </c>
      <c r="G67" s="613">
        <v>594.79427032980459</v>
      </c>
      <c r="H67" s="613">
        <v>581.17575618109254</v>
      </c>
      <c r="I67" s="613">
        <v>567.55724203238049</v>
      </c>
      <c r="J67" s="613">
        <v>611.75393179575394</v>
      </c>
      <c r="K67" s="613">
        <v>557.81809375965145</v>
      </c>
      <c r="L67" s="613">
        <v>550.16685952673754</v>
      </c>
      <c r="M67" s="613">
        <v>592.30420997757369</v>
      </c>
      <c r="N67" s="613">
        <v>590.3891523016556</v>
      </c>
      <c r="O67" s="613">
        <v>551.67704190065717</v>
      </c>
      <c r="P67" s="613">
        <v>523.94753225514148</v>
      </c>
      <c r="Q67" s="613">
        <v>501.83826837265303</v>
      </c>
      <c r="R67" s="613">
        <v>516.23889526079097</v>
      </c>
      <c r="S67" s="630">
        <v>58</v>
      </c>
      <c r="T67" s="625"/>
    </row>
    <row r="68" spans="1:20" ht="12.95" customHeight="1">
      <c r="A68" s="580">
        <v>59</v>
      </c>
      <c r="B68" s="639" t="s">
        <v>1172</v>
      </c>
      <c r="C68" s="646" t="s">
        <v>631</v>
      </c>
      <c r="D68" s="613">
        <v>143.23468958808218</v>
      </c>
      <c r="E68" s="613">
        <v>138.53952761281315</v>
      </c>
      <c r="F68" s="613">
        <v>162.58223510826775</v>
      </c>
      <c r="G68" s="613">
        <v>157.7976877244661</v>
      </c>
      <c r="H68" s="613">
        <v>156.48797063220564</v>
      </c>
      <c r="I68" s="613">
        <v>155.17825353994516</v>
      </c>
      <c r="J68" s="613">
        <v>172.99249078489271</v>
      </c>
      <c r="K68" s="613">
        <v>168.64798607796757</v>
      </c>
      <c r="L68" s="613">
        <v>169.42598331749215</v>
      </c>
      <c r="M68" s="613">
        <v>181.40287696173777</v>
      </c>
      <c r="N68" s="613">
        <v>185.5508156394591</v>
      </c>
      <c r="O68" s="613">
        <v>180.89178465247377</v>
      </c>
      <c r="P68" s="613">
        <v>174.0619239637121</v>
      </c>
      <c r="Q68" s="613">
        <v>186.45941002789772</v>
      </c>
      <c r="R68" s="613">
        <v>197.99123653502664</v>
      </c>
      <c r="S68" s="630">
        <v>59</v>
      </c>
      <c r="T68" s="625"/>
    </row>
    <row r="69" spans="1:20" ht="12.95" customHeight="1">
      <c r="A69" s="580">
        <v>60</v>
      </c>
      <c r="B69" s="639" t="s">
        <v>1173</v>
      </c>
      <c r="C69" s="646" t="s">
        <v>631</v>
      </c>
      <c r="D69" s="613">
        <v>22.230129027838871</v>
      </c>
      <c r="E69" s="613">
        <v>20.023933403128545</v>
      </c>
      <c r="F69" s="613">
        <v>22.268480355757411</v>
      </c>
      <c r="G69" s="613">
        <v>23.333251098638719</v>
      </c>
      <c r="H69" s="613">
        <v>22.631209746954294</v>
      </c>
      <c r="I69" s="613">
        <v>21.929168395269869</v>
      </c>
      <c r="J69" s="613">
        <v>25.208202327645022</v>
      </c>
      <c r="K69" s="613">
        <v>22.914057082543867</v>
      </c>
      <c r="L69" s="613">
        <v>23.837577147943104</v>
      </c>
      <c r="M69" s="613">
        <v>24.161480661754382</v>
      </c>
      <c r="N69" s="613">
        <v>26.987725710314294</v>
      </c>
      <c r="O69" s="613">
        <v>27.463680667822452</v>
      </c>
      <c r="P69" s="613">
        <v>23.959940950470497</v>
      </c>
      <c r="Q69" s="613">
        <v>22.859662245085556</v>
      </c>
      <c r="R69" s="613">
        <v>24.250604474927762</v>
      </c>
      <c r="S69" s="630">
        <v>60</v>
      </c>
      <c r="T69" s="625"/>
    </row>
    <row r="70" spans="1:20" ht="12.95" customHeight="1">
      <c r="A70" s="580">
        <v>61</v>
      </c>
      <c r="B70" s="639" t="s">
        <v>1174</v>
      </c>
      <c r="C70" s="646" t="s">
        <v>631</v>
      </c>
      <c r="D70" s="613">
        <v>269.69409416244332</v>
      </c>
      <c r="E70" s="613">
        <v>236.71478970105312</v>
      </c>
      <c r="F70" s="613">
        <v>255.74753731078576</v>
      </c>
      <c r="G70" s="613">
        <v>258.9137437537637</v>
      </c>
      <c r="H70" s="613">
        <v>251.15130651928027</v>
      </c>
      <c r="I70" s="613">
        <v>243.38886928479684</v>
      </c>
      <c r="J70" s="613">
        <v>252.41385381848949</v>
      </c>
      <c r="K70" s="613">
        <v>233.98049197145343</v>
      </c>
      <c r="L70" s="613">
        <v>226.57683785009741</v>
      </c>
      <c r="M70" s="613">
        <v>238.8554261265775</v>
      </c>
      <c r="N70" s="613">
        <v>251.05774640186323</v>
      </c>
      <c r="O70" s="613">
        <v>246.70784737283492</v>
      </c>
      <c r="P70" s="613">
        <v>227.9717911022708</v>
      </c>
      <c r="Q70" s="613">
        <v>208.42104974916938</v>
      </c>
      <c r="R70" s="613">
        <v>201.64543720933085</v>
      </c>
      <c r="S70" s="630">
        <v>61</v>
      </c>
      <c r="T70" s="625"/>
    </row>
    <row r="71" spans="1:20" ht="12.95" customHeight="1">
      <c r="A71" s="580">
        <v>62</v>
      </c>
      <c r="B71" s="639" t="s">
        <v>1175</v>
      </c>
      <c r="C71" s="646" t="s">
        <v>631</v>
      </c>
      <c r="D71" s="613">
        <v>6.2781220295971867</v>
      </c>
      <c r="E71" s="613">
        <v>6.3060687584607482</v>
      </c>
      <c r="F71" s="613">
        <v>6.5369217463521636</v>
      </c>
      <c r="G71" s="613">
        <v>6.5946158056479032</v>
      </c>
      <c r="H71" s="613">
        <v>5.923436343364429</v>
      </c>
      <c r="I71" s="613">
        <v>5.252256881080954</v>
      </c>
      <c r="J71" s="613">
        <v>5.7887500077555378</v>
      </c>
      <c r="K71" s="613">
        <v>4.4898274875241686</v>
      </c>
      <c r="L71" s="613">
        <v>3.8931577912331434</v>
      </c>
      <c r="M71" s="613">
        <v>3.8481707570907893</v>
      </c>
      <c r="N71" s="613">
        <v>3.4471468123987101</v>
      </c>
      <c r="O71" s="613">
        <v>3.0671975678078978</v>
      </c>
      <c r="P71" s="613">
        <v>3.1711686552093306</v>
      </c>
      <c r="Q71" s="613">
        <v>2.9701263472808672</v>
      </c>
      <c r="R71" s="613">
        <v>2.6576004904030421</v>
      </c>
      <c r="S71" s="630">
        <v>62</v>
      </c>
      <c r="T71" s="625"/>
    </row>
    <row r="72" spans="1:20" ht="12.95" customHeight="1">
      <c r="A72" s="580">
        <v>63</v>
      </c>
      <c r="B72" s="639" t="s">
        <v>1176</v>
      </c>
      <c r="C72" s="646" t="s">
        <v>631</v>
      </c>
      <c r="D72" s="613">
        <v>164.80282750475368</v>
      </c>
      <c r="E72" s="613">
        <v>162.13773432347085</v>
      </c>
      <c r="F72" s="613">
        <v>151.03868947974564</v>
      </c>
      <c r="G72" s="613">
        <v>133.40813839887701</v>
      </c>
      <c r="H72" s="613">
        <v>123.36011019150124</v>
      </c>
      <c r="I72" s="613">
        <v>113.31208198412546</v>
      </c>
      <c r="J72" s="613">
        <v>119.66935327198932</v>
      </c>
      <c r="K72" s="613">
        <v>105.61295058569176</v>
      </c>
      <c r="L72" s="613">
        <v>98.72368228469503</v>
      </c>
      <c r="M72" s="613">
        <v>102.90233546782255</v>
      </c>
      <c r="N72" s="613">
        <v>102.92533323615264</v>
      </c>
      <c r="O72" s="613">
        <v>94.757859787417047</v>
      </c>
      <c r="P72" s="613">
        <v>97.60152416588717</v>
      </c>
      <c r="Q72" s="613">
        <v>83.173515751906663</v>
      </c>
      <c r="R72" s="613">
        <v>88.697416367201541</v>
      </c>
      <c r="S72" s="630">
        <v>63</v>
      </c>
      <c r="T72" s="625"/>
    </row>
    <row r="73" spans="1:20" ht="12.95" customHeight="1">
      <c r="A73" s="580">
        <v>64</v>
      </c>
      <c r="B73" s="639" t="s">
        <v>1177</v>
      </c>
      <c r="C73" s="646" t="s">
        <v>631</v>
      </c>
      <c r="D73" s="613">
        <v>161.20466057650725</v>
      </c>
      <c r="E73" s="613">
        <v>129.60978039304709</v>
      </c>
      <c r="F73" s="613">
        <v>133.82608056605559</v>
      </c>
      <c r="G73" s="613">
        <v>131.0432838399559</v>
      </c>
      <c r="H73" s="613">
        <v>132.58719588012866</v>
      </c>
      <c r="I73" s="613">
        <v>134.13110792030142</v>
      </c>
      <c r="J73" s="613">
        <v>133.76491383321269</v>
      </c>
      <c r="K73" s="613">
        <v>120.24608358628407</v>
      </c>
      <c r="L73" s="613">
        <v>125.82802237921908</v>
      </c>
      <c r="M73" s="613">
        <v>125.85203431507816</v>
      </c>
      <c r="N73" s="613">
        <v>128.53291308197194</v>
      </c>
      <c r="O73" s="613">
        <v>131.53492779086619</v>
      </c>
      <c r="P73" s="613">
        <v>120.85676097075557</v>
      </c>
      <c r="Q73" s="613">
        <v>137.81319731196277</v>
      </c>
      <c r="R73" s="613">
        <v>142.18162623656275</v>
      </c>
      <c r="S73" s="630">
        <v>64</v>
      </c>
      <c r="T73" s="625"/>
    </row>
    <row r="74" spans="1:20" ht="12.95" customHeight="1">
      <c r="A74" s="580">
        <v>65</v>
      </c>
      <c r="B74" s="639" t="s">
        <v>1178</v>
      </c>
      <c r="C74" s="646" t="s">
        <v>631</v>
      </c>
      <c r="D74" s="613">
        <v>1450.4627548535168</v>
      </c>
      <c r="E74" s="613">
        <v>1361.4427310614396</v>
      </c>
      <c r="F74" s="613">
        <v>1516.9692018417022</v>
      </c>
      <c r="G74" s="613">
        <v>1512.3053538842621</v>
      </c>
      <c r="H74" s="613">
        <v>1466.0907555797721</v>
      </c>
      <c r="I74" s="613">
        <v>1419.8761572752819</v>
      </c>
      <c r="J74" s="613">
        <v>1462.5021661148674</v>
      </c>
      <c r="K74" s="613">
        <v>1357.743829505717</v>
      </c>
      <c r="L74" s="613">
        <v>1428.4745336402243</v>
      </c>
      <c r="M74" s="613">
        <v>1432.0937734874065</v>
      </c>
      <c r="N74" s="613">
        <v>1439.6846354921715</v>
      </c>
      <c r="O74" s="613">
        <v>1451.6786737408988</v>
      </c>
      <c r="P74" s="613">
        <v>1434.4252883730205</v>
      </c>
      <c r="Q74" s="613">
        <v>1332.0866997134051</v>
      </c>
      <c r="R74" s="613">
        <v>1356.0406502281523</v>
      </c>
      <c r="S74" s="630">
        <v>65</v>
      </c>
      <c r="T74" s="625"/>
    </row>
    <row r="75" spans="1:20" ht="12.95" customHeight="1">
      <c r="A75" s="580">
        <v>66</v>
      </c>
      <c r="B75" s="639" t="s">
        <v>1179</v>
      </c>
      <c r="C75" s="646" t="s">
        <v>631</v>
      </c>
      <c r="D75" s="613">
        <v>914.26487643640007</v>
      </c>
      <c r="E75" s="613">
        <v>923.84767285227713</v>
      </c>
      <c r="F75" s="613">
        <v>973.82514947905656</v>
      </c>
      <c r="G75" s="613">
        <v>949.65586152222352</v>
      </c>
      <c r="H75" s="613">
        <v>961.61726305781758</v>
      </c>
      <c r="I75" s="613">
        <v>973.57866459341153</v>
      </c>
      <c r="J75" s="613">
        <v>1060.4234077563499</v>
      </c>
      <c r="K75" s="613">
        <v>961.78534847269509</v>
      </c>
      <c r="L75" s="613">
        <v>1097.563741534213</v>
      </c>
      <c r="M75" s="613">
        <v>1066.4502293675362</v>
      </c>
      <c r="N75" s="613">
        <v>1155.5869194258435</v>
      </c>
      <c r="O75" s="613">
        <v>1057.799892050441</v>
      </c>
      <c r="P75" s="613">
        <v>1028.1633484334252</v>
      </c>
      <c r="Q75" s="613">
        <v>962.07481182728895</v>
      </c>
      <c r="R75" s="613">
        <v>964.04457789370338</v>
      </c>
      <c r="S75" s="630">
        <v>66</v>
      </c>
      <c r="T75" s="625"/>
    </row>
    <row r="76" spans="1:20" ht="12.95" customHeight="1">
      <c r="A76" s="580">
        <v>67</v>
      </c>
      <c r="B76" s="584" t="s">
        <v>1180</v>
      </c>
      <c r="C76" s="646" t="s">
        <v>631</v>
      </c>
      <c r="D76" s="613">
        <v>277.55179674619336</v>
      </c>
      <c r="E76" s="613">
        <v>277.17208657661268</v>
      </c>
      <c r="F76" s="613">
        <v>304.51274054944366</v>
      </c>
      <c r="G76" s="613">
        <v>308.66436234971673</v>
      </c>
      <c r="H76" s="613">
        <v>314.48725212091142</v>
      </c>
      <c r="I76" s="613">
        <v>320.31014189210612</v>
      </c>
      <c r="J76" s="613">
        <v>369.43781832792268</v>
      </c>
      <c r="K76" s="613">
        <v>350.9718017103616</v>
      </c>
      <c r="L76" s="613">
        <v>376.27068576423522</v>
      </c>
      <c r="M76" s="613">
        <v>405.21286353325706</v>
      </c>
      <c r="N76" s="613">
        <v>419.14572071457059</v>
      </c>
      <c r="O76" s="613">
        <v>435.85854842596871</v>
      </c>
      <c r="P76" s="613">
        <v>426.69836016205517</v>
      </c>
      <c r="Q76" s="613">
        <v>417.12148428352549</v>
      </c>
      <c r="R76" s="613">
        <v>434.51768018089723</v>
      </c>
      <c r="S76" s="630">
        <v>67</v>
      </c>
      <c r="T76" s="625"/>
    </row>
    <row r="77" spans="1:20" ht="12.95" customHeight="1">
      <c r="A77" s="580">
        <v>68</v>
      </c>
      <c r="B77" s="581" t="s">
        <v>1114</v>
      </c>
      <c r="C77" s="646" t="s">
        <v>631</v>
      </c>
      <c r="D77" s="613">
        <v>321.42890279284552</v>
      </c>
      <c r="E77" s="613">
        <v>322.72313807421637</v>
      </c>
      <c r="F77" s="613">
        <v>325.79259055993055</v>
      </c>
      <c r="G77" s="613">
        <v>332.17930172569146</v>
      </c>
      <c r="H77" s="613">
        <v>320.83447838027672</v>
      </c>
      <c r="I77" s="613">
        <v>309.48965503486198</v>
      </c>
      <c r="J77" s="613">
        <v>318.33016649710055</v>
      </c>
      <c r="K77" s="613">
        <v>306.54086659131553</v>
      </c>
      <c r="L77" s="613">
        <v>325.58578641150132</v>
      </c>
      <c r="M77" s="613">
        <v>329.31283578440025</v>
      </c>
      <c r="N77" s="613">
        <v>326.62978441530959</v>
      </c>
      <c r="O77" s="613">
        <v>331.23587228421997</v>
      </c>
      <c r="P77" s="613">
        <v>417.18006243681464</v>
      </c>
      <c r="Q77" s="613">
        <v>424.94558369145386</v>
      </c>
      <c r="R77" s="613">
        <v>421.99486941485219</v>
      </c>
      <c r="S77" s="630">
        <v>68</v>
      </c>
      <c r="T77" s="625"/>
    </row>
    <row r="78" spans="1:20" ht="12.95" customHeight="1">
      <c r="A78" s="580">
        <v>69</v>
      </c>
      <c r="B78" s="636" t="s">
        <v>48</v>
      </c>
      <c r="C78" s="646" t="s">
        <v>631</v>
      </c>
      <c r="D78" s="651">
        <v>11689.964100547057</v>
      </c>
      <c r="E78" s="651">
        <v>11665.513732606601</v>
      </c>
      <c r="F78" s="651">
        <v>11940.93919683841</v>
      </c>
      <c r="G78" s="651">
        <v>11929.369792483916</v>
      </c>
      <c r="H78" s="651">
        <v>11693.40503329762</v>
      </c>
      <c r="I78" s="651">
        <v>11457.440274111324</v>
      </c>
      <c r="J78" s="651">
        <v>12126.041692538969</v>
      </c>
      <c r="K78" s="651">
        <v>11592.881429617795</v>
      </c>
      <c r="L78" s="651">
        <v>12278.415804279966</v>
      </c>
      <c r="M78" s="651">
        <v>12559.017159106585</v>
      </c>
      <c r="N78" s="651">
        <v>12791.514041542901</v>
      </c>
      <c r="O78" s="651">
        <v>12663.824973362569</v>
      </c>
      <c r="P78" s="651">
        <v>12324.654092642948</v>
      </c>
      <c r="Q78" s="651">
        <v>12074.66142925538</v>
      </c>
      <c r="R78" s="651">
        <v>12038.45329960372</v>
      </c>
      <c r="S78" s="630">
        <v>69</v>
      </c>
      <c r="T78" s="625"/>
    </row>
    <row r="79" spans="1:20" ht="12.95" customHeight="1">
      <c r="A79" s="580">
        <v>70</v>
      </c>
      <c r="B79" s="581" t="s">
        <v>1185</v>
      </c>
      <c r="C79" s="612" t="s">
        <v>9</v>
      </c>
      <c r="D79" s="596">
        <v>46.674081955534753</v>
      </c>
      <c r="E79" s="596">
        <v>45.997373397164452</v>
      </c>
      <c r="F79" s="596">
        <v>46.564274641769401</v>
      </c>
      <c r="G79" s="596">
        <v>45.824181140460162</v>
      </c>
      <c r="H79" s="596">
        <v>49.359313643230877</v>
      </c>
      <c r="I79" s="596">
        <v>47.288326168718534</v>
      </c>
      <c r="J79" s="596">
        <v>50.026767410933694</v>
      </c>
      <c r="K79" s="596">
        <v>46.847442950557131</v>
      </c>
      <c r="L79" s="596">
        <v>45.349958116188425</v>
      </c>
      <c r="M79" s="596">
        <v>46.275446134579482</v>
      </c>
      <c r="N79" s="596">
        <v>44.687254952401751</v>
      </c>
      <c r="O79" s="596">
        <v>43.723717065279672</v>
      </c>
      <c r="P79" s="596">
        <v>45.296849851801113</v>
      </c>
      <c r="Q79" s="596">
        <v>44.161516916117876</v>
      </c>
      <c r="R79" s="596">
        <v>44.504644945217628</v>
      </c>
      <c r="S79" s="630">
        <v>70</v>
      </c>
      <c r="T79" s="625"/>
    </row>
    <row r="80" spans="1:20" ht="15" customHeight="1">
      <c r="A80" s="601" t="s">
        <v>572</v>
      </c>
    </row>
    <row r="81" spans="1:3" s="602" customFormat="1" ht="15" customHeight="1">
      <c r="A81" s="602" t="s">
        <v>1186</v>
      </c>
      <c r="C81" s="652"/>
    </row>
    <row r="82" spans="1:3">
      <c r="A82" s="653" t="s">
        <v>1187</v>
      </c>
    </row>
    <row r="83" spans="1:3">
      <c r="A83" s="602" t="s">
        <v>1188</v>
      </c>
    </row>
    <row r="84" spans="1:3">
      <c r="A84" s="602" t="s">
        <v>1189</v>
      </c>
    </row>
  </sheetData>
  <pageMargins left="0.70866141732283472" right="0.31496062992125984" top="0.39370078740157483" bottom="0.39370078740157483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3" width="13.7109375" style="644" customWidth="1"/>
    <col min="4" max="4" width="11.42578125" style="576"/>
    <col min="5" max="8" width="11.42578125" style="576" customWidth="1"/>
    <col min="9" max="9" width="11.42578125" style="576"/>
    <col min="10" max="13" width="11.42578125" style="576" customWidth="1"/>
    <col min="14" max="18" width="11.42578125" style="576"/>
    <col min="19" max="19" width="4.28515625" style="576" hidden="1" customWidth="1"/>
    <col min="20" max="16384" width="11.42578125" style="576"/>
  </cols>
  <sheetData>
    <row r="1" spans="1:20" ht="20.25" customHeight="1">
      <c r="A1" s="617" t="s">
        <v>1288</v>
      </c>
      <c r="J1" s="617"/>
    </row>
    <row r="2" spans="1:20" ht="20.100000000000001" customHeight="1"/>
    <row r="3" spans="1:20" s="647" customFormat="1" ht="30" customHeight="1">
      <c r="A3" s="618" t="s">
        <v>30</v>
      </c>
      <c r="B3" s="622" t="s">
        <v>1159</v>
      </c>
      <c r="C3" s="619" t="s">
        <v>3</v>
      </c>
      <c r="D3" s="619">
        <v>2000</v>
      </c>
      <c r="E3" s="619">
        <v>2001</v>
      </c>
      <c r="F3" s="619">
        <v>2002</v>
      </c>
      <c r="G3" s="619">
        <v>2003</v>
      </c>
      <c r="H3" s="621">
        <v>2004</v>
      </c>
      <c r="I3" s="619">
        <v>2005</v>
      </c>
      <c r="J3" s="620">
        <v>2006</v>
      </c>
      <c r="K3" s="619">
        <v>2007</v>
      </c>
      <c r="L3" s="619">
        <v>2008</v>
      </c>
      <c r="M3" s="619">
        <v>2009</v>
      </c>
      <c r="N3" s="619">
        <v>2010</v>
      </c>
      <c r="O3" s="619">
        <v>2011</v>
      </c>
      <c r="P3" s="619">
        <v>2012</v>
      </c>
      <c r="Q3" s="632">
        <v>2013</v>
      </c>
      <c r="R3" s="621">
        <v>2014</v>
      </c>
      <c r="S3" s="629" t="s">
        <v>30</v>
      </c>
      <c r="T3" s="676"/>
    </row>
    <row r="4" spans="1:20" ht="20.100000000000001" customHeight="1">
      <c r="A4" s="625"/>
      <c r="B4" s="625"/>
      <c r="C4" s="624"/>
      <c r="D4" s="674" t="s">
        <v>1190</v>
      </c>
      <c r="J4" s="674"/>
      <c r="S4" s="625"/>
      <c r="T4" s="625"/>
    </row>
    <row r="5" spans="1:20" ht="12.95" customHeight="1">
      <c r="A5" s="580">
        <v>1</v>
      </c>
      <c r="B5" s="581" t="s">
        <v>1161</v>
      </c>
      <c r="C5" s="612" t="s">
        <v>1107</v>
      </c>
      <c r="D5" s="605">
        <v>1214</v>
      </c>
      <c r="E5" s="605">
        <v>1073</v>
      </c>
      <c r="F5" s="605">
        <v>1283</v>
      </c>
      <c r="G5" s="605">
        <v>1337</v>
      </c>
      <c r="H5" s="605">
        <v>1440</v>
      </c>
      <c r="I5" s="605">
        <v>1514</v>
      </c>
      <c r="J5" s="605">
        <v>1454</v>
      </c>
      <c r="K5" s="605">
        <v>1563</v>
      </c>
      <c r="L5" s="605">
        <v>1561</v>
      </c>
      <c r="M5" s="605">
        <v>1553</v>
      </c>
      <c r="N5" s="605">
        <v>1510</v>
      </c>
      <c r="O5" s="605">
        <v>1675.0011757059929</v>
      </c>
      <c r="P5" s="605">
        <v>1812.8050817465105</v>
      </c>
      <c r="Q5" s="605">
        <v>1715.2294999999999</v>
      </c>
      <c r="R5" s="605">
        <v>1782.8844000000004</v>
      </c>
      <c r="S5" s="630">
        <v>1</v>
      </c>
      <c r="T5" s="625"/>
    </row>
    <row r="6" spans="1:20" ht="12.95" customHeight="1">
      <c r="A6" s="580">
        <v>2</v>
      </c>
      <c r="B6" s="639" t="s">
        <v>1085</v>
      </c>
      <c r="C6" s="612" t="s">
        <v>1107</v>
      </c>
      <c r="D6" s="605">
        <v>125</v>
      </c>
      <c r="E6" s="605">
        <v>70</v>
      </c>
      <c r="F6" s="605">
        <v>108</v>
      </c>
      <c r="G6" s="605">
        <v>123</v>
      </c>
      <c r="H6" s="605">
        <v>155</v>
      </c>
      <c r="I6" s="605">
        <v>165</v>
      </c>
      <c r="J6" s="605">
        <v>169</v>
      </c>
      <c r="K6" s="605">
        <v>210</v>
      </c>
      <c r="L6" s="605">
        <v>201</v>
      </c>
      <c r="M6" s="605">
        <v>220</v>
      </c>
      <c r="N6" s="605">
        <v>215</v>
      </c>
      <c r="O6" s="605">
        <v>278.97179999999997</v>
      </c>
      <c r="P6" s="605">
        <v>260.20689999999996</v>
      </c>
      <c r="Q6" s="605">
        <v>248.72309999999999</v>
      </c>
      <c r="R6" s="605">
        <v>259.50360000000001</v>
      </c>
      <c r="S6" s="630">
        <v>2</v>
      </c>
      <c r="T6" s="625"/>
    </row>
    <row r="7" spans="1:20" ht="12.95" customHeight="1">
      <c r="A7" s="580">
        <v>3</v>
      </c>
      <c r="B7" s="639" t="s">
        <v>1086</v>
      </c>
      <c r="C7" s="612" t="s">
        <v>1107</v>
      </c>
      <c r="D7" s="605">
        <v>850</v>
      </c>
      <c r="E7" s="605">
        <v>715</v>
      </c>
      <c r="F7" s="605">
        <v>929</v>
      </c>
      <c r="G7" s="605">
        <v>960</v>
      </c>
      <c r="H7" s="605">
        <v>1001</v>
      </c>
      <c r="I7" s="605">
        <v>1015</v>
      </c>
      <c r="J7" s="605">
        <v>991</v>
      </c>
      <c r="K7" s="605">
        <v>1021</v>
      </c>
      <c r="L7" s="605">
        <v>1056</v>
      </c>
      <c r="M7" s="605">
        <v>1004</v>
      </c>
      <c r="N7" s="605">
        <v>972</v>
      </c>
      <c r="O7" s="605">
        <v>1052.691020750244</v>
      </c>
      <c r="P7" s="605">
        <v>1060.0315528931219</v>
      </c>
      <c r="Q7" s="605">
        <v>1037.9204</v>
      </c>
      <c r="R7" s="605">
        <v>1067.0408000000002</v>
      </c>
      <c r="S7" s="630">
        <v>3</v>
      </c>
      <c r="T7" s="625"/>
    </row>
    <row r="8" spans="1:20" ht="12.95" customHeight="1">
      <c r="A8" s="580">
        <v>4</v>
      </c>
      <c r="B8" s="639" t="s">
        <v>1081</v>
      </c>
      <c r="C8" s="612" t="s">
        <v>1107</v>
      </c>
      <c r="D8" s="605">
        <v>200</v>
      </c>
      <c r="E8" s="605">
        <v>249</v>
      </c>
      <c r="F8" s="605">
        <v>214</v>
      </c>
      <c r="G8" s="605">
        <v>224</v>
      </c>
      <c r="H8" s="605">
        <v>259</v>
      </c>
      <c r="I8" s="605">
        <v>301</v>
      </c>
      <c r="J8" s="605">
        <v>259</v>
      </c>
      <c r="K8" s="605">
        <v>297</v>
      </c>
      <c r="L8" s="605">
        <v>271</v>
      </c>
      <c r="M8" s="605">
        <v>299</v>
      </c>
      <c r="N8" s="605">
        <v>296</v>
      </c>
      <c r="O8" s="605">
        <v>302.47935495574887</v>
      </c>
      <c r="P8" s="605">
        <v>460.87332885338884</v>
      </c>
      <c r="Q8" s="605">
        <v>393.84209999999996</v>
      </c>
      <c r="R8" s="605">
        <v>422.0016</v>
      </c>
      <c r="S8" s="630">
        <v>4</v>
      </c>
      <c r="T8" s="625"/>
    </row>
    <row r="9" spans="1:20" ht="12.95" customHeight="1">
      <c r="A9" s="580">
        <v>5</v>
      </c>
      <c r="B9" s="639" t="s">
        <v>1162</v>
      </c>
      <c r="C9" s="612" t="s">
        <v>1107</v>
      </c>
      <c r="D9" s="605">
        <v>39</v>
      </c>
      <c r="E9" s="605">
        <v>39</v>
      </c>
      <c r="F9" s="605">
        <v>32</v>
      </c>
      <c r="G9" s="605">
        <v>30</v>
      </c>
      <c r="H9" s="605">
        <v>25</v>
      </c>
      <c r="I9" s="605">
        <v>33</v>
      </c>
      <c r="J9" s="605">
        <v>35</v>
      </c>
      <c r="K9" s="605">
        <v>35</v>
      </c>
      <c r="L9" s="605">
        <v>33</v>
      </c>
      <c r="M9" s="605">
        <v>30</v>
      </c>
      <c r="N9" s="605">
        <v>27</v>
      </c>
      <c r="O9" s="605">
        <v>40.859000000000002</v>
      </c>
      <c r="P9" s="605">
        <v>31.693300000000004</v>
      </c>
      <c r="Q9" s="605">
        <v>34.743900000000004</v>
      </c>
      <c r="R9" s="605">
        <v>34.3384</v>
      </c>
      <c r="S9" s="630">
        <v>5</v>
      </c>
      <c r="T9" s="625"/>
    </row>
    <row r="10" spans="1:20" ht="12.95" customHeight="1">
      <c r="A10" s="580">
        <v>6</v>
      </c>
      <c r="B10" s="648" t="s">
        <v>1163</v>
      </c>
      <c r="C10" s="612" t="s">
        <v>1107</v>
      </c>
      <c r="D10" s="605">
        <v>129</v>
      </c>
      <c r="E10" s="605">
        <v>119</v>
      </c>
      <c r="F10" s="605">
        <v>91</v>
      </c>
      <c r="G10" s="605">
        <v>138</v>
      </c>
      <c r="H10" s="605">
        <v>170</v>
      </c>
      <c r="I10" s="605">
        <v>205</v>
      </c>
      <c r="J10" s="605">
        <v>201</v>
      </c>
      <c r="K10" s="605">
        <v>210</v>
      </c>
      <c r="L10" s="605">
        <v>269</v>
      </c>
      <c r="M10" s="605">
        <v>286</v>
      </c>
      <c r="N10" s="605">
        <v>304</v>
      </c>
      <c r="O10" s="605">
        <v>323.55293905213011</v>
      </c>
      <c r="P10" s="605">
        <v>317.74664291024806</v>
      </c>
      <c r="Q10" s="605">
        <v>298.33080000000001</v>
      </c>
      <c r="R10" s="605">
        <v>277.88310000000001</v>
      </c>
      <c r="S10" s="630">
        <v>6</v>
      </c>
      <c r="T10" s="625"/>
    </row>
    <row r="11" spans="1:20" ht="12.95" customHeight="1">
      <c r="A11" s="580">
        <v>7</v>
      </c>
      <c r="B11" s="639" t="s">
        <v>1164</v>
      </c>
      <c r="C11" s="612" t="s">
        <v>1107</v>
      </c>
      <c r="D11" s="605">
        <v>17</v>
      </c>
      <c r="E11" s="605">
        <v>8</v>
      </c>
      <c r="F11" s="605">
        <v>9</v>
      </c>
      <c r="G11" s="605">
        <v>10</v>
      </c>
      <c r="H11" s="605">
        <v>13</v>
      </c>
      <c r="I11" s="605">
        <v>14</v>
      </c>
      <c r="J11" s="605">
        <v>16</v>
      </c>
      <c r="K11" s="605">
        <v>23</v>
      </c>
      <c r="L11" s="605">
        <v>27</v>
      </c>
      <c r="M11" s="605">
        <v>31</v>
      </c>
      <c r="N11" s="605">
        <v>24</v>
      </c>
      <c r="O11" s="605">
        <v>24.725835671248028</v>
      </c>
      <c r="P11" s="605">
        <v>24.362315603231192</v>
      </c>
      <c r="Q11" s="605">
        <v>16.445800000000006</v>
      </c>
      <c r="R11" s="605">
        <v>17.163499999999999</v>
      </c>
      <c r="S11" s="630">
        <v>7</v>
      </c>
      <c r="T11" s="625"/>
    </row>
    <row r="12" spans="1:20" ht="12.95" customHeight="1">
      <c r="A12" s="580">
        <v>8</v>
      </c>
      <c r="B12" s="639" t="s">
        <v>1165</v>
      </c>
      <c r="C12" s="612" t="s">
        <v>1107</v>
      </c>
      <c r="D12" s="605">
        <v>66</v>
      </c>
      <c r="E12" s="605">
        <v>57</v>
      </c>
      <c r="F12" s="605">
        <v>33</v>
      </c>
      <c r="G12" s="605">
        <v>74</v>
      </c>
      <c r="H12" s="605">
        <v>70</v>
      </c>
      <c r="I12" s="605">
        <v>82</v>
      </c>
      <c r="J12" s="605">
        <v>88</v>
      </c>
      <c r="K12" s="605">
        <v>77</v>
      </c>
      <c r="L12" s="605">
        <v>92</v>
      </c>
      <c r="M12" s="605">
        <v>85</v>
      </c>
      <c r="N12" s="605">
        <v>90</v>
      </c>
      <c r="O12" s="605">
        <v>103.08090431683526</v>
      </c>
      <c r="P12" s="605">
        <v>100.51599544810327</v>
      </c>
      <c r="Q12" s="605">
        <v>101.01850000000002</v>
      </c>
      <c r="R12" s="605">
        <v>108.1084</v>
      </c>
      <c r="S12" s="630">
        <v>8</v>
      </c>
      <c r="T12" s="625"/>
    </row>
    <row r="13" spans="1:20" ht="12.95" customHeight="1">
      <c r="A13" s="580">
        <v>9</v>
      </c>
      <c r="B13" s="639" t="s">
        <v>1166</v>
      </c>
      <c r="C13" s="612" t="s">
        <v>1107</v>
      </c>
      <c r="D13" s="605">
        <v>46</v>
      </c>
      <c r="E13" s="605">
        <v>54</v>
      </c>
      <c r="F13" s="605">
        <v>49</v>
      </c>
      <c r="G13" s="605">
        <v>54</v>
      </c>
      <c r="H13" s="605">
        <v>87</v>
      </c>
      <c r="I13" s="605">
        <v>109</v>
      </c>
      <c r="J13" s="605">
        <v>97</v>
      </c>
      <c r="K13" s="605">
        <v>110</v>
      </c>
      <c r="L13" s="605">
        <v>150</v>
      </c>
      <c r="M13" s="605">
        <v>170</v>
      </c>
      <c r="N13" s="605">
        <v>190</v>
      </c>
      <c r="O13" s="605">
        <v>195.74619906404686</v>
      </c>
      <c r="P13" s="605">
        <v>192.86833185891356</v>
      </c>
      <c r="Q13" s="605">
        <v>180.8665</v>
      </c>
      <c r="R13" s="605">
        <v>152.61120000000003</v>
      </c>
      <c r="S13" s="630">
        <v>9</v>
      </c>
      <c r="T13" s="625"/>
    </row>
    <row r="14" spans="1:20" ht="12.95" customHeight="1">
      <c r="A14" s="580">
        <v>10</v>
      </c>
      <c r="B14" s="648" t="s">
        <v>1168</v>
      </c>
      <c r="C14" s="612" t="s">
        <v>1169</v>
      </c>
      <c r="D14" s="605">
        <v>258.00013122627911</v>
      </c>
      <c r="E14" s="605">
        <v>250.59988010581361</v>
      </c>
      <c r="F14" s="605">
        <v>286.80110284222422</v>
      </c>
      <c r="G14" s="605">
        <v>326.05912985546172</v>
      </c>
      <c r="H14" s="605">
        <v>282.08624050918769</v>
      </c>
      <c r="I14" s="605">
        <v>281.7983242380343</v>
      </c>
      <c r="J14" s="605">
        <v>357.64187131063676</v>
      </c>
      <c r="K14" s="605">
        <v>368.40459652412937</v>
      </c>
      <c r="L14" s="605">
        <v>363.35187157933564</v>
      </c>
      <c r="M14" s="605">
        <v>341.309648560911</v>
      </c>
      <c r="N14" s="605">
        <v>352.510889884383</v>
      </c>
      <c r="O14" s="605">
        <v>368.31241157459243</v>
      </c>
      <c r="P14" s="605">
        <v>368.71185090037824</v>
      </c>
      <c r="Q14" s="605">
        <v>369.11113674739806</v>
      </c>
      <c r="R14" s="605">
        <v>385.33982046848996</v>
      </c>
      <c r="S14" s="630">
        <v>10</v>
      </c>
      <c r="T14" s="625"/>
    </row>
    <row r="15" spans="1:20" ht="12.95" customHeight="1">
      <c r="A15" s="580">
        <v>11</v>
      </c>
      <c r="B15" s="639" t="s">
        <v>1170</v>
      </c>
      <c r="C15" s="612" t="s">
        <v>1169</v>
      </c>
      <c r="D15" s="605">
        <v>35.814809375418733</v>
      </c>
      <c r="E15" s="605">
        <v>35.653462445501241</v>
      </c>
      <c r="F15" s="605">
        <v>46.486376768207975</v>
      </c>
      <c r="G15" s="605">
        <v>69.521712266954722</v>
      </c>
      <c r="H15" s="605">
        <v>54.382358671331332</v>
      </c>
      <c r="I15" s="605">
        <v>59.583618458479862</v>
      </c>
      <c r="J15" s="605">
        <v>68.440221856479738</v>
      </c>
      <c r="K15" s="605">
        <v>71.655200964314417</v>
      </c>
      <c r="L15" s="605">
        <v>85.117897151759266</v>
      </c>
      <c r="M15" s="605">
        <v>87.143276455367953</v>
      </c>
      <c r="N15" s="605">
        <v>77.083806814816</v>
      </c>
      <c r="O15" s="605">
        <v>84.656306944153243</v>
      </c>
      <c r="P15" s="605">
        <v>81.395101695090787</v>
      </c>
      <c r="Q15" s="605">
        <v>76.795407198785668</v>
      </c>
      <c r="R15" s="605">
        <v>93.163901263199278</v>
      </c>
      <c r="S15" s="630">
        <v>11</v>
      </c>
      <c r="T15" s="625"/>
    </row>
    <row r="16" spans="1:20" ht="12.95" customHeight="1">
      <c r="A16" s="580">
        <v>12</v>
      </c>
      <c r="B16" s="639" t="s">
        <v>1171</v>
      </c>
      <c r="C16" s="612" t="s">
        <v>1169</v>
      </c>
      <c r="D16" s="605">
        <v>3.8466529680841144</v>
      </c>
      <c r="E16" s="605">
        <v>3.6280242069959154</v>
      </c>
      <c r="F16" s="605">
        <v>4.6493952374214986</v>
      </c>
      <c r="G16" s="605">
        <v>5.1817150547620034</v>
      </c>
      <c r="H16" s="605">
        <v>6.1078928175214253</v>
      </c>
      <c r="I16" s="605">
        <v>6.7416744262079229</v>
      </c>
      <c r="J16" s="605">
        <v>8.4453132700256273</v>
      </c>
      <c r="K16" s="605">
        <v>7.870315861852724</v>
      </c>
      <c r="L16" s="605">
        <v>8.0016322075093438</v>
      </c>
      <c r="M16" s="605">
        <v>6.9290996477652653</v>
      </c>
      <c r="N16" s="605">
        <v>8.2307559319046337</v>
      </c>
      <c r="O16" s="605">
        <v>8.5487020749682383</v>
      </c>
      <c r="P16" s="605">
        <v>8.5079543689152786</v>
      </c>
      <c r="Q16" s="605">
        <v>8.6524179976240756</v>
      </c>
      <c r="R16" s="605">
        <v>8.8513004967035318</v>
      </c>
      <c r="S16" s="630">
        <v>12</v>
      </c>
      <c r="T16" s="625"/>
    </row>
    <row r="17" spans="1:20" ht="12.95" customHeight="1">
      <c r="A17" s="580">
        <v>13</v>
      </c>
      <c r="B17" s="639" t="s">
        <v>1172</v>
      </c>
      <c r="C17" s="612" t="s">
        <v>1169</v>
      </c>
      <c r="D17" s="605">
        <v>1.4802333552452729</v>
      </c>
      <c r="E17" s="605">
        <v>1.7837483909128069</v>
      </c>
      <c r="F17" s="605">
        <v>2.5642424751849915</v>
      </c>
      <c r="G17" s="605">
        <v>4.2892385258583561</v>
      </c>
      <c r="H17" s="605">
        <v>4.685462266017506</v>
      </c>
      <c r="I17" s="605">
        <v>4.2883480991563552</v>
      </c>
      <c r="J17" s="605">
        <v>4.1452002332698292</v>
      </c>
      <c r="K17" s="605">
        <v>5.1958798559481432</v>
      </c>
      <c r="L17" s="605">
        <v>4.6542762261467008</v>
      </c>
      <c r="M17" s="605">
        <v>5.340859710083544</v>
      </c>
      <c r="N17" s="605">
        <v>5.3503217423935556</v>
      </c>
      <c r="O17" s="605">
        <v>4.9963569902468814</v>
      </c>
      <c r="P17" s="605">
        <v>4.4202788679598912</v>
      </c>
      <c r="Q17" s="605">
        <v>3.8561008163576482</v>
      </c>
      <c r="R17" s="605">
        <v>3.8580641624862357</v>
      </c>
      <c r="S17" s="630">
        <v>13</v>
      </c>
      <c r="T17" s="625"/>
    </row>
    <row r="18" spans="1:20" ht="12.95" hidden="1" customHeight="1">
      <c r="A18" s="580">
        <v>14</v>
      </c>
      <c r="B18" s="584" t="s">
        <v>1173</v>
      </c>
      <c r="C18" s="612" t="s">
        <v>1169</v>
      </c>
      <c r="D18" s="605" t="e">
        <v>#REF!</v>
      </c>
      <c r="E18" s="605" t="e">
        <v>#REF!</v>
      </c>
      <c r="F18" s="605" t="e">
        <v>#REF!</v>
      </c>
      <c r="G18" s="605" t="e">
        <v>#REF!</v>
      </c>
      <c r="H18" s="605" t="e">
        <v>#REF!</v>
      </c>
      <c r="I18" s="605" t="e">
        <v>#REF!</v>
      </c>
      <c r="J18" s="605" t="e">
        <v>#REF!</v>
      </c>
      <c r="K18" s="605" t="e">
        <v>#REF!</v>
      </c>
      <c r="L18" s="605" t="e">
        <v>#REF!</v>
      </c>
      <c r="M18" s="605" t="e">
        <v>#REF!</v>
      </c>
      <c r="N18" s="605" t="e">
        <v>#REF!</v>
      </c>
      <c r="O18" s="605" t="e">
        <v>#REF!</v>
      </c>
      <c r="P18" s="605" t="e">
        <v>#REF!</v>
      </c>
      <c r="Q18" s="605" t="e">
        <v>#REF!</v>
      </c>
      <c r="S18" s="630">
        <v>14</v>
      </c>
      <c r="T18" s="677" t="s">
        <v>1192</v>
      </c>
    </row>
    <row r="19" spans="1:20" ht="12.95" customHeight="1">
      <c r="A19" s="580">
        <v>15</v>
      </c>
      <c r="B19" s="639" t="s">
        <v>1174</v>
      </c>
      <c r="C19" s="612" t="s">
        <v>1169</v>
      </c>
      <c r="D19" s="605">
        <v>11.57421827401669</v>
      </c>
      <c r="E19" s="605">
        <v>12.497003968356799</v>
      </c>
      <c r="F19" s="605">
        <v>10.617892849387276</v>
      </c>
      <c r="G19" s="605">
        <v>12.909131692618182</v>
      </c>
      <c r="H19" s="605">
        <v>13.371116197911753</v>
      </c>
      <c r="I19" s="605">
        <v>12.812543164912434</v>
      </c>
      <c r="J19" s="605">
        <v>14.359877605062138</v>
      </c>
      <c r="K19" s="605">
        <v>22.193114530738114</v>
      </c>
      <c r="L19" s="605">
        <v>20.516814432232543</v>
      </c>
      <c r="M19" s="605">
        <v>19.240793696753734</v>
      </c>
      <c r="N19" s="605">
        <v>24.087505527732667</v>
      </c>
      <c r="O19" s="605">
        <v>30.772005977933361</v>
      </c>
      <c r="P19" s="605">
        <v>31.869714009933471</v>
      </c>
      <c r="Q19" s="605">
        <v>31.92163860499512</v>
      </c>
      <c r="R19" s="605">
        <v>33.893868811941772</v>
      </c>
      <c r="S19" s="630">
        <v>15</v>
      </c>
      <c r="T19" s="677"/>
    </row>
    <row r="20" spans="1:20" ht="12.95" hidden="1" customHeight="1">
      <c r="A20" s="580">
        <v>16</v>
      </c>
      <c r="B20" s="584" t="s">
        <v>1175</v>
      </c>
      <c r="C20" s="612" t="s">
        <v>1169</v>
      </c>
      <c r="D20" s="605" t="e">
        <v>#REF!</v>
      </c>
      <c r="E20" s="605" t="e">
        <v>#REF!</v>
      </c>
      <c r="F20" s="605" t="e">
        <v>#REF!</v>
      </c>
      <c r="G20" s="605" t="e">
        <v>#REF!</v>
      </c>
      <c r="H20" s="605" t="e">
        <v>#REF!</v>
      </c>
      <c r="I20" s="605" t="e">
        <v>#REF!</v>
      </c>
      <c r="J20" s="605" t="e">
        <v>#REF!</v>
      </c>
      <c r="K20" s="605" t="e">
        <v>#REF!</v>
      </c>
      <c r="L20" s="605" t="e">
        <v>#REF!</v>
      </c>
      <c r="M20" s="605" t="e">
        <v>#REF!</v>
      </c>
      <c r="N20" s="605" t="e">
        <v>#REF!</v>
      </c>
      <c r="O20" s="605" t="e">
        <v>#REF!</v>
      </c>
      <c r="P20" s="605" t="e">
        <v>#REF!</v>
      </c>
      <c r="Q20" s="605" t="e">
        <v>#REF!</v>
      </c>
      <c r="S20" s="630">
        <v>16</v>
      </c>
      <c r="T20" s="677" t="s">
        <v>1192</v>
      </c>
    </row>
    <row r="21" spans="1:20" ht="12.95" hidden="1" customHeight="1">
      <c r="A21" s="580">
        <v>17</v>
      </c>
      <c r="B21" s="584" t="s">
        <v>1176</v>
      </c>
      <c r="C21" s="612" t="s">
        <v>1169</v>
      </c>
      <c r="D21" s="605" t="e">
        <v>#REF!</v>
      </c>
      <c r="E21" s="605" t="e">
        <v>#REF!</v>
      </c>
      <c r="F21" s="605" t="e">
        <v>#REF!</v>
      </c>
      <c r="G21" s="605" t="e">
        <v>#REF!</v>
      </c>
      <c r="H21" s="605" t="e">
        <v>#REF!</v>
      </c>
      <c r="I21" s="605" t="e">
        <v>#REF!</v>
      </c>
      <c r="J21" s="605" t="e">
        <v>#REF!</v>
      </c>
      <c r="K21" s="605" t="e">
        <v>#REF!</v>
      </c>
      <c r="L21" s="605" t="e">
        <v>#REF!</v>
      </c>
      <c r="M21" s="605" t="e">
        <v>#REF!</v>
      </c>
      <c r="N21" s="605" t="e">
        <v>#REF!</v>
      </c>
      <c r="O21" s="605" t="e">
        <v>#REF!</v>
      </c>
      <c r="P21" s="605" t="e">
        <v>#REF!</v>
      </c>
      <c r="Q21" s="605" t="e">
        <v>#REF!</v>
      </c>
      <c r="S21" s="630">
        <v>17</v>
      </c>
      <c r="T21" s="677" t="s">
        <v>1192</v>
      </c>
    </row>
    <row r="22" spans="1:20" ht="12.95" customHeight="1">
      <c r="A22" s="580">
        <v>18</v>
      </c>
      <c r="B22" s="639" t="s">
        <v>1177</v>
      </c>
      <c r="C22" s="612" t="s">
        <v>1169</v>
      </c>
      <c r="D22" s="605">
        <v>8.6387293728401424</v>
      </c>
      <c r="E22" s="605">
        <v>7.5879641894781527</v>
      </c>
      <c r="F22" s="605">
        <v>9.6017996323781194</v>
      </c>
      <c r="G22" s="605">
        <v>10.287959815064298</v>
      </c>
      <c r="H22" s="605">
        <v>11.211626763299057</v>
      </c>
      <c r="I22" s="605">
        <v>10.235082017326166</v>
      </c>
      <c r="J22" s="605">
        <v>12.028394524136713</v>
      </c>
      <c r="K22" s="605">
        <v>12.558198468294163</v>
      </c>
      <c r="L22" s="605">
        <v>12.936330817283435</v>
      </c>
      <c r="M22" s="605">
        <v>11.994988856368675</v>
      </c>
      <c r="N22" s="605">
        <v>12.680491323386596</v>
      </c>
      <c r="O22" s="605">
        <v>12.032497850396599</v>
      </c>
      <c r="P22" s="605">
        <v>11.301186888752175</v>
      </c>
      <c r="Q22" s="605">
        <v>10.162065587843651</v>
      </c>
      <c r="R22" s="605">
        <v>10.530803805643886</v>
      </c>
      <c r="S22" s="630">
        <v>18</v>
      </c>
      <c r="T22" s="625"/>
    </row>
    <row r="23" spans="1:20" ht="12.95" customHeight="1">
      <c r="A23" s="580">
        <v>19</v>
      </c>
      <c r="B23" s="639" t="s">
        <v>1178</v>
      </c>
      <c r="C23" s="612" t="s">
        <v>1169</v>
      </c>
      <c r="D23" s="605">
        <v>121.44684023236356</v>
      </c>
      <c r="E23" s="605">
        <v>112.20053717890669</v>
      </c>
      <c r="F23" s="605">
        <v>134.84269928175064</v>
      </c>
      <c r="G23" s="605">
        <v>135.62720681930602</v>
      </c>
      <c r="H23" s="605">
        <v>103.04611478385578</v>
      </c>
      <c r="I23" s="605">
        <v>107.66708115543013</v>
      </c>
      <c r="J23" s="605">
        <v>154.49606793738283</v>
      </c>
      <c r="K23" s="605">
        <v>147.3828354512186</v>
      </c>
      <c r="L23" s="605">
        <v>119.93211612852583</v>
      </c>
      <c r="M23" s="605">
        <v>107.46213366490818</v>
      </c>
      <c r="N23" s="605">
        <v>119.54700524186433</v>
      </c>
      <c r="O23" s="605">
        <v>112.85816700580013</v>
      </c>
      <c r="P23" s="605">
        <v>112.85909797752809</v>
      </c>
      <c r="Q23" s="605">
        <v>118.53112069868996</v>
      </c>
      <c r="R23" s="605">
        <v>110.47447523459812</v>
      </c>
      <c r="S23" s="630">
        <v>19</v>
      </c>
      <c r="T23" s="625"/>
    </row>
    <row r="24" spans="1:20" ht="12.95" customHeight="1">
      <c r="A24" s="580">
        <v>20</v>
      </c>
      <c r="B24" s="639" t="s">
        <v>1179</v>
      </c>
      <c r="C24" s="612" t="s">
        <v>1169</v>
      </c>
      <c r="D24" s="605">
        <v>75.198647648310583</v>
      </c>
      <c r="E24" s="605">
        <v>77.249139725662019</v>
      </c>
      <c r="F24" s="605">
        <v>78.038696597893704</v>
      </c>
      <c r="G24" s="605">
        <v>88.24216568089814</v>
      </c>
      <c r="H24" s="605">
        <v>89.281669009250848</v>
      </c>
      <c r="I24" s="605">
        <v>80.46997691652146</v>
      </c>
      <c r="J24" s="605">
        <v>95.726795884279852</v>
      </c>
      <c r="K24" s="605">
        <v>101.5490513917632</v>
      </c>
      <c r="L24" s="605">
        <v>112.19280461587852</v>
      </c>
      <c r="M24" s="605">
        <v>103.19849652966364</v>
      </c>
      <c r="N24" s="605">
        <v>105.5310033022852</v>
      </c>
      <c r="O24" s="605">
        <v>114.44837473109396</v>
      </c>
      <c r="P24" s="605">
        <v>118.35851709219857</v>
      </c>
      <c r="Q24" s="605">
        <v>119.19238584310192</v>
      </c>
      <c r="R24" s="605">
        <v>124.56740669391719</v>
      </c>
      <c r="S24" s="630">
        <v>20</v>
      </c>
      <c r="T24" s="625"/>
    </row>
    <row r="25" spans="1:20" ht="12.95" customHeight="1">
      <c r="A25" s="580">
        <v>21</v>
      </c>
      <c r="B25" s="584" t="s">
        <v>1180</v>
      </c>
      <c r="C25" s="612" t="s">
        <v>1169</v>
      </c>
      <c r="D25" s="605">
        <v>0</v>
      </c>
      <c r="E25" s="605">
        <v>0</v>
      </c>
      <c r="F25" s="605">
        <v>0</v>
      </c>
      <c r="G25" s="605">
        <v>0</v>
      </c>
      <c r="H25" s="605">
        <v>0</v>
      </c>
      <c r="I25" s="605">
        <v>0</v>
      </c>
      <c r="J25" s="605">
        <v>0</v>
      </c>
      <c r="K25" s="605">
        <v>0</v>
      </c>
      <c r="L25" s="605">
        <v>0</v>
      </c>
      <c r="M25" s="605">
        <v>0</v>
      </c>
      <c r="N25" s="605">
        <v>0</v>
      </c>
      <c r="O25" s="605">
        <v>0</v>
      </c>
      <c r="P25" s="605">
        <v>0</v>
      </c>
      <c r="Q25" s="605">
        <v>0</v>
      </c>
      <c r="R25" s="605">
        <v>0</v>
      </c>
      <c r="S25" s="630">
        <v>21</v>
      </c>
      <c r="T25" s="625"/>
    </row>
    <row r="26" spans="1:20" ht="12.95" customHeight="1">
      <c r="A26" s="580">
        <v>22</v>
      </c>
      <c r="B26" s="581" t="s">
        <v>1181</v>
      </c>
      <c r="C26" s="612" t="s">
        <v>1107</v>
      </c>
      <c r="D26" s="605">
        <v>290</v>
      </c>
      <c r="E26" s="605">
        <v>325</v>
      </c>
      <c r="F26" s="605">
        <v>326</v>
      </c>
      <c r="G26" s="605">
        <v>322</v>
      </c>
      <c r="H26" s="605">
        <v>320</v>
      </c>
      <c r="I26" s="605">
        <v>340</v>
      </c>
      <c r="J26" s="605">
        <v>354</v>
      </c>
      <c r="K26" s="605">
        <v>364</v>
      </c>
      <c r="L26" s="605">
        <v>365</v>
      </c>
      <c r="M26" s="605">
        <v>460</v>
      </c>
      <c r="N26" s="605">
        <v>504</v>
      </c>
      <c r="O26" s="605">
        <v>420</v>
      </c>
      <c r="P26" s="605">
        <v>367</v>
      </c>
      <c r="Q26" s="605">
        <v>354</v>
      </c>
      <c r="R26" s="605">
        <v>416</v>
      </c>
      <c r="S26" s="630">
        <v>22</v>
      </c>
      <c r="T26" s="625"/>
    </row>
    <row r="27" spans="1:20">
      <c r="A27" s="625"/>
      <c r="B27" s="625"/>
      <c r="C27" s="624"/>
      <c r="S27" s="625"/>
      <c r="T27" s="625"/>
    </row>
    <row r="28" spans="1:20" ht="15" customHeight="1">
      <c r="A28" s="625"/>
      <c r="B28" s="625"/>
      <c r="C28" s="624"/>
      <c r="D28" s="674" t="s">
        <v>1193</v>
      </c>
      <c r="J28" s="674"/>
      <c r="S28" s="625"/>
      <c r="T28" s="625"/>
    </row>
    <row r="29" spans="1:20" ht="12.95" customHeight="1">
      <c r="A29" s="580"/>
      <c r="B29" s="581" t="s">
        <v>1161</v>
      </c>
      <c r="C29" s="612"/>
      <c r="S29" s="624"/>
      <c r="T29" s="625"/>
    </row>
    <row r="30" spans="1:20" ht="12.95" customHeight="1">
      <c r="A30" s="580">
        <v>23</v>
      </c>
      <c r="B30" s="639" t="s">
        <v>1085</v>
      </c>
      <c r="C30" s="649" t="s">
        <v>1183</v>
      </c>
      <c r="D30" s="650">
        <v>49</v>
      </c>
      <c r="E30" s="650">
        <v>49</v>
      </c>
      <c r="F30" s="650">
        <v>49</v>
      </c>
      <c r="G30" s="650">
        <v>49</v>
      </c>
      <c r="H30" s="650">
        <v>49</v>
      </c>
      <c r="I30" s="650">
        <v>49</v>
      </c>
      <c r="J30" s="650">
        <v>49</v>
      </c>
      <c r="K30" s="650">
        <v>49</v>
      </c>
      <c r="L30" s="650">
        <v>49</v>
      </c>
      <c r="M30" s="650">
        <v>49</v>
      </c>
      <c r="N30" s="650">
        <v>49</v>
      </c>
      <c r="O30" s="650">
        <v>49</v>
      </c>
      <c r="P30" s="650">
        <v>49</v>
      </c>
      <c r="Q30" s="650">
        <v>49</v>
      </c>
      <c r="R30" s="650">
        <v>49</v>
      </c>
      <c r="S30" s="630">
        <v>23</v>
      </c>
      <c r="T30" s="625"/>
    </row>
    <row r="31" spans="1:20" ht="12.95" customHeight="1">
      <c r="A31" s="580">
        <v>24</v>
      </c>
      <c r="B31" s="639" t="s">
        <v>1086</v>
      </c>
      <c r="C31" s="649" t="s">
        <v>1183</v>
      </c>
      <c r="D31" s="650">
        <v>8.4406832728617136</v>
      </c>
      <c r="E31" s="650">
        <v>8.4006322285857813</v>
      </c>
      <c r="F31" s="650">
        <v>8.2064563842150946</v>
      </c>
      <c r="G31" s="650">
        <v>8.2337389630538045</v>
      </c>
      <c r="H31" s="650">
        <v>7.2172457340162897</v>
      </c>
      <c r="I31" s="650">
        <v>7.306152762260548</v>
      </c>
      <c r="J31" s="650">
        <v>6.5711417345968881</v>
      </c>
      <c r="K31" s="650">
        <v>6.951257266648021</v>
      </c>
      <c r="L31" s="650">
        <v>7.503242754388479</v>
      </c>
      <c r="M31" s="650">
        <v>7.2236138001110533</v>
      </c>
      <c r="N31" s="650">
        <v>7.2059728406027359</v>
      </c>
      <c r="O31" s="650">
        <v>7.0241398721529054</v>
      </c>
      <c r="P31" s="650">
        <v>6.697297555074325</v>
      </c>
      <c r="Q31" s="650">
        <v>6.7079884398753515</v>
      </c>
      <c r="R31" s="650">
        <v>6.3854786913284105</v>
      </c>
      <c r="S31" s="630">
        <v>24</v>
      </c>
      <c r="T31" s="625"/>
    </row>
    <row r="32" spans="1:20" ht="12.95" customHeight="1">
      <c r="A32" s="580">
        <v>25</v>
      </c>
      <c r="B32" s="639" t="s">
        <v>1081</v>
      </c>
      <c r="C32" s="649" t="s">
        <v>1183</v>
      </c>
      <c r="D32" s="650">
        <v>15.432523118500869</v>
      </c>
      <c r="E32" s="650">
        <v>14.739123489511666</v>
      </c>
      <c r="F32" s="650">
        <v>14.4603131218543</v>
      </c>
      <c r="G32" s="650">
        <v>14.464132152450635</v>
      </c>
      <c r="H32" s="650">
        <v>11.937987991336323</v>
      </c>
      <c r="I32" s="650">
        <v>12.139375746978047</v>
      </c>
      <c r="J32" s="650">
        <v>12.519486457045879</v>
      </c>
      <c r="K32" s="650">
        <v>11.198014145018965</v>
      </c>
      <c r="L32" s="650">
        <v>12.336546328498644</v>
      </c>
      <c r="M32" s="650">
        <v>11.38737783154356</v>
      </c>
      <c r="N32" s="650">
        <v>12.68598742944188</v>
      </c>
      <c r="O32" s="650">
        <v>12.85171629734339</v>
      </c>
      <c r="P32" s="650">
        <v>12.539502777677088</v>
      </c>
      <c r="Q32" s="650">
        <v>12.657462785643583</v>
      </c>
      <c r="R32" s="650">
        <v>12.404532983139037</v>
      </c>
      <c r="S32" s="630">
        <v>25</v>
      </c>
      <c r="T32" s="625"/>
    </row>
    <row r="33" spans="1:20" ht="12.95" customHeight="1">
      <c r="A33" s="580">
        <v>26</v>
      </c>
      <c r="B33" s="639" t="s">
        <v>1162</v>
      </c>
      <c r="C33" s="649" t="s">
        <v>1183</v>
      </c>
      <c r="D33" s="650">
        <v>10.954403890417101</v>
      </c>
      <c r="E33" s="650">
        <v>10.978814687880018</v>
      </c>
      <c r="F33" s="650">
        <v>9.6418759295682523</v>
      </c>
      <c r="G33" s="650">
        <v>9.8190782527692289</v>
      </c>
      <c r="H33" s="650">
        <v>9.1313856369340698</v>
      </c>
      <c r="I33" s="650">
        <v>9.885113644264365</v>
      </c>
      <c r="J33" s="650">
        <v>14.629143849848866</v>
      </c>
      <c r="K33" s="650">
        <v>13.231848562898861</v>
      </c>
      <c r="L33" s="650">
        <v>14.331121962806842</v>
      </c>
      <c r="M33" s="650">
        <v>13.487162992917922</v>
      </c>
      <c r="N33" s="650">
        <v>11.658157617527694</v>
      </c>
      <c r="O33" s="650">
        <v>13.630803653142058</v>
      </c>
      <c r="P33" s="650">
        <v>13.768313416862014</v>
      </c>
      <c r="Q33" s="650">
        <v>15.605883639767532</v>
      </c>
      <c r="R33" s="650">
        <v>16.187868217733126</v>
      </c>
      <c r="S33" s="630">
        <v>26</v>
      </c>
      <c r="T33" s="625"/>
    </row>
    <row r="34" spans="1:20" ht="12.95" customHeight="1">
      <c r="A34" s="580">
        <v>27</v>
      </c>
      <c r="B34" s="648" t="s">
        <v>1163</v>
      </c>
      <c r="C34" s="649"/>
      <c r="D34" s="654"/>
      <c r="E34" s="654"/>
      <c r="F34" s="654"/>
      <c r="G34" s="654"/>
      <c r="H34" s="654"/>
      <c r="I34" s="654"/>
      <c r="J34" s="654"/>
      <c r="K34" s="654"/>
      <c r="L34" s="654"/>
      <c r="M34" s="654"/>
      <c r="N34" s="654"/>
      <c r="O34" s="654"/>
      <c r="P34" s="654"/>
      <c r="Q34" s="654"/>
      <c r="S34" s="630">
        <v>27</v>
      </c>
      <c r="T34" s="625"/>
    </row>
    <row r="35" spans="1:20" ht="12.95" customHeight="1">
      <c r="A35" s="580">
        <v>28</v>
      </c>
      <c r="B35" s="639" t="s">
        <v>1164</v>
      </c>
      <c r="C35" s="649" t="s">
        <v>1183</v>
      </c>
      <c r="D35" s="650">
        <v>26.238437075740094</v>
      </c>
      <c r="E35" s="650">
        <v>25.965542070026512</v>
      </c>
      <c r="F35" s="650">
        <v>26.438862104457083</v>
      </c>
      <c r="G35" s="650">
        <v>27.800827371909076</v>
      </c>
      <c r="H35" s="650">
        <v>27.819621754072546</v>
      </c>
      <c r="I35" s="650">
        <v>28.704334625748988</v>
      </c>
      <c r="J35" s="650">
        <v>33.436787053996056</v>
      </c>
      <c r="K35" s="650">
        <v>29.412967413444985</v>
      </c>
      <c r="L35" s="650">
        <v>29.555363625463585</v>
      </c>
      <c r="M35" s="650">
        <v>31.946296168808342</v>
      </c>
      <c r="N35" s="650">
        <v>30.037141421641849</v>
      </c>
      <c r="O35" s="650">
        <v>30.474914073456493</v>
      </c>
      <c r="P35" s="650">
        <v>32.273627643258337</v>
      </c>
      <c r="Q35" s="650">
        <v>32.504459138399959</v>
      </c>
      <c r="R35" s="650">
        <v>31.653118564107505</v>
      </c>
      <c r="S35" s="630">
        <v>28</v>
      </c>
      <c r="T35" s="625"/>
    </row>
    <row r="36" spans="1:20" ht="12.95" customHeight="1">
      <c r="A36" s="580">
        <v>29</v>
      </c>
      <c r="B36" s="639" t="s">
        <v>1165</v>
      </c>
      <c r="C36" s="649" t="s">
        <v>1183</v>
      </c>
      <c r="D36" s="650">
        <v>8.4406832728617136</v>
      </c>
      <c r="E36" s="650">
        <v>8.4006322285857813</v>
      </c>
      <c r="F36" s="650">
        <v>8.2064563842150964</v>
      </c>
      <c r="G36" s="650">
        <v>8.2337389630538045</v>
      </c>
      <c r="H36" s="650">
        <v>7.2172457340162897</v>
      </c>
      <c r="I36" s="650">
        <v>7.3061527622605498</v>
      </c>
      <c r="J36" s="650">
        <v>6.5711417345968881</v>
      </c>
      <c r="K36" s="650">
        <v>6.951257266648021</v>
      </c>
      <c r="L36" s="650">
        <v>7.503242754388479</v>
      </c>
      <c r="M36" s="650">
        <v>7.2236138001110524</v>
      </c>
      <c r="N36" s="650">
        <v>7.2059728406027377</v>
      </c>
      <c r="O36" s="650">
        <v>7.0241398721529054</v>
      </c>
      <c r="P36" s="650">
        <v>6.6972975550743268</v>
      </c>
      <c r="Q36" s="650">
        <v>6.7079884398753507</v>
      </c>
      <c r="R36" s="650">
        <v>6.3854786913284105</v>
      </c>
      <c r="S36" s="630">
        <v>29</v>
      </c>
      <c r="T36" s="625"/>
    </row>
    <row r="37" spans="1:20" ht="12.95" customHeight="1">
      <c r="A37" s="580">
        <v>30</v>
      </c>
      <c r="B37" s="639" t="s">
        <v>1166</v>
      </c>
      <c r="C37" s="649" t="s">
        <v>1183</v>
      </c>
      <c r="D37" s="650">
        <v>15.432523118500866</v>
      </c>
      <c r="E37" s="650">
        <v>14.739123489511664</v>
      </c>
      <c r="F37" s="650">
        <v>14.460313121854304</v>
      </c>
      <c r="G37" s="650">
        <v>14.46413215245064</v>
      </c>
      <c r="H37" s="650">
        <v>11.937987991336321</v>
      </c>
      <c r="I37" s="650">
        <v>12.139375746978045</v>
      </c>
      <c r="J37" s="650">
        <v>12.519486457045875</v>
      </c>
      <c r="K37" s="650">
        <v>11.19801414501897</v>
      </c>
      <c r="L37" s="650">
        <v>12.336546328498644</v>
      </c>
      <c r="M37" s="650">
        <v>11.387377831543558</v>
      </c>
      <c r="N37" s="650">
        <v>12.685987429441878</v>
      </c>
      <c r="O37" s="650">
        <v>12.85171629734339</v>
      </c>
      <c r="P37" s="650">
        <v>12.53950277767709</v>
      </c>
      <c r="Q37" s="650">
        <v>12.657462785643583</v>
      </c>
      <c r="R37" s="650">
        <v>12.404532983139038</v>
      </c>
      <c r="S37" s="630">
        <v>30</v>
      </c>
      <c r="T37" s="625"/>
    </row>
    <row r="38" spans="1:20" ht="12.95" customHeight="1">
      <c r="A38" s="580">
        <v>31</v>
      </c>
      <c r="B38" s="648" t="s">
        <v>1194</v>
      </c>
      <c r="C38" s="649"/>
      <c r="D38" s="654"/>
      <c r="E38" s="654"/>
      <c r="F38" s="654"/>
      <c r="G38" s="654"/>
      <c r="H38" s="654"/>
      <c r="I38" s="654"/>
      <c r="J38" s="654"/>
      <c r="K38" s="654"/>
      <c r="L38" s="654"/>
      <c r="M38" s="654"/>
      <c r="N38" s="654"/>
      <c r="O38" s="654"/>
      <c r="P38" s="654"/>
      <c r="Q38" s="654"/>
      <c r="S38" s="630">
        <v>31</v>
      </c>
      <c r="T38" s="625"/>
    </row>
    <row r="39" spans="1:20" ht="12.95" customHeight="1">
      <c r="A39" s="580">
        <v>32</v>
      </c>
      <c r="B39" s="639" t="s">
        <v>1170</v>
      </c>
      <c r="C39" s="649" t="s">
        <v>1183</v>
      </c>
      <c r="D39" s="650">
        <v>41.231130193301979</v>
      </c>
      <c r="E39" s="650">
        <v>39.108916092274924</v>
      </c>
      <c r="F39" s="650">
        <v>42.145568075495433</v>
      </c>
      <c r="G39" s="650">
        <v>40.359559727794029</v>
      </c>
      <c r="H39" s="650">
        <v>40.631240249005145</v>
      </c>
      <c r="I39" s="650">
        <v>38.076325590720757</v>
      </c>
      <c r="J39" s="650">
        <v>40.382965413949847</v>
      </c>
      <c r="K39" s="650">
        <v>36.822083899562983</v>
      </c>
      <c r="L39" s="650">
        <v>37.077407577242042</v>
      </c>
      <c r="M39" s="650">
        <v>38.208219766764365</v>
      </c>
      <c r="N39" s="650">
        <v>38.604408342974601</v>
      </c>
      <c r="O39" s="650">
        <v>36.78693528400845</v>
      </c>
      <c r="P39" s="650">
        <v>35.235207280103666</v>
      </c>
      <c r="Q39" s="650">
        <v>33.26009347458978</v>
      </c>
      <c r="R39" s="650">
        <v>33.220006130038023</v>
      </c>
      <c r="S39" s="630">
        <v>32</v>
      </c>
      <c r="T39" s="625"/>
    </row>
    <row r="40" spans="1:20" ht="12.95" customHeight="1">
      <c r="A40" s="580">
        <v>33</v>
      </c>
      <c r="B40" s="639" t="s">
        <v>1171</v>
      </c>
      <c r="C40" s="649" t="s">
        <v>1183</v>
      </c>
      <c r="D40" s="650">
        <v>41.231130193301979</v>
      </c>
      <c r="E40" s="650">
        <v>39.108916092274931</v>
      </c>
      <c r="F40" s="650">
        <v>42.145568075495454</v>
      </c>
      <c r="G40" s="650">
        <v>40.359559727794029</v>
      </c>
      <c r="H40" s="650">
        <v>40.631240249005145</v>
      </c>
      <c r="I40" s="650">
        <v>38.076325590720764</v>
      </c>
      <c r="J40" s="650">
        <v>40.38296541394984</v>
      </c>
      <c r="K40" s="650">
        <v>36.822083899562983</v>
      </c>
      <c r="L40" s="650">
        <v>37.077407577242042</v>
      </c>
      <c r="M40" s="650">
        <v>38.208219766764351</v>
      </c>
      <c r="N40" s="650">
        <v>38.604408342974615</v>
      </c>
      <c r="O40" s="650">
        <v>36.78693528400845</v>
      </c>
      <c r="P40" s="650">
        <v>35.235207280103666</v>
      </c>
      <c r="Q40" s="650">
        <v>33.26009347458978</v>
      </c>
      <c r="R40" s="650">
        <v>33.220006130038023</v>
      </c>
      <c r="S40" s="630">
        <v>33</v>
      </c>
      <c r="T40" s="625"/>
    </row>
    <row r="41" spans="1:20" ht="12.95" customHeight="1">
      <c r="A41" s="580">
        <v>34</v>
      </c>
      <c r="B41" s="639" t="s">
        <v>1172</v>
      </c>
      <c r="C41" s="649" t="s">
        <v>1183</v>
      </c>
      <c r="D41" s="650">
        <v>41.231130193301965</v>
      </c>
      <c r="E41" s="650">
        <v>39.108916092274917</v>
      </c>
      <c r="F41" s="650">
        <v>42.145568075495447</v>
      </c>
      <c r="G41" s="650">
        <v>40.359559727794021</v>
      </c>
      <c r="H41" s="650">
        <v>40.631240249005138</v>
      </c>
      <c r="I41" s="650">
        <v>38.076325590720771</v>
      </c>
      <c r="J41" s="650">
        <v>40.382965413949847</v>
      </c>
      <c r="K41" s="650">
        <v>36.822083899562983</v>
      </c>
      <c r="L41" s="650">
        <v>37.077407577242042</v>
      </c>
      <c r="M41" s="650">
        <v>38.208219766764358</v>
      </c>
      <c r="N41" s="650">
        <v>38.604408342974608</v>
      </c>
      <c r="O41" s="650">
        <v>36.78693528400845</v>
      </c>
      <c r="P41" s="650">
        <v>35.235207280103666</v>
      </c>
      <c r="Q41" s="650">
        <v>33.260093474589773</v>
      </c>
      <c r="R41" s="650">
        <v>33.22000613003803</v>
      </c>
      <c r="S41" s="630">
        <v>34</v>
      </c>
      <c r="T41" s="625"/>
    </row>
    <row r="42" spans="1:20" ht="12.95" customHeight="1">
      <c r="A42" s="580">
        <v>35</v>
      </c>
      <c r="B42" s="639" t="s">
        <v>1173</v>
      </c>
      <c r="C42" s="649" t="s">
        <v>1183</v>
      </c>
      <c r="D42" s="650">
        <v>41.231130193301965</v>
      </c>
      <c r="E42" s="650">
        <v>39.108916092274931</v>
      </c>
      <c r="F42" s="650">
        <v>42.14556807549544</v>
      </c>
      <c r="G42" s="650">
        <v>40.359559727794029</v>
      </c>
      <c r="H42" s="650">
        <v>40.631240249005138</v>
      </c>
      <c r="I42" s="650">
        <v>38.076325590720764</v>
      </c>
      <c r="J42" s="650">
        <v>40.382965413949847</v>
      </c>
      <c r="K42" s="650">
        <v>36.822083899562976</v>
      </c>
      <c r="L42" s="650">
        <v>37.077407577242042</v>
      </c>
      <c r="M42" s="650">
        <v>38.208219766764358</v>
      </c>
      <c r="N42" s="650">
        <v>38.604408342974615</v>
      </c>
      <c r="O42" s="650">
        <v>36.78693528400845</v>
      </c>
      <c r="P42" s="650">
        <v>35.235207280103673</v>
      </c>
      <c r="Q42" s="650">
        <v>33.26009347458978</v>
      </c>
      <c r="R42" s="650">
        <v>33.22000613003803</v>
      </c>
      <c r="S42" s="630">
        <v>35</v>
      </c>
      <c r="T42" s="625"/>
    </row>
    <row r="43" spans="1:20" ht="12.95" customHeight="1">
      <c r="A43" s="580">
        <v>36</v>
      </c>
      <c r="B43" s="639" t="s">
        <v>1174</v>
      </c>
      <c r="C43" s="649" t="s">
        <v>1183</v>
      </c>
      <c r="D43" s="650">
        <v>41.231130193301972</v>
      </c>
      <c r="E43" s="650">
        <v>39.108916092274931</v>
      </c>
      <c r="F43" s="650">
        <v>42.145568075495447</v>
      </c>
      <c r="G43" s="650">
        <v>40.359559727794029</v>
      </c>
      <c r="H43" s="650">
        <v>40.631240249005145</v>
      </c>
      <c r="I43" s="650">
        <v>38.076325590720764</v>
      </c>
      <c r="J43" s="650">
        <v>40.382965413949847</v>
      </c>
      <c r="K43" s="650">
        <v>36.822083899562976</v>
      </c>
      <c r="L43" s="650">
        <v>37.077407577242035</v>
      </c>
      <c r="M43" s="650">
        <v>38.208219766764344</v>
      </c>
      <c r="N43" s="650">
        <v>38.604408342974615</v>
      </c>
      <c r="O43" s="650">
        <v>36.78693528400845</v>
      </c>
      <c r="P43" s="650">
        <v>35.23520728010368</v>
      </c>
      <c r="Q43" s="650">
        <v>33.260093474589773</v>
      </c>
      <c r="R43" s="650">
        <v>33.22000613003803</v>
      </c>
      <c r="S43" s="630">
        <v>36</v>
      </c>
      <c r="T43" s="625"/>
    </row>
    <row r="44" spans="1:20" ht="12.95" customHeight="1">
      <c r="A44" s="580">
        <v>37</v>
      </c>
      <c r="B44" s="639" t="s">
        <v>1175</v>
      </c>
      <c r="C44" s="649" t="s">
        <v>1183</v>
      </c>
      <c r="D44" s="650">
        <v>41.231130193301979</v>
      </c>
      <c r="E44" s="650">
        <v>39.108916092274931</v>
      </c>
      <c r="F44" s="650">
        <v>42.145568075495454</v>
      </c>
      <c r="G44" s="650">
        <v>40.359559727794029</v>
      </c>
      <c r="H44" s="650">
        <v>40.631240249005145</v>
      </c>
      <c r="I44" s="650">
        <v>38.076325590720757</v>
      </c>
      <c r="J44" s="650">
        <v>40.382965413949847</v>
      </c>
      <c r="K44" s="650">
        <v>36.822083899562983</v>
      </c>
      <c r="L44" s="650">
        <v>37.077407577242035</v>
      </c>
      <c r="M44" s="650">
        <v>38.208219766764351</v>
      </c>
      <c r="N44" s="650">
        <v>38.604408342974608</v>
      </c>
      <c r="O44" s="650">
        <v>36.78693528400845</v>
      </c>
      <c r="P44" s="650">
        <v>35.235207280103673</v>
      </c>
      <c r="Q44" s="650">
        <v>33.26009347458978</v>
      </c>
      <c r="R44" s="650">
        <v>33.220006130038023</v>
      </c>
      <c r="S44" s="630">
        <v>37</v>
      </c>
      <c r="T44" s="625"/>
    </row>
    <row r="45" spans="1:20" ht="12.95" customHeight="1">
      <c r="A45" s="580">
        <v>38</v>
      </c>
      <c r="B45" s="639" t="s">
        <v>1176</v>
      </c>
      <c r="C45" s="649" t="s">
        <v>1183</v>
      </c>
      <c r="D45" s="650">
        <v>41.231130193301979</v>
      </c>
      <c r="E45" s="650">
        <v>39.108916092274931</v>
      </c>
      <c r="F45" s="650">
        <v>42.14556807549544</v>
      </c>
      <c r="G45" s="650">
        <v>40.359559727794029</v>
      </c>
      <c r="H45" s="650">
        <v>40.631240249005145</v>
      </c>
      <c r="I45" s="650">
        <v>38.076325590720757</v>
      </c>
      <c r="J45" s="650">
        <v>40.382965413949847</v>
      </c>
      <c r="K45" s="650">
        <v>36.822083899562983</v>
      </c>
      <c r="L45" s="650">
        <v>37.077407577242035</v>
      </c>
      <c r="M45" s="650">
        <v>38.208219766764358</v>
      </c>
      <c r="N45" s="650">
        <v>38.604408342974608</v>
      </c>
      <c r="O45" s="650">
        <v>36.78693528400845</v>
      </c>
      <c r="P45" s="650">
        <v>35.235207280103673</v>
      </c>
      <c r="Q45" s="650">
        <v>33.26009347458978</v>
      </c>
      <c r="R45" s="650">
        <v>33.22000613003803</v>
      </c>
      <c r="S45" s="630">
        <v>38</v>
      </c>
      <c r="T45" s="625"/>
    </row>
    <row r="46" spans="1:20" ht="12.95" customHeight="1">
      <c r="A46" s="580">
        <v>39</v>
      </c>
      <c r="B46" s="639" t="s">
        <v>1177</v>
      </c>
      <c r="C46" s="649" t="s">
        <v>1183</v>
      </c>
      <c r="D46" s="650">
        <v>41.231130193301972</v>
      </c>
      <c r="E46" s="650">
        <v>39.108916092274931</v>
      </c>
      <c r="F46" s="650">
        <v>42.145568075495447</v>
      </c>
      <c r="G46" s="650">
        <v>40.359559727794029</v>
      </c>
      <c r="H46" s="650">
        <v>40.631240249005138</v>
      </c>
      <c r="I46" s="650">
        <v>38.076325590720757</v>
      </c>
      <c r="J46" s="650">
        <v>40.38296541394984</v>
      </c>
      <c r="K46" s="650">
        <v>36.822083899562983</v>
      </c>
      <c r="L46" s="650">
        <v>37.077407577242035</v>
      </c>
      <c r="M46" s="650">
        <v>38.208219766764358</v>
      </c>
      <c r="N46" s="650">
        <v>38.604408342974615</v>
      </c>
      <c r="O46" s="650">
        <v>36.786935284008464</v>
      </c>
      <c r="P46" s="650">
        <v>35.235207280103666</v>
      </c>
      <c r="Q46" s="650">
        <v>33.26009347458978</v>
      </c>
      <c r="R46" s="650">
        <v>33.22000613003803</v>
      </c>
      <c r="S46" s="630">
        <v>39</v>
      </c>
      <c r="T46" s="625"/>
    </row>
    <row r="47" spans="1:20" ht="12.95" customHeight="1">
      <c r="A47" s="580">
        <v>40</v>
      </c>
      <c r="B47" s="639" t="s">
        <v>1178</v>
      </c>
      <c r="C47" s="649" t="s">
        <v>1183</v>
      </c>
      <c r="D47" s="650">
        <v>41.231130193301979</v>
      </c>
      <c r="E47" s="650">
        <v>39.108916092274939</v>
      </c>
      <c r="F47" s="650">
        <v>42.145568075495447</v>
      </c>
      <c r="G47" s="650">
        <v>40.359559727794029</v>
      </c>
      <c r="H47" s="650">
        <v>40.631240249005153</v>
      </c>
      <c r="I47" s="650">
        <v>38.076325590720757</v>
      </c>
      <c r="J47" s="650">
        <v>40.38296541394984</v>
      </c>
      <c r="K47" s="650">
        <v>36.822083899562976</v>
      </c>
      <c r="L47" s="650">
        <v>37.077407577242028</v>
      </c>
      <c r="M47" s="650">
        <v>38.208219766764358</v>
      </c>
      <c r="N47" s="650">
        <v>38.604408342974615</v>
      </c>
      <c r="O47" s="650">
        <v>36.78693528400845</v>
      </c>
      <c r="P47" s="650">
        <v>35.235207280103673</v>
      </c>
      <c r="Q47" s="650">
        <v>33.260093474589773</v>
      </c>
      <c r="R47" s="650">
        <v>33.22000613003803</v>
      </c>
      <c r="S47" s="630">
        <v>40</v>
      </c>
      <c r="T47" s="625"/>
    </row>
    <row r="48" spans="1:20" ht="12.95" customHeight="1">
      <c r="A48" s="580">
        <v>41</v>
      </c>
      <c r="B48" s="639" t="s">
        <v>1179</v>
      </c>
      <c r="C48" s="649" t="s">
        <v>1183</v>
      </c>
      <c r="D48" s="650">
        <v>41.231130193301972</v>
      </c>
      <c r="E48" s="650">
        <v>39.108916092274931</v>
      </c>
      <c r="F48" s="650">
        <v>42.145568075495447</v>
      </c>
      <c r="G48" s="650">
        <v>40.359559727794036</v>
      </c>
      <c r="H48" s="650">
        <v>40.631240249005138</v>
      </c>
      <c r="I48" s="650">
        <v>38.076325590720764</v>
      </c>
      <c r="J48" s="650">
        <v>40.38296541394984</v>
      </c>
      <c r="K48" s="650">
        <v>36.822083899562983</v>
      </c>
      <c r="L48" s="650">
        <v>37.077407577242035</v>
      </c>
      <c r="M48" s="650">
        <v>38.208219766764365</v>
      </c>
      <c r="N48" s="650">
        <v>38.604408342974615</v>
      </c>
      <c r="O48" s="650">
        <v>36.786935284008457</v>
      </c>
      <c r="P48" s="650">
        <v>35.235207280103673</v>
      </c>
      <c r="Q48" s="650">
        <v>33.26009347458978</v>
      </c>
      <c r="R48" s="650">
        <v>33.220006130038023</v>
      </c>
      <c r="S48" s="630">
        <v>41</v>
      </c>
      <c r="T48" s="625"/>
    </row>
    <row r="49" spans="1:20" ht="12.95" customHeight="1">
      <c r="A49" s="580">
        <v>42</v>
      </c>
      <c r="B49" s="639" t="s">
        <v>1180</v>
      </c>
      <c r="C49" s="649" t="s">
        <v>1183</v>
      </c>
      <c r="D49" s="650">
        <v>41.231130193301972</v>
      </c>
      <c r="E49" s="650">
        <v>39.108916092274917</v>
      </c>
      <c r="F49" s="650">
        <v>42.14556807549544</v>
      </c>
      <c r="G49" s="650">
        <v>40.359559727794029</v>
      </c>
      <c r="H49" s="650">
        <v>40.631240249005131</v>
      </c>
      <c r="I49" s="650">
        <v>38.076325590720757</v>
      </c>
      <c r="J49" s="650">
        <v>40.382965413949847</v>
      </c>
      <c r="K49" s="650">
        <v>36.822083899562983</v>
      </c>
      <c r="L49" s="650">
        <v>37.077407577242035</v>
      </c>
      <c r="M49" s="650">
        <v>38.208219766764351</v>
      </c>
      <c r="N49" s="650">
        <v>38.604408342974622</v>
      </c>
      <c r="O49" s="650">
        <v>36.78693528400845</v>
      </c>
      <c r="P49" s="650">
        <v>35.235207280103673</v>
      </c>
      <c r="Q49" s="650">
        <v>33.26009347458978</v>
      </c>
      <c r="R49" s="650">
        <v>33.22000613003803</v>
      </c>
      <c r="S49" s="630">
        <v>42</v>
      </c>
      <c r="T49" s="625"/>
    </row>
    <row r="50" spans="1:20" ht="12.95" customHeight="1">
      <c r="A50" s="580">
        <v>43</v>
      </c>
      <c r="B50" s="648" t="s">
        <v>1114</v>
      </c>
      <c r="C50" s="649" t="s">
        <v>1183</v>
      </c>
      <c r="D50" s="650">
        <v>3.7682169143358206</v>
      </c>
      <c r="E50" s="650">
        <v>3.8419421199311472</v>
      </c>
      <c r="F50" s="650">
        <v>3.9876694070982932</v>
      </c>
      <c r="G50" s="650">
        <v>4.2972742784694882</v>
      </c>
      <c r="H50" s="650">
        <v>3.8661166729732428</v>
      </c>
      <c r="I50" s="650">
        <v>4.1766485159900402</v>
      </c>
      <c r="J50" s="650">
        <v>4.3487727663538323</v>
      </c>
      <c r="K50" s="650">
        <v>4.2339898700457947</v>
      </c>
      <c r="L50" s="650">
        <v>4.4600792659109771</v>
      </c>
      <c r="M50" s="650">
        <v>4.5527120154525376</v>
      </c>
      <c r="N50" s="650">
        <v>4.5576248988182728</v>
      </c>
      <c r="O50" s="650">
        <v>4.6652939758340839</v>
      </c>
      <c r="P50" s="650">
        <v>5.5549941735927382</v>
      </c>
      <c r="Q50" s="650">
        <v>5.4973555458144094</v>
      </c>
      <c r="R50" s="650">
        <v>5.4240985785970715</v>
      </c>
      <c r="S50" s="630">
        <v>43</v>
      </c>
      <c r="T50" s="625"/>
    </row>
    <row r="51" spans="1:20">
      <c r="A51" s="625"/>
      <c r="B51" s="625"/>
      <c r="C51" s="624"/>
      <c r="S51" s="625"/>
      <c r="T51" s="625"/>
    </row>
    <row r="52" spans="1:20" ht="15" customHeight="1">
      <c r="A52" s="625"/>
      <c r="B52" s="625"/>
      <c r="C52" s="624"/>
      <c r="D52" s="674" t="s">
        <v>1195</v>
      </c>
      <c r="J52" s="674"/>
      <c r="S52" s="625"/>
      <c r="T52" s="625"/>
    </row>
    <row r="53" spans="1:20" ht="12.95" customHeight="1">
      <c r="A53" s="580">
        <v>44</v>
      </c>
      <c r="B53" s="581" t="s">
        <v>1161</v>
      </c>
      <c r="C53" s="646" t="s">
        <v>631</v>
      </c>
      <c r="D53" s="613">
        <v>1681.3307157358897</v>
      </c>
      <c r="E53" s="613">
        <v>1353.4667565154557</v>
      </c>
      <c r="F53" s="613">
        <v>1631.8845018758827</v>
      </c>
      <c r="G53" s="613">
        <v>1746.592735426367</v>
      </c>
      <c r="H53" s="613">
        <v>1813.9686510429765</v>
      </c>
      <c r="I53" s="613">
        <v>1948.0905903795572</v>
      </c>
      <c r="J53" s="613">
        <v>1854.756848610511</v>
      </c>
      <c r="K53" s="613">
        <v>2117.615857001972</v>
      </c>
      <c r="L53" s="613">
        <v>2158.8555428429991</v>
      </c>
      <c r="M53" s="613">
        <v>2184.1949116730557</v>
      </c>
      <c r="N53" s="613">
        <v>2160.9028135853905</v>
      </c>
      <c r="O53" s="613">
        <v>2550.8187034067578</v>
      </c>
      <c r="P53" s="613">
        <v>2606.4970502421729</v>
      </c>
      <c r="Q53" s="613">
        <v>2467.7040929472241</v>
      </c>
      <c r="R53" s="613">
        <v>2531.9840951323276</v>
      </c>
      <c r="S53" s="630">
        <v>44</v>
      </c>
      <c r="T53" s="625"/>
    </row>
    <row r="54" spans="1:20" ht="12.95" customHeight="1">
      <c r="A54" s="580">
        <v>45</v>
      </c>
      <c r="B54" s="639" t="s">
        <v>1085</v>
      </c>
      <c r="C54" s="646" t="s">
        <v>631</v>
      </c>
      <c r="D54" s="613">
        <v>612.5</v>
      </c>
      <c r="E54" s="613">
        <v>343</v>
      </c>
      <c r="F54" s="613">
        <v>529.20000000000005</v>
      </c>
      <c r="G54" s="613">
        <v>602.70000000000005</v>
      </c>
      <c r="H54" s="613">
        <v>759.5</v>
      </c>
      <c r="I54" s="613">
        <v>808.5</v>
      </c>
      <c r="J54" s="613">
        <v>828.1</v>
      </c>
      <c r="K54" s="613">
        <v>1029</v>
      </c>
      <c r="L54" s="613">
        <v>984.9</v>
      </c>
      <c r="M54" s="613">
        <v>1078</v>
      </c>
      <c r="N54" s="613">
        <v>1053.5</v>
      </c>
      <c r="O54" s="613">
        <v>1366.96182</v>
      </c>
      <c r="P54" s="613">
        <v>1275.0138099999999</v>
      </c>
      <c r="Q54" s="613">
        <v>1218.7431899999999</v>
      </c>
      <c r="R54" s="613">
        <v>1271.56764</v>
      </c>
      <c r="S54" s="630">
        <v>45</v>
      </c>
      <c r="T54" s="625"/>
    </row>
    <row r="55" spans="1:20" ht="12.95" customHeight="1">
      <c r="A55" s="580">
        <v>46</v>
      </c>
      <c r="B55" s="639" t="s">
        <v>1086</v>
      </c>
      <c r="C55" s="646" t="s">
        <v>631</v>
      </c>
      <c r="D55" s="613">
        <v>717.45807819324568</v>
      </c>
      <c r="E55" s="613">
        <v>600.64520434388328</v>
      </c>
      <c r="F55" s="613">
        <v>762.37979809358228</v>
      </c>
      <c r="G55" s="613">
        <v>790.43894045316517</v>
      </c>
      <c r="H55" s="613">
        <v>722.44629797503057</v>
      </c>
      <c r="I55" s="613">
        <v>741.57450536944566</v>
      </c>
      <c r="J55" s="613">
        <v>651.20014589855168</v>
      </c>
      <c r="K55" s="613">
        <v>709.7233669247629</v>
      </c>
      <c r="L55" s="613">
        <v>792.34243486342336</v>
      </c>
      <c r="M55" s="613">
        <v>725.25082553114976</v>
      </c>
      <c r="N55" s="613">
        <v>700.42056010658587</v>
      </c>
      <c r="O55" s="613">
        <v>739.42489719091304</v>
      </c>
      <c r="P55" s="613">
        <v>709.93467274927457</v>
      </c>
      <c r="Q55" s="613">
        <v>696.23580447108009</v>
      </c>
      <c r="R55" s="613">
        <v>681.35662911780219</v>
      </c>
      <c r="S55" s="630">
        <v>46</v>
      </c>
      <c r="T55" s="625"/>
    </row>
    <row r="56" spans="1:20" ht="12.95" customHeight="1">
      <c r="A56" s="580">
        <v>47</v>
      </c>
      <c r="B56" s="639" t="s">
        <v>1081</v>
      </c>
      <c r="C56" s="646" t="s">
        <v>631</v>
      </c>
      <c r="D56" s="655">
        <v>308.65046237001741</v>
      </c>
      <c r="E56" s="613">
        <v>367.00417488884051</v>
      </c>
      <c r="F56" s="613">
        <v>309.45070080768198</v>
      </c>
      <c r="G56" s="613">
        <v>323.9965602148942</v>
      </c>
      <c r="H56" s="613">
        <v>309.19388897561078</v>
      </c>
      <c r="I56" s="613">
        <v>365.39520998403924</v>
      </c>
      <c r="J56" s="613">
        <v>324.2546992374883</v>
      </c>
      <c r="K56" s="613">
        <v>332.58102010706324</v>
      </c>
      <c r="L56" s="613">
        <v>334.32040550231324</v>
      </c>
      <c r="M56" s="613">
        <v>340.48259716315249</v>
      </c>
      <c r="N56" s="613">
        <v>375.50522791147966</v>
      </c>
      <c r="O56" s="613">
        <v>388.73788556947142</v>
      </c>
      <c r="P56" s="613">
        <v>577.91223873143554</v>
      </c>
      <c r="Q56" s="613">
        <v>498.50417241697176</v>
      </c>
      <c r="R56" s="613">
        <v>523.4732766137447</v>
      </c>
      <c r="S56" s="630">
        <v>47</v>
      </c>
      <c r="T56" s="625"/>
    </row>
    <row r="57" spans="1:20" ht="12.95" customHeight="1">
      <c r="A57" s="580">
        <v>48</v>
      </c>
      <c r="B57" s="639" t="s">
        <v>1162</v>
      </c>
      <c r="C57" s="646" t="s">
        <v>631</v>
      </c>
      <c r="D57" s="613">
        <v>42.722175172626692</v>
      </c>
      <c r="E57" s="613">
        <v>42.817377282732068</v>
      </c>
      <c r="F57" s="613">
        <v>30.854002974618407</v>
      </c>
      <c r="G57" s="613">
        <v>29.457234758307685</v>
      </c>
      <c r="H57" s="613">
        <v>22.828464092335174</v>
      </c>
      <c r="I57" s="613">
        <v>32.620875026072405</v>
      </c>
      <c r="J57" s="613">
        <v>51.202003474471027</v>
      </c>
      <c r="K57" s="613">
        <v>46.311469970146014</v>
      </c>
      <c r="L57" s="613">
        <v>47.29270247726258</v>
      </c>
      <c r="M57" s="613">
        <v>40.461488978753763</v>
      </c>
      <c r="N57" s="613">
        <v>31.477025567324773</v>
      </c>
      <c r="O57" s="613">
        <v>55.694100646373137</v>
      </c>
      <c r="P57" s="613">
        <v>43.636328761463297</v>
      </c>
      <c r="Q57" s="613">
        <v>54.220926059171916</v>
      </c>
      <c r="R57" s="613">
        <v>55.586549400780711</v>
      </c>
      <c r="S57" s="630">
        <v>48</v>
      </c>
      <c r="T57" s="625"/>
    </row>
    <row r="58" spans="1:20" ht="12.95" customHeight="1">
      <c r="A58" s="580">
        <v>49</v>
      </c>
      <c r="B58" s="648" t="s">
        <v>1163</v>
      </c>
      <c r="C58" s="646" t="s">
        <v>631</v>
      </c>
      <c r="D58" s="613">
        <v>171.30345897474945</v>
      </c>
      <c r="E58" s="613">
        <v>148.24730420232316</v>
      </c>
      <c r="F58" s="613">
        <v>121.73181625900729</v>
      </c>
      <c r="G58" s="613">
        <v>166.83680932174067</v>
      </c>
      <c r="H58" s="613">
        <v>190.54672394303435</v>
      </c>
      <c r="I58" s="613">
        <v>232.41571676864578</v>
      </c>
      <c r="J58" s="613">
        <v>232.76392518419129</v>
      </c>
      <c r="K58" s="613">
        <v>244.35266159932189</v>
      </c>
      <c r="L58" s="613">
        <v>333.87751005660533</v>
      </c>
      <c r="M58" s="613">
        <v>354.01965856049037</v>
      </c>
      <c r="N58" s="613">
        <v>377.97665613676077</v>
      </c>
      <c r="O58" s="613">
        <v>399.32470241995844</v>
      </c>
      <c r="P58" s="613">
        <v>387.79188159374633</v>
      </c>
      <c r="Q58" s="613">
        <v>350.1503757231452</v>
      </c>
      <c r="R58" s="613">
        <v>312.66728490250961</v>
      </c>
      <c r="S58" s="630">
        <v>49</v>
      </c>
      <c r="T58" s="625"/>
    </row>
    <row r="59" spans="1:20" ht="12.95" customHeight="1">
      <c r="A59" s="580">
        <v>50</v>
      </c>
      <c r="B59" s="639" t="s">
        <v>1164</v>
      </c>
      <c r="C59" s="646" t="s">
        <v>631</v>
      </c>
      <c r="D59" s="613">
        <v>44.605343028758156</v>
      </c>
      <c r="E59" s="613">
        <v>20.77243365602121</v>
      </c>
      <c r="F59" s="613">
        <v>23.794975894011376</v>
      </c>
      <c r="G59" s="613">
        <v>27.800827371909076</v>
      </c>
      <c r="H59" s="613">
        <v>36.165508280294311</v>
      </c>
      <c r="I59" s="613">
        <v>40.186068476048582</v>
      </c>
      <c r="J59" s="613">
        <v>53.498859286393689</v>
      </c>
      <c r="K59" s="613">
        <v>67.649825050923468</v>
      </c>
      <c r="L59" s="613">
        <v>79.799481788751677</v>
      </c>
      <c r="M59" s="613">
        <v>99.033518123305868</v>
      </c>
      <c r="N59" s="613">
        <v>72.089139411940437</v>
      </c>
      <c r="O59" s="613">
        <v>75.351771747568904</v>
      </c>
      <c r="P59" s="613">
        <v>78.626030230622604</v>
      </c>
      <c r="Q59" s="613">
        <v>53.456183409829826</v>
      </c>
      <c r="R59" s="613">
        <v>54.327830047505913</v>
      </c>
      <c r="S59" s="630">
        <v>50</v>
      </c>
      <c r="T59" s="625"/>
    </row>
    <row r="60" spans="1:20" ht="12.95" customHeight="1">
      <c r="A60" s="580">
        <v>51</v>
      </c>
      <c r="B60" s="639" t="s">
        <v>1165</v>
      </c>
      <c r="C60" s="646" t="s">
        <v>631</v>
      </c>
      <c r="D60" s="613">
        <v>55.708509600887304</v>
      </c>
      <c r="E60" s="613">
        <v>47.883603702938956</v>
      </c>
      <c r="F60" s="613">
        <v>27.081306067909814</v>
      </c>
      <c r="G60" s="613">
        <v>60.929668326598154</v>
      </c>
      <c r="H60" s="613">
        <v>50.520720138114029</v>
      </c>
      <c r="I60" s="613">
        <v>59.910452650536513</v>
      </c>
      <c r="J60" s="613">
        <v>57.826047264452619</v>
      </c>
      <c r="K60" s="613">
        <v>53.524680953189758</v>
      </c>
      <c r="L60" s="613">
        <v>69.029833340374012</v>
      </c>
      <c r="M60" s="613">
        <v>61.400717300943953</v>
      </c>
      <c r="N60" s="613">
        <v>64.853755565424635</v>
      </c>
      <c r="O60" s="613">
        <v>72.405469006946106</v>
      </c>
      <c r="P60" s="613">
        <v>67.318553056044408</v>
      </c>
      <c r="Q60" s="613">
        <v>67.76309302135482</v>
      </c>
      <c r="R60" s="613">
        <v>69.032388455360831</v>
      </c>
      <c r="S60" s="630">
        <v>51</v>
      </c>
      <c r="T60" s="625"/>
    </row>
    <row r="61" spans="1:20" ht="12.95" customHeight="1">
      <c r="A61" s="580">
        <v>52</v>
      </c>
      <c r="B61" s="639" t="s">
        <v>1166</v>
      </c>
      <c r="C61" s="646" t="s">
        <v>631</v>
      </c>
      <c r="D61" s="613">
        <v>70.989606345103979</v>
      </c>
      <c r="E61" s="613">
        <v>79.591266843362988</v>
      </c>
      <c r="F61" s="613">
        <v>70.855534297086095</v>
      </c>
      <c r="G61" s="613">
        <v>78.106313623233447</v>
      </c>
      <c r="H61" s="613">
        <v>103.860495524626</v>
      </c>
      <c r="I61" s="613">
        <v>132.31919564206069</v>
      </c>
      <c r="J61" s="613">
        <v>121.439018633345</v>
      </c>
      <c r="K61" s="613">
        <v>123.17815559520866</v>
      </c>
      <c r="L61" s="613">
        <v>185.04819492747964</v>
      </c>
      <c r="M61" s="613">
        <v>193.58542313624051</v>
      </c>
      <c r="N61" s="613">
        <v>241.03376115939568</v>
      </c>
      <c r="O61" s="613">
        <v>251.56746166544343</v>
      </c>
      <c r="P61" s="613">
        <v>241.84729830707934</v>
      </c>
      <c r="Q61" s="613">
        <v>228.93109929196052</v>
      </c>
      <c r="R61" s="613">
        <v>189.30706639964288</v>
      </c>
      <c r="S61" s="630">
        <v>52</v>
      </c>
      <c r="T61" s="625"/>
    </row>
    <row r="62" spans="1:20" ht="12.95" customHeight="1">
      <c r="A62" s="580">
        <v>53</v>
      </c>
      <c r="B62" s="648" t="s">
        <v>1115</v>
      </c>
      <c r="C62" s="646" t="s">
        <v>631</v>
      </c>
      <c r="D62" s="613">
        <v>1063.7637000479708</v>
      </c>
      <c r="E62" s="613">
        <v>980.06896837924228</v>
      </c>
      <c r="F62" s="613">
        <v>1208.7395403964128</v>
      </c>
      <c r="G62" s="613">
        <v>1315.9602926194059</v>
      </c>
      <c r="H62" s="613">
        <v>1146.1513809067453</v>
      </c>
      <c r="I62" s="613">
        <v>1072.9844744606892</v>
      </c>
      <c r="J62" s="613">
        <v>1444.2639319717741</v>
      </c>
      <c r="K62" s="613">
        <v>1356.5424962196139</v>
      </c>
      <c r="L62" s="613">
        <v>1347.2145436500734</v>
      </c>
      <c r="M62" s="613">
        <v>1304.0834060732395</v>
      </c>
      <c r="N62" s="613">
        <v>1360.8474338442079</v>
      </c>
      <c r="O62" s="613">
        <v>1354.9084848891616</v>
      </c>
      <c r="P62" s="613">
        <v>1299.1638493105506</v>
      </c>
      <c r="Q62" s="613">
        <v>1227.667091073055</v>
      </c>
      <c r="R62" s="613">
        <v>1280.0991198110992</v>
      </c>
      <c r="S62" s="630">
        <v>53</v>
      </c>
      <c r="T62" s="625"/>
    </row>
    <row r="63" spans="1:20" ht="12.95" customHeight="1">
      <c r="A63" s="580">
        <v>54</v>
      </c>
      <c r="B63" s="639" t="s">
        <v>1170</v>
      </c>
      <c r="C63" s="646" t="s">
        <v>631</v>
      </c>
      <c r="D63" s="613">
        <v>147.66850682061823</v>
      </c>
      <c r="E63" s="613">
        <v>139.43682711801833</v>
      </c>
      <c r="F63" s="613">
        <v>195.91947566676384</v>
      </c>
      <c r="G63" s="613">
        <v>280.58656986166699</v>
      </c>
      <c r="H63" s="613">
        <v>220.96226804824315</v>
      </c>
      <c r="I63" s="613">
        <v>226.87252562983585</v>
      </c>
      <c r="J63" s="613">
        <v>276.38191121532753</v>
      </c>
      <c r="K63" s="613">
        <v>263.84938217480317</v>
      </c>
      <c r="L63" s="613">
        <v>315.59509648135474</v>
      </c>
      <c r="M63" s="613">
        <v>332.95894580026015</v>
      </c>
      <c r="N63" s="613">
        <v>297.57747549101248</v>
      </c>
      <c r="O63" s="613">
        <v>311.4246084937721</v>
      </c>
      <c r="P63" s="613">
        <v>286.79732798116413</v>
      </c>
      <c r="Q63" s="613">
        <v>255.42224218507963</v>
      </c>
      <c r="R63" s="613">
        <v>309.49053710617375</v>
      </c>
      <c r="S63" s="630">
        <v>54</v>
      </c>
      <c r="T63" s="625"/>
    </row>
    <row r="64" spans="1:20" ht="12.95" customHeight="1">
      <c r="A64" s="580">
        <v>55</v>
      </c>
      <c r="B64" s="639" t="s">
        <v>1171</v>
      </c>
      <c r="C64" s="646" t="s">
        <v>631</v>
      </c>
      <c r="D64" s="613">
        <v>15.860184933552759</v>
      </c>
      <c r="E64" s="613">
        <v>14.188809429214555</v>
      </c>
      <c r="F64" s="613">
        <v>19.595140348863211</v>
      </c>
      <c r="G64" s="613">
        <v>20.913173824507659</v>
      </c>
      <c r="H64" s="613">
        <v>24.817126048388598</v>
      </c>
      <c r="I64" s="613">
        <v>25.669819047892844</v>
      </c>
      <c r="J64" s="613">
        <v>34.104679369341653</v>
      </c>
      <c r="K64" s="613">
        <v>28.980143098120237</v>
      </c>
      <c r="L64" s="613">
        <v>29.66797786410109</v>
      </c>
      <c r="M64" s="613">
        <v>26.474856212762472</v>
      </c>
      <c r="N64" s="613">
        <v>31.774346296660706</v>
      </c>
      <c r="O64" s="613">
        <v>31.448054999412534</v>
      </c>
      <c r="P64" s="613">
        <v>29.97795357183934</v>
      </c>
      <c r="Q64" s="613">
        <v>28.778023138219972</v>
      </c>
      <c r="R64" s="613">
        <v>29.404025675929994</v>
      </c>
      <c r="S64" s="630">
        <v>55</v>
      </c>
      <c r="T64" s="625"/>
    </row>
    <row r="65" spans="1:20" ht="12.95" customHeight="1">
      <c r="A65" s="580">
        <v>56</v>
      </c>
      <c r="B65" s="639" t="s">
        <v>1172</v>
      </c>
      <c r="C65" s="646" t="s">
        <v>631</v>
      </c>
      <c r="D65" s="613">
        <v>6.1031694186586041</v>
      </c>
      <c r="E65" s="613">
        <v>6.976046614993936</v>
      </c>
      <c r="F65" s="613">
        <v>10.8071455799986</v>
      </c>
      <c r="G65" s="613">
        <v>17.311177847113548</v>
      </c>
      <c r="H65" s="613">
        <v>19.037614300820529</v>
      </c>
      <c r="I65" s="613">
        <v>16.32845384698259</v>
      </c>
      <c r="J65" s="613">
        <v>16.739547765403238</v>
      </c>
      <c r="K65" s="613">
        <v>19.132312398777177</v>
      </c>
      <c r="L65" s="613">
        <v>17.25684966139092</v>
      </c>
      <c r="M65" s="613">
        <v>20.406474154632942</v>
      </c>
      <c r="N65" s="613">
        <v>20.65460053096562</v>
      </c>
      <c r="O65" s="613">
        <v>18.380066125601527</v>
      </c>
      <c r="P65" s="613">
        <v>15.574944214842876</v>
      </c>
      <c r="Q65" s="613">
        <v>12.825427359949732</v>
      </c>
      <c r="R65" s="613">
        <v>12.81649151278728</v>
      </c>
      <c r="S65" s="630">
        <v>56</v>
      </c>
      <c r="T65" s="625"/>
    </row>
    <row r="66" spans="1:20" ht="12.95" customHeight="1">
      <c r="A66" s="580">
        <v>57</v>
      </c>
      <c r="B66" s="639" t="s">
        <v>1174</v>
      </c>
      <c r="C66" s="646" t="s">
        <v>631</v>
      </c>
      <c r="D66" s="613">
        <v>47.721810054167705</v>
      </c>
      <c r="E66" s="613">
        <v>48.874427960329285</v>
      </c>
      <c r="F66" s="613">
        <v>44.749712590216781</v>
      </c>
      <c r="G66" s="613">
        <v>52.100687158218236</v>
      </c>
      <c r="H66" s="613">
        <v>54.328503463471669</v>
      </c>
      <c r="I66" s="613">
        <v>48.785456519236973</v>
      </c>
      <c r="J66" s="613">
        <v>57.989444067377725</v>
      </c>
      <c r="K66" s="613">
        <v>81.719672524344901</v>
      </c>
      <c r="L66" s="613">
        <v>76.071029089052757</v>
      </c>
      <c r="M66" s="613">
        <v>73.515647405254086</v>
      </c>
      <c r="N66" s="613">
        <v>92.988389935625008</v>
      </c>
      <c r="O66" s="613">
        <v>113.20077924693558</v>
      </c>
      <c r="P66" s="613">
        <v>112.29359790976301</v>
      </c>
      <c r="Q66" s="613">
        <v>106.17166838642113</v>
      </c>
      <c r="R66" s="613">
        <v>112.59545297034106</v>
      </c>
      <c r="S66" s="630">
        <v>57</v>
      </c>
      <c r="T66" s="625"/>
    </row>
    <row r="67" spans="1:20" ht="12.95" customHeight="1">
      <c r="A67" s="580">
        <v>58</v>
      </c>
      <c r="B67" s="639" t="s">
        <v>1177</v>
      </c>
      <c r="C67" s="646" t="s">
        <v>631</v>
      </c>
      <c r="D67" s="613">
        <v>35.618457547627379</v>
      </c>
      <c r="E67" s="613">
        <v>29.675705479748803</v>
      </c>
      <c r="F67" s="613">
        <v>40.467330005365923</v>
      </c>
      <c r="G67" s="613">
        <v>41.521752863323236</v>
      </c>
      <c r="H67" s="613">
        <v>45.554230060177986</v>
      </c>
      <c r="I67" s="613">
        <v>38.971431533944212</v>
      </c>
      <c r="J67" s="613">
        <v>48.574224005355653</v>
      </c>
      <c r="K67" s="613">
        <v>46.241903762689105</v>
      </c>
      <c r="L67" s="613">
        <v>47.964561026645448</v>
      </c>
      <c r="M67" s="613">
        <v>45.830717032402376</v>
      </c>
      <c r="N67" s="613">
        <v>48.95228650375627</v>
      </c>
      <c r="O67" s="613">
        <v>44.263871972751062</v>
      </c>
      <c r="P67" s="613">
        <v>39.819966253637276</v>
      </c>
      <c r="Q67" s="613">
        <v>33.799125134659199</v>
      </c>
      <c r="R67" s="613">
        <v>34.983336697771776</v>
      </c>
      <c r="S67" s="630">
        <v>58</v>
      </c>
      <c r="T67" s="625"/>
    </row>
    <row r="68" spans="1:20" ht="12.95" customHeight="1">
      <c r="A68" s="580">
        <v>59</v>
      </c>
      <c r="B68" s="639" t="s">
        <v>1178</v>
      </c>
      <c r="C68" s="646" t="s">
        <v>631</v>
      </c>
      <c r="D68" s="613">
        <v>500.73904811857267</v>
      </c>
      <c r="E68" s="613">
        <v>438.80413940380356</v>
      </c>
      <c r="F68" s="613">
        <v>568.30221620625821</v>
      </c>
      <c r="G68" s="613">
        <v>547.38543543376556</v>
      </c>
      <c r="H68" s="613">
        <v>418.68914465094059</v>
      </c>
      <c r="I68" s="613">
        <v>409.95668374767126</v>
      </c>
      <c r="J68" s="613">
        <v>623.90093681065753</v>
      </c>
      <c r="K68" s="613">
        <v>542.69431323402557</v>
      </c>
      <c r="L68" s="613">
        <v>444.67719512984752</v>
      </c>
      <c r="M68" s="613">
        <v>410.59368196742179</v>
      </c>
      <c r="N68" s="613">
        <v>461.50414065366579</v>
      </c>
      <c r="O68" s="613">
        <v>415.17060859141867</v>
      </c>
      <c r="P68" s="613">
        <v>397.66137106837311</v>
      </c>
      <c r="Q68" s="613">
        <v>394.23561540863108</v>
      </c>
      <c r="R68" s="613">
        <v>366.99627445060844</v>
      </c>
      <c r="S68" s="630">
        <v>59</v>
      </c>
      <c r="T68" s="625"/>
    </row>
    <row r="69" spans="1:20" ht="12.95" customHeight="1">
      <c r="A69" s="580">
        <v>60</v>
      </c>
      <c r="B69" s="584" t="s">
        <v>1179</v>
      </c>
      <c r="C69" s="646" t="s">
        <v>631</v>
      </c>
      <c r="D69" s="613">
        <v>310.05252315477344</v>
      </c>
      <c r="E69" s="613">
        <v>302.11301237313381</v>
      </c>
      <c r="F69" s="613">
        <v>328.89851999894643</v>
      </c>
      <c r="G69" s="613">
        <v>356.14149563081054</v>
      </c>
      <c r="H69" s="613">
        <v>362.76249433470281</v>
      </c>
      <c r="I69" s="613">
        <v>306.4001041351255</v>
      </c>
      <c r="J69" s="613">
        <v>386.57318873831093</v>
      </c>
      <c r="K69" s="613">
        <v>373.92476902685377</v>
      </c>
      <c r="L69" s="613">
        <v>415.98183439768093</v>
      </c>
      <c r="M69" s="613">
        <v>394.30308350050581</v>
      </c>
      <c r="N69" s="613">
        <v>407.39619443252207</v>
      </c>
      <c r="O69" s="613">
        <v>421.02049545927019</v>
      </c>
      <c r="P69" s="613">
        <v>417.03868831093098</v>
      </c>
      <c r="Q69" s="613">
        <v>396.43498946009413</v>
      </c>
      <c r="R69" s="613">
        <v>413.8130013974868</v>
      </c>
      <c r="S69" s="630">
        <v>60</v>
      </c>
      <c r="T69" s="625"/>
    </row>
    <row r="70" spans="1:20" ht="12.95" customHeight="1">
      <c r="A70" s="580">
        <v>61</v>
      </c>
      <c r="B70" s="581" t="s">
        <v>1114</v>
      </c>
      <c r="C70" s="646" t="s">
        <v>631</v>
      </c>
      <c r="D70" s="613">
        <v>109.2782905157388</v>
      </c>
      <c r="E70" s="613">
        <v>124.86311889776228</v>
      </c>
      <c r="F70" s="613">
        <v>129.99802267140436</v>
      </c>
      <c r="G70" s="613">
        <v>138.37223176671753</v>
      </c>
      <c r="H70" s="613">
        <v>123.71573353514377</v>
      </c>
      <c r="I70" s="613">
        <v>142.00604954366136</v>
      </c>
      <c r="J70" s="613">
        <v>153.94655592892565</v>
      </c>
      <c r="K70" s="613">
        <v>154.11723126966692</v>
      </c>
      <c r="L70" s="613">
        <v>162.79289320575066</v>
      </c>
      <c r="M70" s="613">
        <v>209.4247527108167</v>
      </c>
      <c r="N70" s="613">
        <v>229.70429490044094</v>
      </c>
      <c r="O70" s="613">
        <v>195.94234698503152</v>
      </c>
      <c r="P70" s="613">
        <v>203.86828617085348</v>
      </c>
      <c r="Q70" s="613">
        <v>194.60638632183009</v>
      </c>
      <c r="R70" s="613">
        <v>225.64250086963816</v>
      </c>
      <c r="S70" s="630">
        <v>61</v>
      </c>
      <c r="T70" s="625"/>
    </row>
    <row r="71" spans="1:20" ht="12.95" customHeight="1">
      <c r="A71" s="580">
        <v>62</v>
      </c>
      <c r="B71" s="636" t="s">
        <v>48</v>
      </c>
      <c r="C71" s="646" t="s">
        <v>631</v>
      </c>
      <c r="D71" s="651">
        <v>3025.6761652743485</v>
      </c>
      <c r="E71" s="651">
        <v>2606.6461479947839</v>
      </c>
      <c r="F71" s="651">
        <v>3092.3538812027073</v>
      </c>
      <c r="G71" s="651">
        <v>3367.7620691342313</v>
      </c>
      <c r="H71" s="651">
        <v>3274.3824894279001</v>
      </c>
      <c r="I71" s="651">
        <v>3395.4968311525531</v>
      </c>
      <c r="J71" s="651">
        <v>3685.7312616954018</v>
      </c>
      <c r="K71" s="651">
        <v>3872.6282460905745</v>
      </c>
      <c r="L71" s="651">
        <v>4002.7404897554284</v>
      </c>
      <c r="M71" s="651">
        <v>4051.7227290176024</v>
      </c>
      <c r="N71" s="651">
        <v>4129.4311984668002</v>
      </c>
      <c r="O71" s="651">
        <v>4500.9942377009102</v>
      </c>
      <c r="P71" s="651">
        <v>4497.3210673173235</v>
      </c>
      <c r="Q71" s="651">
        <v>4240.1279460652549</v>
      </c>
      <c r="R71" s="651">
        <v>4350.3930007155741</v>
      </c>
      <c r="S71" s="630">
        <v>62</v>
      </c>
      <c r="T71" s="625"/>
    </row>
    <row r="72" spans="1:20" ht="12.95" customHeight="1">
      <c r="A72" s="580">
        <v>63</v>
      </c>
      <c r="B72" s="581" t="s">
        <v>1185</v>
      </c>
      <c r="C72" s="612" t="s">
        <v>9</v>
      </c>
      <c r="D72" s="596">
        <v>20.243408961925788</v>
      </c>
      <c r="E72" s="596">
        <v>13.158671354907908</v>
      </c>
      <c r="F72" s="596">
        <v>17.113177221301033</v>
      </c>
      <c r="G72" s="596">
        <v>17.896157377737179</v>
      </c>
      <c r="H72" s="596">
        <v>23.195213218132611</v>
      </c>
      <c r="I72" s="596">
        <v>23.810948447434306</v>
      </c>
      <c r="J72" s="596">
        <v>22.467725973571977</v>
      </c>
      <c r="K72" s="596">
        <v>26.571101965151893</v>
      </c>
      <c r="L72" s="596">
        <v>24.605642122459415</v>
      </c>
      <c r="M72" s="596">
        <v>26.605966698549889</v>
      </c>
      <c r="N72" s="596">
        <v>25.511988198063445</v>
      </c>
      <c r="O72" s="596">
        <v>30.370219285111517</v>
      </c>
      <c r="P72" s="596">
        <v>28.350517806382737</v>
      </c>
      <c r="Q72" s="596">
        <v>28.743075810506301</v>
      </c>
      <c r="R72" s="596">
        <v>29.228799324356359</v>
      </c>
      <c r="S72" s="630">
        <v>63</v>
      </c>
      <c r="T72" s="625"/>
    </row>
    <row r="73" spans="1:20" ht="15" customHeight="1">
      <c r="A73" s="601" t="s">
        <v>572</v>
      </c>
    </row>
    <row r="74" spans="1:20" ht="12" customHeight="1">
      <c r="A74" s="602" t="s">
        <v>1186</v>
      </c>
    </row>
    <row r="75" spans="1:20" s="602" customFormat="1" ht="12" customHeight="1">
      <c r="A75" s="653" t="s">
        <v>1187</v>
      </c>
      <c r="C75" s="652"/>
    </row>
    <row r="76" spans="1:20" ht="12" customHeight="1">
      <c r="A76" s="602" t="s">
        <v>1188</v>
      </c>
    </row>
    <row r="78" spans="1:20">
      <c r="A78" s="602" t="s">
        <v>1189</v>
      </c>
    </row>
  </sheetData>
  <pageMargins left="0.70866141732283472" right="0.31496062992125984" top="0.78740157480314965" bottom="0.78740157480314965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4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3" width="13.7109375" style="644" customWidth="1"/>
    <col min="4" max="4" width="11.42578125" style="576"/>
    <col min="5" max="8" width="11.42578125" style="576" customWidth="1"/>
    <col min="9" max="9" width="11.42578125" style="576"/>
    <col min="10" max="13" width="11.42578125" style="576" customWidth="1"/>
    <col min="14" max="18" width="11.42578125" style="576"/>
    <col min="19" max="19" width="4.28515625" style="576" hidden="1" customWidth="1"/>
    <col min="20" max="16384" width="11.42578125" style="576"/>
  </cols>
  <sheetData>
    <row r="1" spans="1:20" ht="20.25" customHeight="1">
      <c r="A1" s="617" t="s">
        <v>1289</v>
      </c>
      <c r="J1" s="617"/>
    </row>
    <row r="2" spans="1:20" ht="20.100000000000001" customHeight="1"/>
    <row r="3" spans="1:20" s="647" customFormat="1" ht="30" customHeight="1">
      <c r="A3" s="618" t="s">
        <v>30</v>
      </c>
      <c r="B3" s="622" t="s">
        <v>1159</v>
      </c>
      <c r="C3" s="619" t="s">
        <v>3</v>
      </c>
      <c r="D3" s="619">
        <v>2000</v>
      </c>
      <c r="E3" s="619">
        <v>2001</v>
      </c>
      <c r="F3" s="619">
        <v>2002</v>
      </c>
      <c r="G3" s="619">
        <v>2003</v>
      </c>
      <c r="H3" s="621">
        <v>2004</v>
      </c>
      <c r="I3" s="619">
        <v>2005</v>
      </c>
      <c r="J3" s="620">
        <v>2006</v>
      </c>
      <c r="K3" s="619">
        <v>2007</v>
      </c>
      <c r="L3" s="619">
        <v>2008</v>
      </c>
      <c r="M3" s="619">
        <v>2009</v>
      </c>
      <c r="N3" s="619">
        <v>2010</v>
      </c>
      <c r="O3" s="619">
        <v>2011</v>
      </c>
      <c r="P3" s="619">
        <v>2012</v>
      </c>
      <c r="Q3" s="632">
        <v>2013</v>
      </c>
      <c r="R3" s="621">
        <v>2014</v>
      </c>
      <c r="S3" s="629" t="s">
        <v>30</v>
      </c>
      <c r="T3" s="676"/>
    </row>
    <row r="4" spans="1:20" ht="20.100000000000001" customHeight="1">
      <c r="A4" s="625"/>
      <c r="B4" s="625"/>
      <c r="C4" s="624"/>
      <c r="D4" s="674" t="s">
        <v>1196</v>
      </c>
      <c r="J4" s="674"/>
      <c r="S4" s="625"/>
      <c r="T4" s="625"/>
    </row>
    <row r="5" spans="1:20" ht="12.95" customHeight="1">
      <c r="A5" s="580">
        <v>1</v>
      </c>
      <c r="B5" s="648" t="s">
        <v>1161</v>
      </c>
      <c r="C5" s="612" t="s">
        <v>1107</v>
      </c>
      <c r="D5" s="613">
        <v>839.49500599999999</v>
      </c>
      <c r="E5" s="613">
        <v>979.7355</v>
      </c>
      <c r="F5" s="613">
        <v>1186.2237</v>
      </c>
      <c r="G5" s="613">
        <v>1269.0311999999999</v>
      </c>
      <c r="H5" s="613">
        <v>1456.9968000000001</v>
      </c>
      <c r="I5" s="613">
        <v>1626.3145</v>
      </c>
      <c r="J5" s="613">
        <v>1722.7694999999999</v>
      </c>
      <c r="K5" s="613">
        <v>2014.5385000000001</v>
      </c>
      <c r="L5" s="613">
        <v>2428.0070000000001</v>
      </c>
      <c r="M5" s="613">
        <v>2547.2849999999999</v>
      </c>
      <c r="N5" s="613">
        <v>2586.9879000000001</v>
      </c>
      <c r="O5" s="613">
        <v>2899.2276714494983</v>
      </c>
      <c r="P5" s="613">
        <v>2960.1222480570777</v>
      </c>
      <c r="Q5" s="613">
        <v>2950.0537999999988</v>
      </c>
      <c r="R5" s="613">
        <v>3072.9328999999993</v>
      </c>
      <c r="S5" s="630">
        <v>1</v>
      </c>
      <c r="T5" s="625"/>
    </row>
    <row r="6" spans="1:20" ht="12.95" customHeight="1">
      <c r="A6" s="580">
        <v>2</v>
      </c>
      <c r="B6" s="584" t="s">
        <v>1085</v>
      </c>
      <c r="C6" s="612" t="s">
        <v>1107</v>
      </c>
      <c r="D6" s="613">
        <v>252.62433199999998</v>
      </c>
      <c r="E6" s="613">
        <v>333.70499999999998</v>
      </c>
      <c r="F6" s="613">
        <v>365.54610000000002</v>
      </c>
      <c r="G6" s="613">
        <v>300.43130000000002</v>
      </c>
      <c r="H6" s="613">
        <v>342.20550000000003</v>
      </c>
      <c r="I6" s="613">
        <v>288.40509999999995</v>
      </c>
      <c r="J6" s="613">
        <v>300.03129999999999</v>
      </c>
      <c r="K6" s="613">
        <v>319.93129999999996</v>
      </c>
      <c r="L6" s="613">
        <v>355.9905</v>
      </c>
      <c r="M6" s="613">
        <v>350.44119999999998</v>
      </c>
      <c r="N6" s="613">
        <v>330.3476</v>
      </c>
      <c r="O6" s="613">
        <v>338.6973000000001</v>
      </c>
      <c r="P6" s="613">
        <v>293.25650000000002</v>
      </c>
      <c r="Q6" s="613">
        <v>269.0021999999999</v>
      </c>
      <c r="R6" s="613">
        <v>284.8605</v>
      </c>
      <c r="S6" s="630">
        <v>2</v>
      </c>
      <c r="T6" s="625"/>
    </row>
    <row r="7" spans="1:20" ht="12.95" customHeight="1">
      <c r="A7" s="580">
        <v>3</v>
      </c>
      <c r="B7" s="639" t="s">
        <v>1086</v>
      </c>
      <c r="C7" s="612" t="s">
        <v>1107</v>
      </c>
      <c r="D7" s="613">
        <v>475.90715899999998</v>
      </c>
      <c r="E7" s="613">
        <v>539.36320000000001</v>
      </c>
      <c r="F7" s="613">
        <v>664.52159999999992</v>
      </c>
      <c r="G7" s="613">
        <v>778.75979999999981</v>
      </c>
      <c r="H7" s="613">
        <v>934.79539999999997</v>
      </c>
      <c r="I7" s="613">
        <v>1130.6233999999999</v>
      </c>
      <c r="J7" s="613">
        <v>1200.9253999999999</v>
      </c>
      <c r="K7" s="613">
        <v>1437.3172</v>
      </c>
      <c r="L7" s="613">
        <v>1779.4205999999999</v>
      </c>
      <c r="M7" s="613">
        <v>1914.8411000000001</v>
      </c>
      <c r="N7" s="613">
        <v>1967.2440000000001</v>
      </c>
      <c r="O7" s="613">
        <v>2200.6251779301815</v>
      </c>
      <c r="P7" s="613">
        <v>2190.7865267800162</v>
      </c>
      <c r="Q7" s="613">
        <v>2304.329999999999</v>
      </c>
      <c r="R7" s="613">
        <v>2377.6333999999997</v>
      </c>
      <c r="S7" s="630">
        <v>3</v>
      </c>
      <c r="T7" s="625"/>
    </row>
    <row r="8" spans="1:20" ht="12.95" customHeight="1">
      <c r="A8" s="580">
        <v>4</v>
      </c>
      <c r="B8" s="639" t="s">
        <v>1081</v>
      </c>
      <c r="C8" s="612" t="s">
        <v>1107</v>
      </c>
      <c r="D8" s="613">
        <v>107.91434099999999</v>
      </c>
      <c r="E8" s="613">
        <v>100.7032</v>
      </c>
      <c r="F8" s="613">
        <v>150.13809999999998</v>
      </c>
      <c r="G8" s="613">
        <v>185.94420000000002</v>
      </c>
      <c r="H8" s="613">
        <v>177.16299999999998</v>
      </c>
      <c r="I8" s="613">
        <v>202.62129999999996</v>
      </c>
      <c r="J8" s="613">
        <v>217.82499999999999</v>
      </c>
      <c r="K8" s="613">
        <v>252.59470000000002</v>
      </c>
      <c r="L8" s="613">
        <v>287.18740000000003</v>
      </c>
      <c r="M8" s="613">
        <v>276.74290000000002</v>
      </c>
      <c r="N8" s="613">
        <v>285.15440000000001</v>
      </c>
      <c r="O8" s="613">
        <v>352.63399351931662</v>
      </c>
      <c r="P8" s="613">
        <v>469.40162127706179</v>
      </c>
      <c r="Q8" s="613">
        <v>369.31880000000001</v>
      </c>
      <c r="R8" s="613">
        <v>403.97629999999998</v>
      </c>
      <c r="S8" s="630">
        <v>4</v>
      </c>
      <c r="T8" s="625"/>
    </row>
    <row r="9" spans="1:20" ht="12.95" customHeight="1">
      <c r="A9" s="580">
        <v>5</v>
      </c>
      <c r="B9" s="639" t="s">
        <v>1162</v>
      </c>
      <c r="C9" s="612" t="s">
        <v>1107</v>
      </c>
      <c r="D9" s="613">
        <v>3.0491739999999998</v>
      </c>
      <c r="E9" s="613">
        <v>5.9641000000000002</v>
      </c>
      <c r="F9" s="613">
        <v>6.0179</v>
      </c>
      <c r="G9" s="613">
        <v>3.8958999999999993</v>
      </c>
      <c r="H9" s="613">
        <v>2.8329000000000004</v>
      </c>
      <c r="I9" s="613">
        <v>4.6646999999999998</v>
      </c>
      <c r="J9" s="613">
        <v>3.9878000000000005</v>
      </c>
      <c r="K9" s="613">
        <v>4.6952999999999996</v>
      </c>
      <c r="L9" s="613">
        <v>5.4085000000000001</v>
      </c>
      <c r="M9" s="613">
        <v>5.2598000000000003</v>
      </c>
      <c r="N9" s="613">
        <v>4.2419000000000002</v>
      </c>
      <c r="O9" s="613">
        <v>7.2711999999999994</v>
      </c>
      <c r="P9" s="613">
        <v>6.6775999999999973</v>
      </c>
      <c r="Q9" s="613">
        <v>7.4027999999999965</v>
      </c>
      <c r="R9" s="613">
        <v>6.4627000000000008</v>
      </c>
      <c r="S9" s="630">
        <v>5</v>
      </c>
      <c r="T9" s="625"/>
    </row>
    <row r="10" spans="1:20" ht="12.95" customHeight="1">
      <c r="A10" s="580">
        <v>6</v>
      </c>
      <c r="B10" s="648" t="s">
        <v>1163</v>
      </c>
      <c r="C10" s="612" t="s">
        <v>1107</v>
      </c>
      <c r="D10" s="613">
        <v>115.57455400000001</v>
      </c>
      <c r="E10" s="613">
        <v>157.12979999999999</v>
      </c>
      <c r="F10" s="613">
        <v>141.80270000000002</v>
      </c>
      <c r="G10" s="613">
        <v>183.21350000000001</v>
      </c>
      <c r="H10" s="613">
        <v>239.15230000000014</v>
      </c>
      <c r="I10" s="613">
        <v>304.45540000000005</v>
      </c>
      <c r="J10" s="613">
        <v>334.52849999999989</v>
      </c>
      <c r="K10" s="613">
        <v>375.64640000000009</v>
      </c>
      <c r="L10" s="613">
        <v>454.91810000000004</v>
      </c>
      <c r="M10" s="613">
        <v>472.43089999999995</v>
      </c>
      <c r="N10" s="613">
        <v>491.58800000000002</v>
      </c>
      <c r="O10" s="613">
        <v>532.01452554414448</v>
      </c>
      <c r="P10" s="613">
        <v>524.03787841454914</v>
      </c>
      <c r="Q10" s="613">
        <v>533.15700000000004</v>
      </c>
      <c r="R10" s="613">
        <v>505.61170000000016</v>
      </c>
      <c r="S10" s="630">
        <v>6</v>
      </c>
      <c r="T10" s="625"/>
    </row>
    <row r="11" spans="1:20" ht="12.95" customHeight="1">
      <c r="A11" s="580">
        <v>7</v>
      </c>
      <c r="B11" s="639" t="s">
        <v>1164</v>
      </c>
      <c r="C11" s="612" t="s">
        <v>1107</v>
      </c>
      <c r="D11" s="613">
        <v>4.6924359999999989</v>
      </c>
      <c r="E11" s="613">
        <v>4.3407999999999998</v>
      </c>
      <c r="F11" s="613">
        <v>9.1509999999999998</v>
      </c>
      <c r="G11" s="613">
        <v>11.644200000000001</v>
      </c>
      <c r="H11" s="613">
        <v>17.855499999999999</v>
      </c>
      <c r="I11" s="613">
        <v>25.224299999999999</v>
      </c>
      <c r="J11" s="613">
        <v>35.01</v>
      </c>
      <c r="K11" s="613">
        <v>35.750800000000005</v>
      </c>
      <c r="L11" s="613">
        <v>38.011499999999998</v>
      </c>
      <c r="M11" s="613">
        <v>41.151699999999998</v>
      </c>
      <c r="N11" s="613">
        <v>35.541599999999995</v>
      </c>
      <c r="O11" s="613">
        <v>35.633218928374141</v>
      </c>
      <c r="P11" s="613">
        <v>31.320585085619587</v>
      </c>
      <c r="Q11" s="613">
        <v>39.72639999999997</v>
      </c>
      <c r="R11" s="613">
        <v>38.913299999999978</v>
      </c>
      <c r="S11" s="630">
        <v>7</v>
      </c>
      <c r="T11" s="625"/>
    </row>
    <row r="12" spans="1:20" ht="12.95" customHeight="1">
      <c r="A12" s="580">
        <v>8</v>
      </c>
      <c r="B12" s="639" t="s">
        <v>1165</v>
      </c>
      <c r="C12" s="612" t="s">
        <v>1107</v>
      </c>
      <c r="D12" s="613">
        <v>91.679579000000004</v>
      </c>
      <c r="E12" s="613">
        <v>127.277</v>
      </c>
      <c r="F12" s="613">
        <v>103.4693</v>
      </c>
      <c r="G12" s="613">
        <v>135.6026</v>
      </c>
      <c r="H12" s="613">
        <v>170.24590000000012</v>
      </c>
      <c r="I12" s="613">
        <v>215.08640000000003</v>
      </c>
      <c r="J12" s="613">
        <v>232.82569999999998</v>
      </c>
      <c r="K12" s="613">
        <v>247.89460000000003</v>
      </c>
      <c r="L12" s="613">
        <v>316.29480000000001</v>
      </c>
      <c r="M12" s="613">
        <v>320.25329999999997</v>
      </c>
      <c r="N12" s="613">
        <v>338.5899</v>
      </c>
      <c r="O12" s="613">
        <v>378.06507524408244</v>
      </c>
      <c r="P12" s="613">
        <v>363.15577561556404</v>
      </c>
      <c r="Q12" s="613">
        <v>342.51640000000009</v>
      </c>
      <c r="R12" s="613">
        <v>316.14870000000019</v>
      </c>
      <c r="S12" s="630">
        <v>8</v>
      </c>
      <c r="T12" s="625"/>
    </row>
    <row r="13" spans="1:20" ht="12.95" customHeight="1">
      <c r="A13" s="580">
        <v>9</v>
      </c>
      <c r="B13" s="639" t="s">
        <v>1166</v>
      </c>
      <c r="C13" s="612" t="s">
        <v>1107</v>
      </c>
      <c r="D13" s="613">
        <v>19.202539000000002</v>
      </c>
      <c r="E13" s="613">
        <v>25.512</v>
      </c>
      <c r="F13" s="613">
        <v>29.182400000000001</v>
      </c>
      <c r="G13" s="613">
        <v>35.966700000000003</v>
      </c>
      <c r="H13" s="613">
        <v>51.050899999999999</v>
      </c>
      <c r="I13" s="613">
        <v>64.1447</v>
      </c>
      <c r="J13" s="613">
        <v>66.692799999999934</v>
      </c>
      <c r="K13" s="613">
        <v>92.001000000000062</v>
      </c>
      <c r="L13" s="613">
        <v>100.6118</v>
      </c>
      <c r="M13" s="613">
        <v>111.02590000000001</v>
      </c>
      <c r="N13" s="613">
        <v>117.45650000000001</v>
      </c>
      <c r="O13" s="613">
        <v>118.31623137168791</v>
      </c>
      <c r="P13" s="613">
        <v>129.56151771336553</v>
      </c>
      <c r="Q13" s="613">
        <v>150.91420000000002</v>
      </c>
      <c r="R13" s="613">
        <v>150.5497</v>
      </c>
      <c r="S13" s="630">
        <v>9</v>
      </c>
      <c r="T13" s="625"/>
    </row>
    <row r="14" spans="1:20" ht="12.95" customHeight="1">
      <c r="A14" s="580">
        <v>10</v>
      </c>
      <c r="B14" s="648" t="s">
        <v>1168</v>
      </c>
      <c r="C14" s="612" t="s">
        <v>1169</v>
      </c>
      <c r="D14" s="613">
        <v>361.98128431180089</v>
      </c>
      <c r="E14" s="613">
        <v>357.97938632490354</v>
      </c>
      <c r="F14" s="613">
        <v>313.57556353116269</v>
      </c>
      <c r="G14" s="613">
        <v>393.50508670350212</v>
      </c>
      <c r="H14" s="613">
        <v>411.61541031692576</v>
      </c>
      <c r="I14" s="613">
        <v>401.01265079934956</v>
      </c>
      <c r="J14" s="613">
        <v>408.93530715866819</v>
      </c>
      <c r="K14" s="613">
        <v>422.67430182060139</v>
      </c>
      <c r="L14" s="613">
        <v>450.50262025102245</v>
      </c>
      <c r="M14" s="613">
        <v>450.5049685115315</v>
      </c>
      <c r="N14" s="613">
        <v>477.66288948584344</v>
      </c>
      <c r="O14" s="613">
        <v>486.54641898546299</v>
      </c>
      <c r="P14" s="613">
        <v>500.09347248826873</v>
      </c>
      <c r="Q14" s="613">
        <v>520.98881438658361</v>
      </c>
      <c r="R14" s="613">
        <v>551.92299144404637</v>
      </c>
      <c r="S14" s="630">
        <v>10</v>
      </c>
      <c r="T14" s="625"/>
    </row>
    <row r="15" spans="1:20" ht="12.95" customHeight="1">
      <c r="A15" s="580">
        <v>11</v>
      </c>
      <c r="B15" s="639" t="s">
        <v>1170</v>
      </c>
      <c r="C15" s="612" t="s">
        <v>1169</v>
      </c>
      <c r="D15" s="613">
        <v>110.12927309939356</v>
      </c>
      <c r="E15" s="613">
        <v>110.4221979525755</v>
      </c>
      <c r="F15" s="613">
        <v>102.01472595066392</v>
      </c>
      <c r="G15" s="613">
        <v>118.79882551938294</v>
      </c>
      <c r="H15" s="613">
        <v>127.31343526825279</v>
      </c>
      <c r="I15" s="613">
        <v>118.35050143211349</v>
      </c>
      <c r="J15" s="613">
        <v>116.92998435956865</v>
      </c>
      <c r="K15" s="613">
        <v>107.54001301860944</v>
      </c>
      <c r="L15" s="613">
        <v>111.06473337150021</v>
      </c>
      <c r="M15" s="613">
        <v>119.58684234128512</v>
      </c>
      <c r="N15" s="613">
        <v>114.00566564853716</v>
      </c>
      <c r="O15" s="613">
        <v>117.5712469819012</v>
      </c>
      <c r="P15" s="613">
        <v>108.14459792170136</v>
      </c>
      <c r="Q15" s="613">
        <v>105.08322233183728</v>
      </c>
      <c r="R15" s="613">
        <v>118.99975323839992</v>
      </c>
      <c r="S15" s="630">
        <v>11</v>
      </c>
      <c r="T15" s="625"/>
    </row>
    <row r="16" spans="1:20" ht="12.95" customHeight="1">
      <c r="A16" s="580">
        <v>12</v>
      </c>
      <c r="B16" s="639" t="s">
        <v>1171</v>
      </c>
      <c r="C16" s="612" t="s">
        <v>1169</v>
      </c>
      <c r="D16" s="613">
        <v>5.93802959023445</v>
      </c>
      <c r="E16" s="613">
        <v>6.134641652741613</v>
      </c>
      <c r="F16" s="613">
        <v>5.4051146146751199</v>
      </c>
      <c r="G16" s="613">
        <v>6.7015381373844667</v>
      </c>
      <c r="H16" s="613">
        <v>7.7126635813461704</v>
      </c>
      <c r="I16" s="613">
        <v>7.5989062610575218</v>
      </c>
      <c r="J16" s="613">
        <v>7.4406717385354399</v>
      </c>
      <c r="K16" s="613">
        <v>8.3846729355267158</v>
      </c>
      <c r="L16" s="613">
        <v>8.3879150921358416</v>
      </c>
      <c r="M16" s="613">
        <v>8.9529296797613753</v>
      </c>
      <c r="N16" s="613">
        <v>8.6073098649500324</v>
      </c>
      <c r="O16" s="613">
        <v>8.2378349912909794</v>
      </c>
      <c r="P16" s="613">
        <v>8.1985690447421096</v>
      </c>
      <c r="Q16" s="613">
        <v>8.3377793628827881</v>
      </c>
      <c r="R16" s="613">
        <v>8.5294296503421521</v>
      </c>
      <c r="S16" s="630">
        <v>12</v>
      </c>
      <c r="T16" s="625"/>
    </row>
    <row r="17" spans="1:20" ht="12.95" customHeight="1">
      <c r="A17" s="580">
        <v>13</v>
      </c>
      <c r="B17" s="639" t="s">
        <v>1172</v>
      </c>
      <c r="C17" s="612" t="s">
        <v>1169</v>
      </c>
      <c r="D17" s="613">
        <v>11.448733211066822</v>
      </c>
      <c r="E17" s="613">
        <v>11.708733031797053</v>
      </c>
      <c r="F17" s="613">
        <v>11.941373074992843</v>
      </c>
      <c r="G17" s="613">
        <v>11.5629451339244</v>
      </c>
      <c r="H17" s="613">
        <v>13.622107493028366</v>
      </c>
      <c r="I17" s="613">
        <v>14.447253593981907</v>
      </c>
      <c r="J17" s="613">
        <v>13.726529857834306</v>
      </c>
      <c r="K17" s="613">
        <v>13.976982025859973</v>
      </c>
      <c r="L17" s="613">
        <v>12.973345553068658</v>
      </c>
      <c r="M17" s="613">
        <v>13.696113063753492</v>
      </c>
      <c r="N17" s="613">
        <v>13.804469819901573</v>
      </c>
      <c r="O17" s="613">
        <v>13.549265870323088</v>
      </c>
      <c r="P17" s="613">
        <v>13.943948439696374</v>
      </c>
      <c r="Q17" s="613">
        <v>14.870515253964383</v>
      </c>
      <c r="R17" s="613">
        <v>14.805668420408669</v>
      </c>
      <c r="S17" s="630">
        <v>13</v>
      </c>
      <c r="T17" s="625"/>
    </row>
    <row r="18" spans="1:20" ht="12.95" hidden="1" customHeight="1">
      <c r="A18" s="580">
        <v>14</v>
      </c>
      <c r="B18" s="584" t="s">
        <v>1173</v>
      </c>
      <c r="C18" s="612" t="s">
        <v>1169</v>
      </c>
      <c r="D18" s="613" t="e">
        <v>#REF!</v>
      </c>
      <c r="E18" s="613" t="e">
        <v>#REF!</v>
      </c>
      <c r="F18" s="613" t="e">
        <v>#REF!</v>
      </c>
      <c r="G18" s="613" t="e">
        <v>#REF!</v>
      </c>
      <c r="H18" s="613" t="e">
        <v>#REF!</v>
      </c>
      <c r="I18" s="613" t="e">
        <v>#REF!</v>
      </c>
      <c r="J18" s="613" t="e">
        <v>#REF!</v>
      </c>
      <c r="K18" s="613" t="e">
        <v>#REF!</v>
      </c>
      <c r="L18" s="613" t="e">
        <v>#REF!</v>
      </c>
      <c r="M18" s="613" t="e">
        <v>#REF!</v>
      </c>
      <c r="N18" s="613" t="e">
        <v>#REF!</v>
      </c>
      <c r="O18" s="613" t="e">
        <v>#REF!</v>
      </c>
      <c r="P18" s="613" t="e">
        <v>#REF!</v>
      </c>
      <c r="Q18" s="613" t="e">
        <v>#REF!</v>
      </c>
      <c r="R18" s="604" t="s">
        <v>1191</v>
      </c>
      <c r="S18" s="630">
        <v>14</v>
      </c>
      <c r="T18" s="625"/>
    </row>
    <row r="19" spans="1:20" ht="12.95" customHeight="1">
      <c r="A19" s="580">
        <v>15</v>
      </c>
      <c r="B19" s="639" t="s">
        <v>1174</v>
      </c>
      <c r="C19" s="612" t="s">
        <v>1169</v>
      </c>
      <c r="D19" s="613">
        <v>48.365488793046964</v>
      </c>
      <c r="E19" s="613">
        <v>45.787098291589658</v>
      </c>
      <c r="F19" s="613">
        <v>23.038061249783407</v>
      </c>
      <c r="G19" s="613">
        <v>26.374380936853711</v>
      </c>
      <c r="H19" s="613">
        <v>31.608111142007431</v>
      </c>
      <c r="I19" s="613">
        <v>28.201432826992637</v>
      </c>
      <c r="J19" s="613">
        <v>26.297697134113676</v>
      </c>
      <c r="K19" s="613">
        <v>29.997818924880441</v>
      </c>
      <c r="L19" s="613">
        <v>28.840705447389627</v>
      </c>
      <c r="M19" s="613">
        <v>29.391272804840554</v>
      </c>
      <c r="N19" s="613">
        <v>31.515724455961259</v>
      </c>
      <c r="O19" s="613">
        <v>32.859176619884593</v>
      </c>
      <c r="P19" s="613">
        <v>33.705065335957258</v>
      </c>
      <c r="Q19" s="613">
        <v>33.90431328284339</v>
      </c>
      <c r="R19" s="613">
        <v>34.053210179860514</v>
      </c>
      <c r="S19" s="630">
        <v>15</v>
      </c>
      <c r="T19" s="625"/>
    </row>
    <row r="20" spans="1:20" ht="12.95" hidden="1" customHeight="1">
      <c r="A20" s="580">
        <v>16</v>
      </c>
      <c r="B20" s="584" t="s">
        <v>1175</v>
      </c>
      <c r="C20" s="612" t="s">
        <v>1169</v>
      </c>
      <c r="D20" s="613" t="e">
        <v>#REF!</v>
      </c>
      <c r="E20" s="613" t="e">
        <v>#REF!</v>
      </c>
      <c r="F20" s="613" t="e">
        <v>#REF!</v>
      </c>
      <c r="G20" s="613" t="e">
        <v>#REF!</v>
      </c>
      <c r="H20" s="613" t="e">
        <v>#REF!</v>
      </c>
      <c r="I20" s="613" t="e">
        <v>#REF!</v>
      </c>
      <c r="J20" s="613" t="e">
        <v>#REF!</v>
      </c>
      <c r="K20" s="613" t="e">
        <v>#REF!</v>
      </c>
      <c r="L20" s="613" t="e">
        <v>#REF!</v>
      </c>
      <c r="M20" s="613" t="e">
        <v>#REF!</v>
      </c>
      <c r="N20" s="613" t="e">
        <v>#REF!</v>
      </c>
      <c r="O20" s="613" t="e">
        <v>#REF!</v>
      </c>
      <c r="P20" s="613" t="e">
        <v>#REF!</v>
      </c>
      <c r="Q20" s="613" t="e">
        <v>#REF!</v>
      </c>
      <c r="R20" s="604" t="s">
        <v>1191</v>
      </c>
      <c r="S20" s="630">
        <v>16</v>
      </c>
      <c r="T20" s="625"/>
    </row>
    <row r="21" spans="1:20" ht="12.95" hidden="1" customHeight="1">
      <c r="A21" s="580">
        <v>17</v>
      </c>
      <c r="B21" s="584" t="s">
        <v>1176</v>
      </c>
      <c r="C21" s="612" t="s">
        <v>1169</v>
      </c>
      <c r="D21" s="613" t="e">
        <v>#REF!</v>
      </c>
      <c r="E21" s="613" t="e">
        <v>#REF!</v>
      </c>
      <c r="F21" s="613" t="e">
        <v>#REF!</v>
      </c>
      <c r="G21" s="613" t="e">
        <v>#REF!</v>
      </c>
      <c r="H21" s="613" t="e">
        <v>#REF!</v>
      </c>
      <c r="I21" s="613" t="e">
        <v>#REF!</v>
      </c>
      <c r="J21" s="613" t="e">
        <v>#REF!</v>
      </c>
      <c r="K21" s="613" t="e">
        <v>#REF!</v>
      </c>
      <c r="L21" s="613" t="e">
        <v>#REF!</v>
      </c>
      <c r="M21" s="613" t="e">
        <v>#REF!</v>
      </c>
      <c r="N21" s="613" t="e">
        <v>#REF!</v>
      </c>
      <c r="O21" s="613" t="e">
        <v>#REF!</v>
      </c>
      <c r="P21" s="613" t="e">
        <v>#REF!</v>
      </c>
      <c r="Q21" s="613" t="e">
        <v>#REF!</v>
      </c>
      <c r="R21" s="604" t="s">
        <v>1191</v>
      </c>
      <c r="S21" s="630">
        <v>17</v>
      </c>
      <c r="T21" s="625"/>
    </row>
    <row r="22" spans="1:20" ht="12.95" customHeight="1">
      <c r="A22" s="580">
        <v>18</v>
      </c>
      <c r="B22" s="639" t="s">
        <v>1177</v>
      </c>
      <c r="C22" s="612" t="s">
        <v>1169</v>
      </c>
      <c r="D22" s="613">
        <v>54.8868002477506</v>
      </c>
      <c r="E22" s="613">
        <v>47.405934219111089</v>
      </c>
      <c r="F22" s="613">
        <v>35.655716852704181</v>
      </c>
      <c r="G22" s="613">
        <v>46.573554440618594</v>
      </c>
      <c r="H22" s="613">
        <v>46.144896530429826</v>
      </c>
      <c r="I22" s="613">
        <v>40.932843183556976</v>
      </c>
      <c r="J22" s="613">
        <v>35.691735408625846</v>
      </c>
      <c r="K22" s="613">
        <v>38.055065987651702</v>
      </c>
      <c r="L22" s="613">
        <v>39.406187052313712</v>
      </c>
      <c r="M22" s="613">
        <v>37.092598934164251</v>
      </c>
      <c r="N22" s="613">
        <v>41.413328516162586</v>
      </c>
      <c r="O22" s="613">
        <v>43.981656446788385</v>
      </c>
      <c r="P22" s="613">
        <v>43.051982682386161</v>
      </c>
      <c r="Q22" s="613">
        <v>44.709715113831621</v>
      </c>
      <c r="R22" s="613">
        <v>52.532822187996786</v>
      </c>
      <c r="S22" s="630">
        <v>18</v>
      </c>
      <c r="T22" s="625"/>
    </row>
    <row r="23" spans="1:20" ht="12.95" customHeight="1">
      <c r="A23" s="580">
        <v>19</v>
      </c>
      <c r="B23" s="639" t="s">
        <v>1178</v>
      </c>
      <c r="C23" s="612" t="s">
        <v>1169</v>
      </c>
      <c r="D23" s="613">
        <v>46.500861347358452</v>
      </c>
      <c r="E23" s="613">
        <v>44.104909631898352</v>
      </c>
      <c r="F23" s="613">
        <v>47.422274828687883</v>
      </c>
      <c r="G23" s="613">
        <v>73.358019014833076</v>
      </c>
      <c r="H23" s="613">
        <v>70.865703248690181</v>
      </c>
      <c r="I23" s="613">
        <v>70.20484874009091</v>
      </c>
      <c r="J23" s="613">
        <v>69.044131555855941</v>
      </c>
      <c r="K23" s="613">
        <v>78.104739027418304</v>
      </c>
      <c r="L23" s="613">
        <v>84.638282572567078</v>
      </c>
      <c r="M23" s="613">
        <v>77.139062664915059</v>
      </c>
      <c r="N23" s="613">
        <v>93.244046754996916</v>
      </c>
      <c r="O23" s="613">
        <v>89.528177862056921</v>
      </c>
      <c r="P23" s="613">
        <v>99.382965229826354</v>
      </c>
      <c r="Q23" s="613">
        <v>118.01618441297576</v>
      </c>
      <c r="R23" s="613">
        <v>124.94783827009383</v>
      </c>
      <c r="S23" s="630">
        <v>19</v>
      </c>
      <c r="T23" s="625"/>
    </row>
    <row r="24" spans="1:20" ht="12.95" customHeight="1">
      <c r="A24" s="580">
        <v>20</v>
      </c>
      <c r="B24" s="639" t="s">
        <v>1179</v>
      </c>
      <c r="C24" s="612" t="s">
        <v>1169</v>
      </c>
      <c r="D24" s="613">
        <v>84.712098022950059</v>
      </c>
      <c r="E24" s="613">
        <v>92.415871545190299</v>
      </c>
      <c r="F24" s="613">
        <v>88.098296959655372</v>
      </c>
      <c r="G24" s="613">
        <v>110.13582352050499</v>
      </c>
      <c r="H24" s="613">
        <v>114.34849305317103</v>
      </c>
      <c r="I24" s="613">
        <v>121.2768647615561</v>
      </c>
      <c r="J24" s="613">
        <v>139.80455710413435</v>
      </c>
      <c r="K24" s="613">
        <v>146.61500990065483</v>
      </c>
      <c r="L24" s="613">
        <v>165.19145116204734</v>
      </c>
      <c r="M24" s="613">
        <v>164.64614902281164</v>
      </c>
      <c r="N24" s="613">
        <v>175.07234442533394</v>
      </c>
      <c r="O24" s="613">
        <v>180.81906021321782</v>
      </c>
      <c r="P24" s="613">
        <v>193.66634383395908</v>
      </c>
      <c r="Q24" s="613">
        <v>196.06708462824847</v>
      </c>
      <c r="R24" s="613">
        <v>198.05426949694458</v>
      </c>
      <c r="S24" s="630">
        <v>20</v>
      </c>
      <c r="T24" s="625"/>
    </row>
    <row r="25" spans="1:20" ht="12.95" hidden="1" customHeight="1">
      <c r="A25" s="580">
        <v>21</v>
      </c>
      <c r="B25" s="584" t="s">
        <v>1180</v>
      </c>
      <c r="C25" s="612" t="s">
        <v>1169</v>
      </c>
      <c r="D25" s="613" t="e">
        <v>#REF!</v>
      </c>
      <c r="E25" s="613" t="e">
        <v>#REF!</v>
      </c>
      <c r="F25" s="613" t="e">
        <v>#REF!</v>
      </c>
      <c r="G25" s="613" t="e">
        <v>#REF!</v>
      </c>
      <c r="H25" s="613" t="e">
        <v>#REF!</v>
      </c>
      <c r="I25" s="613" t="e">
        <v>#REF!</v>
      </c>
      <c r="J25" s="613" t="e">
        <v>#REF!</v>
      </c>
      <c r="K25" s="613" t="e">
        <v>#REF!</v>
      </c>
      <c r="L25" s="613" t="e">
        <v>#REF!</v>
      </c>
      <c r="M25" s="613" t="e">
        <v>#REF!</v>
      </c>
      <c r="N25" s="613" t="e">
        <v>#REF!</v>
      </c>
      <c r="O25" s="613" t="e">
        <v>#REF!</v>
      </c>
      <c r="P25" s="613" t="e">
        <v>#REF!</v>
      </c>
      <c r="Q25" s="613" t="e">
        <v>#REF!</v>
      </c>
      <c r="R25" s="604" t="s">
        <v>1191</v>
      </c>
      <c r="S25" s="630">
        <v>21</v>
      </c>
      <c r="T25" s="625"/>
    </row>
    <row r="26" spans="1:20" ht="12.95" customHeight="1">
      <c r="A26" s="580">
        <v>22</v>
      </c>
      <c r="B26" s="581" t="s">
        <v>1197</v>
      </c>
      <c r="C26" s="612" t="s">
        <v>1107</v>
      </c>
      <c r="D26" s="613">
        <v>64</v>
      </c>
      <c r="E26" s="613">
        <v>75</v>
      </c>
      <c r="F26" s="613">
        <v>74</v>
      </c>
      <c r="G26" s="613">
        <v>72</v>
      </c>
      <c r="H26" s="613">
        <v>93</v>
      </c>
      <c r="I26" s="613">
        <v>121</v>
      </c>
      <c r="J26" s="613">
        <v>101</v>
      </c>
      <c r="K26" s="613">
        <v>94</v>
      </c>
      <c r="L26" s="613">
        <v>105</v>
      </c>
      <c r="M26" s="613">
        <v>107</v>
      </c>
      <c r="N26" s="613">
        <v>114</v>
      </c>
      <c r="O26" s="613">
        <v>142</v>
      </c>
      <c r="P26" s="613">
        <v>125</v>
      </c>
      <c r="Q26" s="613">
        <v>120</v>
      </c>
      <c r="R26" s="613">
        <v>111</v>
      </c>
      <c r="S26" s="630">
        <v>22</v>
      </c>
      <c r="T26" s="625"/>
    </row>
    <row r="27" spans="1:20">
      <c r="A27" s="625"/>
      <c r="B27" s="625"/>
      <c r="C27" s="624"/>
      <c r="S27" s="625"/>
      <c r="T27" s="625"/>
    </row>
    <row r="28" spans="1:20" ht="15" customHeight="1">
      <c r="A28" s="625"/>
      <c r="B28" s="625"/>
      <c r="C28" s="624"/>
      <c r="D28" s="674" t="s">
        <v>1198</v>
      </c>
      <c r="J28" s="674"/>
      <c r="S28" s="625"/>
      <c r="T28" s="625"/>
    </row>
    <row r="29" spans="1:20" ht="12.95" customHeight="1">
      <c r="A29" s="580"/>
      <c r="B29" s="581" t="s">
        <v>1161</v>
      </c>
      <c r="C29" s="612"/>
      <c r="S29" s="624"/>
      <c r="T29" s="625"/>
    </row>
    <row r="30" spans="1:20" ht="12.95" customHeight="1">
      <c r="A30" s="580">
        <v>23</v>
      </c>
      <c r="B30" s="584" t="s">
        <v>1085</v>
      </c>
      <c r="C30" s="612" t="s">
        <v>1183</v>
      </c>
      <c r="D30" s="595">
        <v>25.918768144968411</v>
      </c>
      <c r="E30" s="595">
        <v>25.78968884670622</v>
      </c>
      <c r="F30" s="595">
        <v>26.425212773744285</v>
      </c>
      <c r="G30" s="595">
        <v>27.591886304219507</v>
      </c>
      <c r="H30" s="595">
        <v>27.501424782429666</v>
      </c>
      <c r="I30" s="595">
        <v>28.499013690785237</v>
      </c>
      <c r="J30" s="595">
        <v>33.207293667159306</v>
      </c>
      <c r="K30" s="595">
        <v>29.365406782757077</v>
      </c>
      <c r="L30" s="595">
        <v>29.496788121626167</v>
      </c>
      <c r="M30" s="595">
        <v>31.812023178666632</v>
      </c>
      <c r="N30" s="595">
        <v>29.815559202194542</v>
      </c>
      <c r="O30" s="595">
        <v>30.076176897322963</v>
      </c>
      <c r="P30" s="595">
        <v>31.569759413186816</v>
      </c>
      <c r="Q30" s="595">
        <v>31.861784495569612</v>
      </c>
      <c r="R30" s="595">
        <v>31.039175991008907</v>
      </c>
      <c r="S30" s="630">
        <v>23</v>
      </c>
      <c r="T30" s="625"/>
    </row>
    <row r="31" spans="1:20" ht="12.95" customHeight="1">
      <c r="A31" s="580">
        <v>24</v>
      </c>
      <c r="B31" s="584" t="s">
        <v>1086</v>
      </c>
      <c r="C31" s="612" t="s">
        <v>1183</v>
      </c>
      <c r="D31" s="595">
        <v>8.4406832728617136</v>
      </c>
      <c r="E31" s="595">
        <v>8.4006322285857813</v>
      </c>
      <c r="F31" s="595">
        <v>8.2064563842150946</v>
      </c>
      <c r="G31" s="595">
        <v>8.2337389630538045</v>
      </c>
      <c r="H31" s="595">
        <v>7.2172457340162897</v>
      </c>
      <c r="I31" s="595">
        <v>7.306152762260548</v>
      </c>
      <c r="J31" s="595">
        <v>6.5711417345968881</v>
      </c>
      <c r="K31" s="595">
        <v>6.951257266648021</v>
      </c>
      <c r="L31" s="595">
        <v>7.503242754388479</v>
      </c>
      <c r="M31" s="595">
        <v>7.2236138001110533</v>
      </c>
      <c r="N31" s="595">
        <v>7.2059728406027359</v>
      </c>
      <c r="O31" s="595">
        <v>7.0241398721529054</v>
      </c>
      <c r="P31" s="595">
        <v>6.697297555074325</v>
      </c>
      <c r="Q31" s="595">
        <v>6.7079884398753515</v>
      </c>
      <c r="R31" s="595">
        <v>6.3854786913284105</v>
      </c>
      <c r="S31" s="630">
        <v>24</v>
      </c>
      <c r="T31" s="625"/>
    </row>
    <row r="32" spans="1:20" ht="12.95" customHeight="1">
      <c r="A32" s="580">
        <v>25</v>
      </c>
      <c r="B32" s="584" t="s">
        <v>1081</v>
      </c>
      <c r="C32" s="612" t="s">
        <v>1183</v>
      </c>
      <c r="D32" s="595">
        <v>15.432523118500869</v>
      </c>
      <c r="E32" s="595">
        <v>14.739123489511666</v>
      </c>
      <c r="F32" s="595">
        <v>14.4603131218543</v>
      </c>
      <c r="G32" s="595">
        <v>14.464132152450635</v>
      </c>
      <c r="H32" s="595">
        <v>11.937987991336323</v>
      </c>
      <c r="I32" s="595">
        <v>12.139375746978047</v>
      </c>
      <c r="J32" s="595">
        <v>12.519486457045879</v>
      </c>
      <c r="K32" s="595">
        <v>11.198014145018965</v>
      </c>
      <c r="L32" s="595">
        <v>12.336546328498644</v>
      </c>
      <c r="M32" s="595">
        <v>11.38737783154356</v>
      </c>
      <c r="N32" s="595">
        <v>12.68598742944188</v>
      </c>
      <c r="O32" s="595">
        <v>12.85171629734339</v>
      </c>
      <c r="P32" s="595">
        <v>12.539502777677088</v>
      </c>
      <c r="Q32" s="595">
        <v>12.657462785643583</v>
      </c>
      <c r="R32" s="595">
        <v>12.404532983139037</v>
      </c>
      <c r="S32" s="630">
        <v>25</v>
      </c>
      <c r="T32" s="625"/>
    </row>
    <row r="33" spans="1:20" ht="12.95" customHeight="1">
      <c r="A33" s="580">
        <v>26</v>
      </c>
      <c r="B33" s="584" t="s">
        <v>1162</v>
      </c>
      <c r="C33" s="612" t="s">
        <v>1183</v>
      </c>
      <c r="D33" s="595">
        <v>10.954403890417101</v>
      </c>
      <c r="E33" s="595">
        <v>10.978814687880018</v>
      </c>
      <c r="F33" s="595">
        <v>9.6418759295682523</v>
      </c>
      <c r="G33" s="595">
        <v>9.8190782527692289</v>
      </c>
      <c r="H33" s="595">
        <v>9.1313856369340698</v>
      </c>
      <c r="I33" s="595">
        <v>9.885113644264365</v>
      </c>
      <c r="J33" s="595">
        <v>14.629143849848866</v>
      </c>
      <c r="K33" s="595">
        <v>13.231848562898861</v>
      </c>
      <c r="L33" s="595">
        <v>14.331121962806842</v>
      </c>
      <c r="M33" s="595">
        <v>13.487162992917922</v>
      </c>
      <c r="N33" s="595">
        <v>11.658157617527694</v>
      </c>
      <c r="O33" s="595">
        <v>13.630803653142058</v>
      </c>
      <c r="P33" s="595">
        <v>13.768313416862014</v>
      </c>
      <c r="Q33" s="595">
        <v>15.605883639767532</v>
      </c>
      <c r="R33" s="595">
        <v>16.187868217733126</v>
      </c>
      <c r="S33" s="630">
        <v>26</v>
      </c>
      <c r="T33" s="625"/>
    </row>
    <row r="34" spans="1:20" ht="12.95" customHeight="1">
      <c r="A34" s="580">
        <v>27</v>
      </c>
      <c r="B34" s="581" t="s">
        <v>1163</v>
      </c>
      <c r="C34" s="612"/>
      <c r="D34" s="594"/>
      <c r="E34" s="594"/>
      <c r="F34" s="594"/>
      <c r="G34" s="594"/>
      <c r="H34" s="594"/>
      <c r="I34" s="594"/>
      <c r="J34" s="594"/>
      <c r="K34" s="594"/>
      <c r="L34" s="594"/>
      <c r="M34" s="594"/>
      <c r="N34" s="594"/>
      <c r="O34" s="594"/>
      <c r="P34" s="594"/>
      <c r="Q34" s="594"/>
      <c r="S34" s="630">
        <v>27</v>
      </c>
      <c r="T34" s="625"/>
    </row>
    <row r="35" spans="1:20" ht="12.95" customHeight="1">
      <c r="A35" s="580">
        <v>28</v>
      </c>
      <c r="B35" s="584" t="s">
        <v>1164</v>
      </c>
      <c r="C35" s="612" t="s">
        <v>1183</v>
      </c>
      <c r="D35" s="595">
        <v>26.238437075740094</v>
      </c>
      <c r="E35" s="595">
        <v>25.965542070026512</v>
      </c>
      <c r="F35" s="595">
        <v>26.438862104457083</v>
      </c>
      <c r="G35" s="595">
        <v>27.800827371909076</v>
      </c>
      <c r="H35" s="595">
        <v>27.819621754072546</v>
      </c>
      <c r="I35" s="595">
        <v>28.704334625748988</v>
      </c>
      <c r="J35" s="595">
        <v>33.436787053996056</v>
      </c>
      <c r="K35" s="595">
        <v>29.412967413444985</v>
      </c>
      <c r="L35" s="595">
        <v>29.555363625463585</v>
      </c>
      <c r="M35" s="595">
        <v>31.946296168808342</v>
      </c>
      <c r="N35" s="595">
        <v>30.037141421641849</v>
      </c>
      <c r="O35" s="595">
        <v>30.474914073456493</v>
      </c>
      <c r="P35" s="595">
        <v>32.273627643258337</v>
      </c>
      <c r="Q35" s="595">
        <v>32.504459138399959</v>
      </c>
      <c r="R35" s="595">
        <v>31.653118564107505</v>
      </c>
      <c r="S35" s="630">
        <v>28</v>
      </c>
      <c r="T35" s="625"/>
    </row>
    <row r="36" spans="1:20" ht="12.95" customHeight="1">
      <c r="A36" s="580">
        <v>29</v>
      </c>
      <c r="B36" s="584" t="s">
        <v>1165</v>
      </c>
      <c r="C36" s="612" t="s">
        <v>1183</v>
      </c>
      <c r="D36" s="595">
        <v>8.4406832728617136</v>
      </c>
      <c r="E36" s="595">
        <v>8.4006322285857813</v>
      </c>
      <c r="F36" s="595">
        <v>8.2064563842150964</v>
      </c>
      <c r="G36" s="595">
        <v>8.2337389630538045</v>
      </c>
      <c r="H36" s="595">
        <v>7.2172457340162897</v>
      </c>
      <c r="I36" s="595">
        <v>7.3061527622605498</v>
      </c>
      <c r="J36" s="595">
        <v>6.5711417345968881</v>
      </c>
      <c r="K36" s="595">
        <v>6.951257266648021</v>
      </c>
      <c r="L36" s="595">
        <v>7.503242754388479</v>
      </c>
      <c r="M36" s="595">
        <v>7.2236138001110524</v>
      </c>
      <c r="N36" s="595">
        <v>7.2059728406027377</v>
      </c>
      <c r="O36" s="595">
        <v>7.0241398721529054</v>
      </c>
      <c r="P36" s="595">
        <v>6.6972975550743268</v>
      </c>
      <c r="Q36" s="595">
        <v>6.7079884398753507</v>
      </c>
      <c r="R36" s="595">
        <v>6.3854786913284105</v>
      </c>
      <c r="S36" s="630">
        <v>29</v>
      </c>
      <c r="T36" s="625"/>
    </row>
    <row r="37" spans="1:20" ht="12.95" customHeight="1">
      <c r="A37" s="580">
        <v>30</v>
      </c>
      <c r="B37" s="584" t="s">
        <v>1166</v>
      </c>
      <c r="C37" s="612" t="s">
        <v>1183</v>
      </c>
      <c r="D37" s="595">
        <v>15.432523118500866</v>
      </c>
      <c r="E37" s="595">
        <v>14.739123489511664</v>
      </c>
      <c r="F37" s="595">
        <v>14.460313121854304</v>
      </c>
      <c r="G37" s="595">
        <v>14.46413215245064</v>
      </c>
      <c r="H37" s="595">
        <v>11.937987991336321</v>
      </c>
      <c r="I37" s="595">
        <v>12.139375746978045</v>
      </c>
      <c r="J37" s="595">
        <v>12.519486457045875</v>
      </c>
      <c r="K37" s="595">
        <v>11.19801414501897</v>
      </c>
      <c r="L37" s="595">
        <v>12.336546328498644</v>
      </c>
      <c r="M37" s="595">
        <v>11.387377831543558</v>
      </c>
      <c r="N37" s="595">
        <v>12.685987429441878</v>
      </c>
      <c r="O37" s="595">
        <v>12.85171629734339</v>
      </c>
      <c r="P37" s="595">
        <v>12.53950277767709</v>
      </c>
      <c r="Q37" s="595">
        <v>12.657462785643583</v>
      </c>
      <c r="R37" s="595">
        <v>12.404532983139038</v>
      </c>
      <c r="S37" s="630">
        <v>30</v>
      </c>
      <c r="T37" s="625"/>
    </row>
    <row r="38" spans="1:20" ht="12.95" customHeight="1">
      <c r="A38" s="580">
        <v>31</v>
      </c>
      <c r="B38" s="581" t="s">
        <v>1115</v>
      </c>
      <c r="C38" s="612"/>
      <c r="D38" s="594"/>
      <c r="E38" s="594"/>
      <c r="F38" s="594"/>
      <c r="G38" s="594"/>
      <c r="H38" s="594"/>
      <c r="I38" s="594"/>
      <c r="J38" s="594"/>
      <c r="K38" s="594"/>
      <c r="L38" s="594"/>
      <c r="M38" s="594"/>
      <c r="N38" s="594"/>
      <c r="O38" s="594"/>
      <c r="P38" s="594"/>
      <c r="Q38" s="594"/>
      <c r="S38" s="630">
        <v>31</v>
      </c>
      <c r="T38" s="625"/>
    </row>
    <row r="39" spans="1:20" ht="12.95" customHeight="1">
      <c r="A39" s="580">
        <v>32</v>
      </c>
      <c r="B39" s="639" t="s">
        <v>1170</v>
      </c>
      <c r="C39" s="612" t="s">
        <v>1183</v>
      </c>
      <c r="D39" s="595">
        <v>41.231130193301979</v>
      </c>
      <c r="E39" s="595">
        <v>39.108916092274924</v>
      </c>
      <c r="F39" s="595">
        <v>42.145568075495433</v>
      </c>
      <c r="G39" s="595">
        <v>40.359559727794029</v>
      </c>
      <c r="H39" s="595">
        <v>40.631240249005145</v>
      </c>
      <c r="I39" s="595">
        <v>38.076325590720757</v>
      </c>
      <c r="J39" s="595">
        <v>40.382965413949847</v>
      </c>
      <c r="K39" s="595">
        <v>36.822083899562983</v>
      </c>
      <c r="L39" s="595">
        <v>37.077407577242042</v>
      </c>
      <c r="M39" s="595">
        <v>38.208219766764365</v>
      </c>
      <c r="N39" s="595">
        <v>38.604408342974601</v>
      </c>
      <c r="O39" s="595">
        <v>36.78693528400845</v>
      </c>
      <c r="P39" s="595">
        <v>35.235207280103666</v>
      </c>
      <c r="Q39" s="595">
        <v>33.26009347458978</v>
      </c>
      <c r="R39" s="595">
        <v>33.220006130038023</v>
      </c>
      <c r="S39" s="630">
        <v>32</v>
      </c>
      <c r="T39" s="625"/>
    </row>
    <row r="40" spans="1:20" ht="12.95" customHeight="1">
      <c r="A40" s="580">
        <v>33</v>
      </c>
      <c r="B40" s="639" t="s">
        <v>1171</v>
      </c>
      <c r="C40" s="612" t="s">
        <v>1183</v>
      </c>
      <c r="D40" s="595">
        <v>41.231130193301979</v>
      </c>
      <c r="E40" s="595">
        <v>39.108916092274931</v>
      </c>
      <c r="F40" s="595">
        <v>42.145568075495454</v>
      </c>
      <c r="G40" s="595">
        <v>40.359559727794029</v>
      </c>
      <c r="H40" s="595">
        <v>40.631240249005145</v>
      </c>
      <c r="I40" s="595">
        <v>38.076325590720764</v>
      </c>
      <c r="J40" s="595">
        <v>40.38296541394984</v>
      </c>
      <c r="K40" s="595">
        <v>36.822083899562983</v>
      </c>
      <c r="L40" s="595">
        <v>37.077407577242042</v>
      </c>
      <c r="M40" s="595">
        <v>38.208219766764351</v>
      </c>
      <c r="N40" s="595">
        <v>38.604408342974615</v>
      </c>
      <c r="O40" s="595">
        <v>36.78693528400845</v>
      </c>
      <c r="P40" s="595">
        <v>35.235207280103666</v>
      </c>
      <c r="Q40" s="595">
        <v>33.26009347458978</v>
      </c>
      <c r="R40" s="595">
        <v>33.220006130038023</v>
      </c>
      <c r="S40" s="630">
        <v>33</v>
      </c>
      <c r="T40" s="625"/>
    </row>
    <row r="41" spans="1:20" ht="12.95" customHeight="1">
      <c r="A41" s="580">
        <v>34</v>
      </c>
      <c r="B41" s="639" t="s">
        <v>1172</v>
      </c>
      <c r="C41" s="612" t="s">
        <v>1183</v>
      </c>
      <c r="D41" s="595">
        <v>41.231130193301965</v>
      </c>
      <c r="E41" s="595">
        <v>39.108916092274917</v>
      </c>
      <c r="F41" s="595">
        <v>42.145568075495447</v>
      </c>
      <c r="G41" s="595">
        <v>40.359559727794021</v>
      </c>
      <c r="H41" s="595">
        <v>40.631240249005138</v>
      </c>
      <c r="I41" s="595">
        <v>38.076325590720771</v>
      </c>
      <c r="J41" s="595">
        <v>40.382965413949847</v>
      </c>
      <c r="K41" s="595">
        <v>36.822083899562983</v>
      </c>
      <c r="L41" s="595">
        <v>37.077407577242042</v>
      </c>
      <c r="M41" s="595">
        <v>38.208219766764358</v>
      </c>
      <c r="N41" s="595">
        <v>38.604408342974608</v>
      </c>
      <c r="O41" s="595">
        <v>36.78693528400845</v>
      </c>
      <c r="P41" s="595">
        <v>35.235207280103666</v>
      </c>
      <c r="Q41" s="595">
        <v>33.260093474589773</v>
      </c>
      <c r="R41" s="595">
        <v>33.22000613003803</v>
      </c>
      <c r="S41" s="630">
        <v>34</v>
      </c>
      <c r="T41" s="625"/>
    </row>
    <row r="42" spans="1:20" ht="12.95" customHeight="1">
      <c r="A42" s="580">
        <v>35</v>
      </c>
      <c r="B42" s="639" t="s">
        <v>1173</v>
      </c>
      <c r="C42" s="612" t="s">
        <v>1183</v>
      </c>
      <c r="D42" s="595">
        <v>41.231130193301965</v>
      </c>
      <c r="E42" s="595">
        <v>39.108916092274931</v>
      </c>
      <c r="F42" s="595">
        <v>42.14556807549544</v>
      </c>
      <c r="G42" s="595">
        <v>40.359559727794029</v>
      </c>
      <c r="H42" s="595">
        <v>40.631240249005138</v>
      </c>
      <c r="I42" s="595">
        <v>38.076325590720764</v>
      </c>
      <c r="J42" s="595">
        <v>40.382965413949847</v>
      </c>
      <c r="K42" s="595">
        <v>36.822083899562976</v>
      </c>
      <c r="L42" s="595">
        <v>37.077407577242042</v>
      </c>
      <c r="M42" s="595">
        <v>38.208219766764358</v>
      </c>
      <c r="N42" s="595">
        <v>38.604408342974615</v>
      </c>
      <c r="O42" s="595">
        <v>36.78693528400845</v>
      </c>
      <c r="P42" s="595">
        <v>35.235207280103673</v>
      </c>
      <c r="Q42" s="595">
        <v>33.26009347458978</v>
      </c>
      <c r="R42" s="595">
        <v>33.22000613003803</v>
      </c>
      <c r="S42" s="630">
        <v>35</v>
      </c>
      <c r="T42" s="625"/>
    </row>
    <row r="43" spans="1:20" ht="12.95" customHeight="1">
      <c r="A43" s="580">
        <v>36</v>
      </c>
      <c r="B43" s="639" t="s">
        <v>1174</v>
      </c>
      <c r="C43" s="612" t="s">
        <v>1183</v>
      </c>
      <c r="D43" s="595">
        <v>41.231130193301972</v>
      </c>
      <c r="E43" s="595">
        <v>39.108916092274931</v>
      </c>
      <c r="F43" s="595">
        <v>42.145568075495447</v>
      </c>
      <c r="G43" s="595">
        <v>40.359559727794029</v>
      </c>
      <c r="H43" s="595">
        <v>40.631240249005145</v>
      </c>
      <c r="I43" s="595">
        <v>38.076325590720764</v>
      </c>
      <c r="J43" s="595">
        <v>40.382965413949847</v>
      </c>
      <c r="K43" s="595">
        <v>36.822083899562976</v>
      </c>
      <c r="L43" s="595">
        <v>37.077407577242035</v>
      </c>
      <c r="M43" s="595">
        <v>38.208219766764344</v>
      </c>
      <c r="N43" s="595">
        <v>38.604408342974615</v>
      </c>
      <c r="O43" s="595">
        <v>36.78693528400845</v>
      </c>
      <c r="P43" s="595">
        <v>35.23520728010368</v>
      </c>
      <c r="Q43" s="595">
        <v>33.260093474589773</v>
      </c>
      <c r="R43" s="595">
        <v>33.22000613003803</v>
      </c>
      <c r="S43" s="630">
        <v>36</v>
      </c>
      <c r="T43" s="625"/>
    </row>
    <row r="44" spans="1:20" ht="12.95" customHeight="1">
      <c r="A44" s="580">
        <v>37</v>
      </c>
      <c r="B44" s="639" t="s">
        <v>1175</v>
      </c>
      <c r="C44" s="612" t="s">
        <v>1183</v>
      </c>
      <c r="D44" s="595">
        <v>41.231130193301979</v>
      </c>
      <c r="E44" s="595">
        <v>39.108916092274931</v>
      </c>
      <c r="F44" s="595">
        <v>42.145568075495454</v>
      </c>
      <c r="G44" s="595">
        <v>40.359559727794029</v>
      </c>
      <c r="H44" s="595">
        <v>40.631240249005145</v>
      </c>
      <c r="I44" s="595">
        <v>38.076325590720757</v>
      </c>
      <c r="J44" s="595">
        <v>40.382965413949847</v>
      </c>
      <c r="K44" s="595">
        <v>36.822083899562983</v>
      </c>
      <c r="L44" s="595">
        <v>37.077407577242035</v>
      </c>
      <c r="M44" s="595">
        <v>38.208219766764351</v>
      </c>
      <c r="N44" s="595">
        <v>38.604408342974608</v>
      </c>
      <c r="O44" s="595">
        <v>36.78693528400845</v>
      </c>
      <c r="P44" s="595">
        <v>35.235207280103673</v>
      </c>
      <c r="Q44" s="595">
        <v>33.26009347458978</v>
      </c>
      <c r="R44" s="595">
        <v>33.220006130038023</v>
      </c>
      <c r="S44" s="630">
        <v>37</v>
      </c>
      <c r="T44" s="625"/>
    </row>
    <row r="45" spans="1:20" ht="12.95" customHeight="1">
      <c r="A45" s="580">
        <v>38</v>
      </c>
      <c r="B45" s="639" t="s">
        <v>1176</v>
      </c>
      <c r="C45" s="612" t="s">
        <v>1183</v>
      </c>
      <c r="D45" s="595">
        <v>41.231130193301979</v>
      </c>
      <c r="E45" s="595">
        <v>39.108916092274931</v>
      </c>
      <c r="F45" s="595">
        <v>42.14556807549544</v>
      </c>
      <c r="G45" s="595">
        <v>40.359559727794029</v>
      </c>
      <c r="H45" s="595">
        <v>40.631240249005145</v>
      </c>
      <c r="I45" s="595">
        <v>38.076325590720757</v>
      </c>
      <c r="J45" s="595">
        <v>40.382965413949847</v>
      </c>
      <c r="K45" s="595">
        <v>36.822083899562983</v>
      </c>
      <c r="L45" s="595">
        <v>37.077407577242035</v>
      </c>
      <c r="M45" s="595">
        <v>38.208219766764358</v>
      </c>
      <c r="N45" s="595">
        <v>38.604408342974608</v>
      </c>
      <c r="O45" s="595">
        <v>36.78693528400845</v>
      </c>
      <c r="P45" s="595">
        <v>35.235207280103673</v>
      </c>
      <c r="Q45" s="595">
        <v>33.26009347458978</v>
      </c>
      <c r="R45" s="595">
        <v>33.22000613003803</v>
      </c>
      <c r="S45" s="630">
        <v>38</v>
      </c>
      <c r="T45" s="625"/>
    </row>
    <row r="46" spans="1:20" ht="12.95" customHeight="1">
      <c r="A46" s="580">
        <v>39</v>
      </c>
      <c r="B46" s="639" t="s">
        <v>1177</v>
      </c>
      <c r="C46" s="612" t="s">
        <v>1183</v>
      </c>
      <c r="D46" s="595">
        <v>41.231130193301972</v>
      </c>
      <c r="E46" s="595">
        <v>39.108916092274931</v>
      </c>
      <c r="F46" s="595">
        <v>42.145568075495447</v>
      </c>
      <c r="G46" s="595">
        <v>40.359559727794029</v>
      </c>
      <c r="H46" s="595">
        <v>40.631240249005138</v>
      </c>
      <c r="I46" s="595">
        <v>38.076325590720757</v>
      </c>
      <c r="J46" s="595">
        <v>40.38296541394984</v>
      </c>
      <c r="K46" s="595">
        <v>36.822083899562983</v>
      </c>
      <c r="L46" s="595">
        <v>37.077407577242035</v>
      </c>
      <c r="M46" s="595">
        <v>38.208219766764358</v>
      </c>
      <c r="N46" s="595">
        <v>38.604408342974615</v>
      </c>
      <c r="O46" s="595">
        <v>36.786935284008464</v>
      </c>
      <c r="P46" s="595">
        <v>35.235207280103666</v>
      </c>
      <c r="Q46" s="595">
        <v>33.26009347458978</v>
      </c>
      <c r="R46" s="595">
        <v>33.22000613003803</v>
      </c>
      <c r="S46" s="630">
        <v>39</v>
      </c>
      <c r="T46" s="625"/>
    </row>
    <row r="47" spans="1:20" ht="12.95" customHeight="1">
      <c r="A47" s="580">
        <v>40</v>
      </c>
      <c r="B47" s="639" t="s">
        <v>1178</v>
      </c>
      <c r="C47" s="612" t="s">
        <v>1183</v>
      </c>
      <c r="D47" s="595">
        <v>41.231130193301979</v>
      </c>
      <c r="E47" s="595">
        <v>39.108916092274939</v>
      </c>
      <c r="F47" s="595">
        <v>42.145568075495447</v>
      </c>
      <c r="G47" s="595">
        <v>40.359559727794029</v>
      </c>
      <c r="H47" s="595">
        <v>40.631240249005153</v>
      </c>
      <c r="I47" s="595">
        <v>38.076325590720757</v>
      </c>
      <c r="J47" s="595">
        <v>40.38296541394984</v>
      </c>
      <c r="K47" s="595">
        <v>36.822083899562976</v>
      </c>
      <c r="L47" s="595">
        <v>37.077407577242028</v>
      </c>
      <c r="M47" s="595">
        <v>38.208219766764358</v>
      </c>
      <c r="N47" s="595">
        <v>38.604408342974615</v>
      </c>
      <c r="O47" s="595">
        <v>36.78693528400845</v>
      </c>
      <c r="P47" s="595">
        <v>35.235207280103673</v>
      </c>
      <c r="Q47" s="595">
        <v>33.260093474589773</v>
      </c>
      <c r="R47" s="595">
        <v>33.22000613003803</v>
      </c>
      <c r="S47" s="630">
        <v>40</v>
      </c>
      <c r="T47" s="625"/>
    </row>
    <row r="48" spans="1:20" ht="12.95" customHeight="1">
      <c r="A48" s="580">
        <v>41</v>
      </c>
      <c r="B48" s="584" t="s">
        <v>1179</v>
      </c>
      <c r="C48" s="612" t="s">
        <v>1183</v>
      </c>
      <c r="D48" s="595">
        <v>41.231130193301972</v>
      </c>
      <c r="E48" s="595">
        <v>39.108916092274931</v>
      </c>
      <c r="F48" s="595">
        <v>42.145568075495447</v>
      </c>
      <c r="G48" s="595">
        <v>40.359559727794036</v>
      </c>
      <c r="H48" s="595">
        <v>40.631240249005138</v>
      </c>
      <c r="I48" s="595">
        <v>38.076325590720764</v>
      </c>
      <c r="J48" s="595">
        <v>40.38296541394984</v>
      </c>
      <c r="K48" s="595">
        <v>36.822083899562983</v>
      </c>
      <c r="L48" s="595">
        <v>37.077407577242035</v>
      </c>
      <c r="M48" s="595">
        <v>38.208219766764365</v>
      </c>
      <c r="N48" s="595">
        <v>38.604408342974615</v>
      </c>
      <c r="O48" s="595">
        <v>36.786935284008457</v>
      </c>
      <c r="P48" s="595">
        <v>35.235207280103673</v>
      </c>
      <c r="Q48" s="595">
        <v>33.26009347458978</v>
      </c>
      <c r="R48" s="595">
        <v>33.220006130038023</v>
      </c>
      <c r="S48" s="630">
        <v>41</v>
      </c>
      <c r="T48" s="625"/>
    </row>
    <row r="49" spans="1:20" ht="12.95" customHeight="1">
      <c r="A49" s="580">
        <v>42</v>
      </c>
      <c r="B49" s="584" t="s">
        <v>1180</v>
      </c>
      <c r="C49" s="612" t="s">
        <v>1183</v>
      </c>
      <c r="D49" s="595">
        <v>41.231130193301972</v>
      </c>
      <c r="E49" s="595">
        <v>39.108916092274917</v>
      </c>
      <c r="F49" s="595">
        <v>42.14556807549544</v>
      </c>
      <c r="G49" s="595">
        <v>40.359559727794029</v>
      </c>
      <c r="H49" s="595">
        <v>40.631240249005131</v>
      </c>
      <c r="I49" s="595">
        <v>38.076325590720757</v>
      </c>
      <c r="J49" s="595">
        <v>40.382965413949847</v>
      </c>
      <c r="K49" s="595">
        <v>36.822083899562983</v>
      </c>
      <c r="L49" s="595">
        <v>37.077407577242035</v>
      </c>
      <c r="M49" s="595">
        <v>38.208219766764351</v>
      </c>
      <c r="N49" s="595">
        <v>38.604408342974622</v>
      </c>
      <c r="O49" s="595">
        <v>36.78693528400845</v>
      </c>
      <c r="P49" s="595">
        <v>35.235207280103673</v>
      </c>
      <c r="Q49" s="595">
        <v>33.26009347458978</v>
      </c>
      <c r="R49" s="595">
        <v>33.22000613003803</v>
      </c>
      <c r="S49" s="630">
        <v>42</v>
      </c>
      <c r="T49" s="625"/>
    </row>
    <row r="50" spans="1:20" ht="12.95" customHeight="1">
      <c r="A50" s="580">
        <v>43</v>
      </c>
      <c r="B50" s="581" t="s">
        <v>1114</v>
      </c>
      <c r="C50" s="612" t="s">
        <v>1183</v>
      </c>
      <c r="D50" s="595">
        <v>3.7682169143358206</v>
      </c>
      <c r="E50" s="595">
        <v>3.8419421199311472</v>
      </c>
      <c r="F50" s="595">
        <v>3.9876694070982932</v>
      </c>
      <c r="G50" s="595">
        <v>4.2972742784694882</v>
      </c>
      <c r="H50" s="595">
        <v>3.8661166729732428</v>
      </c>
      <c r="I50" s="595">
        <v>4.1766485159900402</v>
      </c>
      <c r="J50" s="595">
        <v>4.3487727663538323</v>
      </c>
      <c r="K50" s="595">
        <v>4.2339898700457947</v>
      </c>
      <c r="L50" s="595">
        <v>4.4600792659109771</v>
      </c>
      <c r="M50" s="595">
        <v>4.5527120154525376</v>
      </c>
      <c r="N50" s="595">
        <v>4.5576248988182728</v>
      </c>
      <c r="O50" s="595">
        <v>4.6652939758340839</v>
      </c>
      <c r="P50" s="595">
        <v>5.5549941735927382</v>
      </c>
      <c r="Q50" s="595">
        <v>5.4973555458144094</v>
      </c>
      <c r="R50" s="595">
        <v>5.4240985785970715</v>
      </c>
      <c r="S50" s="630">
        <v>43</v>
      </c>
      <c r="T50" s="625"/>
    </row>
    <row r="51" spans="1:20">
      <c r="A51" s="625"/>
      <c r="B51" s="625"/>
      <c r="C51" s="624"/>
      <c r="S51" s="625"/>
      <c r="T51" s="625"/>
    </row>
    <row r="52" spans="1:20" ht="15" customHeight="1">
      <c r="A52" s="625"/>
      <c r="B52" s="625"/>
      <c r="C52" s="624"/>
      <c r="D52" s="674" t="s">
        <v>1199</v>
      </c>
      <c r="J52" s="674"/>
      <c r="S52" s="625"/>
      <c r="T52" s="625"/>
    </row>
    <row r="53" spans="1:20" ht="12.95" customHeight="1">
      <c r="A53" s="580">
        <v>44</v>
      </c>
      <c r="B53" s="581" t="s">
        <v>1161</v>
      </c>
      <c r="C53" s="646" t="s">
        <v>631</v>
      </c>
      <c r="D53" s="613">
        <v>1226.3485531120407</v>
      </c>
      <c r="E53" s="613">
        <v>1468.6895646692233</v>
      </c>
      <c r="F53" s="613">
        <v>1734.2068780558056</v>
      </c>
      <c r="G53" s="613">
        <v>1742.9346808695525</v>
      </c>
      <c r="H53" s="613">
        <v>1829.8625000091772</v>
      </c>
      <c r="I53" s="613">
        <v>1898.557535503626</v>
      </c>
      <c r="J53" s="613">
        <v>2064.0073741867477</v>
      </c>
      <c r="K53" s="613">
        <v>2227.6760920128677</v>
      </c>
      <c r="L53" s="613">
        <v>2747.241161396827</v>
      </c>
      <c r="M53" s="613">
        <v>2820.2631916546807</v>
      </c>
      <c r="N53" s="613">
        <v>2769.2323132589404</v>
      </c>
      <c r="O53" s="613">
        <v>3027.5283306440847</v>
      </c>
      <c r="P53" s="613">
        <v>2990.8388624369072</v>
      </c>
      <c r="Q53" s="613">
        <v>2881.847532933909</v>
      </c>
      <c r="R53" s="613">
        <v>2913.9917277564728</v>
      </c>
      <c r="S53" s="630">
        <v>44</v>
      </c>
      <c r="T53" s="625"/>
    </row>
    <row r="54" spans="1:20" ht="12.95" customHeight="1">
      <c r="A54" s="580">
        <v>45</v>
      </c>
      <c r="B54" s="639" t="s">
        <v>1085</v>
      </c>
      <c r="C54" s="646" t="s">
        <v>631</v>
      </c>
      <c r="D54" s="613">
        <v>654.77114888855226</v>
      </c>
      <c r="E54" s="613">
        <v>860.61481165900989</v>
      </c>
      <c r="F54" s="613">
        <v>965.96334711124052</v>
      </c>
      <c r="G54" s="613">
        <v>828.94662718288623</v>
      </c>
      <c r="H54" s="613">
        <v>941.11388183837357</v>
      </c>
      <c r="I54" s="613">
        <v>821.92608933922838</v>
      </c>
      <c r="J54" s="613">
        <v>996.32274884395736</v>
      </c>
      <c r="K54" s="613">
        <v>939.49127670362884</v>
      </c>
      <c r="L54" s="613">
        <v>1050.057635181176</v>
      </c>
      <c r="M54" s="613">
        <v>1114.8243577159749</v>
      </c>
      <c r="N54" s="613">
        <v>984.94984251028814</v>
      </c>
      <c r="O54" s="613">
        <v>1018.6719909445668</v>
      </c>
      <c r="P54" s="613">
        <v>925.80371513532191</v>
      </c>
      <c r="Q54" s="613">
        <v>857.08901252341127</v>
      </c>
      <c r="R54" s="613">
        <v>884.1835192386792</v>
      </c>
      <c r="S54" s="630">
        <v>45</v>
      </c>
      <c r="T54" s="625"/>
    </row>
    <row r="55" spans="1:20" ht="12.95" customHeight="1">
      <c r="A55" s="580">
        <v>46</v>
      </c>
      <c r="B55" s="639" t="s">
        <v>1086</v>
      </c>
      <c r="C55" s="646" t="s">
        <v>631</v>
      </c>
      <c r="D55" s="613">
        <v>401.69815964064395</v>
      </c>
      <c r="E55" s="613">
        <v>453.09918808331588</v>
      </c>
      <c r="F55" s="613">
        <v>545.33675267688284</v>
      </c>
      <c r="G55" s="613">
        <v>641.21049081199862</v>
      </c>
      <c r="H55" s="613">
        <v>674.66481128280509</v>
      </c>
      <c r="I55" s="613">
        <v>826.05072769864125</v>
      </c>
      <c r="J55" s="613">
        <v>789.14510160774603</v>
      </c>
      <c r="K55" s="613">
        <v>999.1161630978188</v>
      </c>
      <c r="L55" s="613">
        <v>1335.1424723959599</v>
      </c>
      <c r="M55" s="613">
        <v>1383.2072594979832</v>
      </c>
      <c r="N55" s="613">
        <v>1417.590683483869</v>
      </c>
      <c r="O55" s="613">
        <v>1545.7499055962969</v>
      </c>
      <c r="P55" s="613">
        <v>1467.2349249493575</v>
      </c>
      <c r="Q55" s="613">
        <v>1545.7419001657961</v>
      </c>
      <c r="R55" s="613">
        <v>1518.2327411490719</v>
      </c>
      <c r="S55" s="630">
        <v>46</v>
      </c>
      <c r="T55" s="625"/>
    </row>
    <row r="56" spans="1:20" ht="12.95" customHeight="1">
      <c r="A56" s="580">
        <v>47</v>
      </c>
      <c r="B56" s="639" t="s">
        <v>1081</v>
      </c>
      <c r="C56" s="646" t="s">
        <v>631</v>
      </c>
      <c r="D56" s="613">
        <v>166.53905623002862</v>
      </c>
      <c r="E56" s="613">
        <v>148.42769005889912</v>
      </c>
      <c r="F56" s="613">
        <v>217.10439375202728</v>
      </c>
      <c r="G56" s="613">
        <v>268.95214817817117</v>
      </c>
      <c r="H56" s="613">
        <v>211.49697665091168</v>
      </c>
      <c r="I56" s="613">
        <v>245.96960950411625</v>
      </c>
      <c r="J56" s="613">
        <v>272.70571375060183</v>
      </c>
      <c r="K56" s="613">
        <v>282.85590235568219</v>
      </c>
      <c r="L56" s="613">
        <v>354.29006650610717</v>
      </c>
      <c r="M56" s="613">
        <v>315.13759644970764</v>
      </c>
      <c r="N56" s="613">
        <v>361.74651338500416</v>
      </c>
      <c r="O56" s="613">
        <v>453.19520415094848</v>
      </c>
      <c r="P56" s="613">
        <v>588.6062933849845</v>
      </c>
      <c r="Q56" s="613">
        <v>467.46389670385452</v>
      </c>
      <c r="R56" s="613">
        <v>501.11373377564706</v>
      </c>
      <c r="S56" s="630">
        <v>47</v>
      </c>
      <c r="T56" s="625"/>
    </row>
    <row r="57" spans="1:20" ht="12.95" customHeight="1">
      <c r="A57" s="580">
        <v>48</v>
      </c>
      <c r="B57" s="639" t="s">
        <v>1162</v>
      </c>
      <c r="C57" s="646" t="s">
        <v>631</v>
      </c>
      <c r="D57" s="613">
        <v>3.3401883528158671</v>
      </c>
      <c r="E57" s="613">
        <v>6.5478748679985213</v>
      </c>
      <c r="F57" s="613">
        <v>5.8023845156548788</v>
      </c>
      <c r="G57" s="613">
        <v>3.8254146964963631</v>
      </c>
      <c r="H57" s="613">
        <v>2.5868302370870531</v>
      </c>
      <c r="I57" s="613">
        <v>4.6111089616399976</v>
      </c>
      <c r="J57" s="613">
        <v>5.8338099844427314</v>
      </c>
      <c r="K57" s="613">
        <v>6.2127498557379024</v>
      </c>
      <c r="L57" s="613">
        <v>7.7509873135840808</v>
      </c>
      <c r="M57" s="613">
        <v>7.0939779910149685</v>
      </c>
      <c r="N57" s="613">
        <v>4.945273879779073</v>
      </c>
      <c r="O57" s="613">
        <v>9.9112299522726524</v>
      </c>
      <c r="P57" s="613">
        <v>9.1939289672437745</v>
      </c>
      <c r="Q57" s="613">
        <v>11.552723540847103</v>
      </c>
      <c r="R57" s="613">
        <v>10.461733593074388</v>
      </c>
      <c r="S57" s="630">
        <v>48</v>
      </c>
      <c r="T57" s="625"/>
    </row>
    <row r="58" spans="1:20" ht="12.95" customHeight="1">
      <c r="A58" s="580">
        <v>49</v>
      </c>
      <c r="B58" s="648" t="s">
        <v>1163</v>
      </c>
      <c r="C58" s="646" t="s">
        <v>631</v>
      </c>
      <c r="D58" s="613">
        <v>119.33041026976562</v>
      </c>
      <c r="E58" s="613">
        <v>155.79430116397052</v>
      </c>
      <c r="F58" s="613">
        <v>151.30449663203549</v>
      </c>
      <c r="G58" s="613">
        <v>196.04619070829298</v>
      </c>
      <c r="H58" s="613">
        <v>233.48847828855185</v>
      </c>
      <c r="I58" s="613">
        <v>307.41774588621399</v>
      </c>
      <c r="J58" s="613">
        <v>353.55121952996046</v>
      </c>
      <c r="K58" s="613">
        <v>380.49447543732845</v>
      </c>
      <c r="L58" s="613">
        <v>473.78825026937022</v>
      </c>
      <c r="M58" s="613">
        <v>489.23244258482265</v>
      </c>
      <c r="N58" s="613">
        <v>499.74893715600626</v>
      </c>
      <c r="O58" s="613">
        <v>526.20678932530859</v>
      </c>
      <c r="P58" s="613">
        <v>506.76282000103214</v>
      </c>
      <c r="Q58" s="613">
        <v>549.90720675086266</v>
      </c>
      <c r="R58" s="613">
        <v>511.79868050135508</v>
      </c>
      <c r="S58" s="630">
        <v>49</v>
      </c>
      <c r="T58" s="625"/>
    </row>
    <row r="59" spans="1:20" ht="12.95" customHeight="1">
      <c r="A59" s="580">
        <v>50</v>
      </c>
      <c r="B59" s="639" t="s">
        <v>1164</v>
      </c>
      <c r="C59" s="646" t="s">
        <v>631</v>
      </c>
      <c r="D59" s="613">
        <v>12.312218671793753</v>
      </c>
      <c r="E59" s="613">
        <v>11.271122501757109</v>
      </c>
      <c r="F59" s="613">
        <v>24.194202711788677</v>
      </c>
      <c r="G59" s="613">
        <v>32.371839408398372</v>
      </c>
      <c r="H59" s="613">
        <v>49.67332562298423</v>
      </c>
      <c r="I59" s="613">
        <v>72.404674790028011</v>
      </c>
      <c r="J59" s="613">
        <v>117.0621914760402</v>
      </c>
      <c r="K59" s="613">
        <v>105.1537115404589</v>
      </c>
      <c r="L59" s="613">
        <v>112.3443704449309</v>
      </c>
      <c r="M59" s="613">
        <v>131.46443960499502</v>
      </c>
      <c r="N59" s="613">
        <v>106.75680655514259</v>
      </c>
      <c r="O59" s="613">
        <v>108.59192850028653</v>
      </c>
      <c r="P59" s="613">
        <v>101.0828900622277</v>
      </c>
      <c r="Q59" s="613">
        <v>129.12851455157312</v>
      </c>
      <c r="R59" s="613">
        <v>123.17272986206838</v>
      </c>
      <c r="S59" s="630">
        <v>50</v>
      </c>
      <c r="T59" s="625"/>
    </row>
    <row r="60" spans="1:20" ht="12.95" customHeight="1">
      <c r="A60" s="580">
        <v>51</v>
      </c>
      <c r="B60" s="639" t="s">
        <v>1165</v>
      </c>
      <c r="C60" s="646" t="s">
        <v>631</v>
      </c>
      <c r="D60" s="613">
        <v>77.383828892830408</v>
      </c>
      <c r="E60" s="613">
        <v>106.92072681577125</v>
      </c>
      <c r="F60" s="613">
        <v>84.911629755526718</v>
      </c>
      <c r="G60" s="613">
        <v>111.65164111113998</v>
      </c>
      <c r="H60" s="613">
        <v>122.87064955087646</v>
      </c>
      <c r="I60" s="613">
        <v>157.14540954846777</v>
      </c>
      <c r="J60" s="613">
        <v>152.99306741567347</v>
      </c>
      <c r="K60" s="613">
        <v>172.31791396128045</v>
      </c>
      <c r="L60" s="613">
        <v>237.32366663507531</v>
      </c>
      <c r="M60" s="613">
        <v>231.33861574111046</v>
      </c>
      <c r="N60" s="613">
        <v>243.98696235023968</v>
      </c>
      <c r="O60" s="613">
        <v>265.55819692904481</v>
      </c>
      <c r="P60" s="613">
        <v>243.21622881412378</v>
      </c>
      <c r="Q60" s="613">
        <v>229.75960516677225</v>
      </c>
      <c r="R60" s="613">
        <v>201.87607871411794</v>
      </c>
      <c r="S60" s="630">
        <v>51</v>
      </c>
      <c r="T60" s="625"/>
    </row>
    <row r="61" spans="1:20" ht="12.95" customHeight="1">
      <c r="A61" s="580">
        <v>52</v>
      </c>
      <c r="B61" s="639" t="s">
        <v>1166</v>
      </c>
      <c r="C61" s="646" t="s">
        <v>631</v>
      </c>
      <c r="D61" s="613">
        <v>29.634362705141449</v>
      </c>
      <c r="E61" s="613">
        <v>37.602451846442158</v>
      </c>
      <c r="F61" s="613">
        <v>42.198664164720107</v>
      </c>
      <c r="G61" s="613">
        <v>52.022710188754651</v>
      </c>
      <c r="H61" s="613">
        <v>60.94450311469113</v>
      </c>
      <c r="I61" s="613">
        <v>77.867661547718257</v>
      </c>
      <c r="J61" s="613">
        <v>83.495960638246828</v>
      </c>
      <c r="K61" s="613">
        <v>103.02284993558911</v>
      </c>
      <c r="L61" s="613">
        <v>124.12021318936399</v>
      </c>
      <c r="M61" s="613">
        <v>126.42938723871721</v>
      </c>
      <c r="N61" s="613">
        <v>149.005168250624</v>
      </c>
      <c r="O61" s="613">
        <v>152.05666389597727</v>
      </c>
      <c r="P61" s="613">
        <v>162.46370112468065</v>
      </c>
      <c r="Q61" s="613">
        <v>191.01908703251732</v>
      </c>
      <c r="R61" s="613">
        <v>186.74987192516875</v>
      </c>
      <c r="S61" s="630">
        <v>52</v>
      </c>
      <c r="T61" s="625"/>
    </row>
    <row r="62" spans="1:20" ht="12.95" customHeight="1">
      <c r="A62" s="580">
        <v>53</v>
      </c>
      <c r="B62" s="648" t="s">
        <v>1115</v>
      </c>
      <c r="C62" s="646" t="s">
        <v>631</v>
      </c>
      <c r="D62" s="613">
        <v>1492.489746099852</v>
      </c>
      <c r="E62" s="613">
        <v>1400.0185782544727</v>
      </c>
      <c r="F62" s="613">
        <v>1321.5820259614466</v>
      </c>
      <c r="G62" s="613">
        <v>1588.1692050000765</v>
      </c>
      <c r="H62" s="613">
        <v>1672.4444626779841</v>
      </c>
      <c r="I62" s="613">
        <v>1526.9088257834042</v>
      </c>
      <c r="J62" s="613">
        <v>1651.4020365531451</v>
      </c>
      <c r="K62" s="613">
        <v>1556.3748603827389</v>
      </c>
      <c r="L62" s="613">
        <v>1670.346926566265</v>
      </c>
      <c r="M62" s="613">
        <v>1721.2992842907854</v>
      </c>
      <c r="N62" s="613">
        <v>1843.9893235996656</v>
      </c>
      <c r="O62" s="613">
        <v>1789.8551627884287</v>
      </c>
      <c r="P62" s="613">
        <v>1762.0897162550971</v>
      </c>
      <c r="Q62" s="613">
        <v>1732.8136665713478</v>
      </c>
      <c r="R62" s="613">
        <v>1833.4885159080145</v>
      </c>
      <c r="S62" s="630">
        <v>53</v>
      </c>
      <c r="T62" s="625"/>
    </row>
    <row r="63" spans="1:20" ht="12.95" customHeight="1">
      <c r="A63" s="580">
        <v>54</v>
      </c>
      <c r="B63" s="639" t="s">
        <v>1170</v>
      </c>
      <c r="C63" s="646" t="s">
        <v>631</v>
      </c>
      <c r="D63" s="613">
        <v>454.07543972548058</v>
      </c>
      <c r="E63" s="613">
        <v>431.84924744518474</v>
      </c>
      <c r="F63" s="613">
        <v>429.94685772567163</v>
      </c>
      <c r="G63" s="613">
        <v>479.46682941413172</v>
      </c>
      <c r="H63" s="613">
        <v>517.29027753105436</v>
      </c>
      <c r="I63" s="613">
        <v>450.63522263542166</v>
      </c>
      <c r="J63" s="613">
        <v>472.19795142461572</v>
      </c>
      <c r="K63" s="613">
        <v>395.98473819313324</v>
      </c>
      <c r="L63" s="613">
        <v>411.79923866728285</v>
      </c>
      <c r="M63" s="613">
        <v>456.92003533892239</v>
      </c>
      <c r="N63" s="613">
        <v>440.11212701087607</v>
      </c>
      <c r="O63" s="613">
        <v>432.50858539833735</v>
      </c>
      <c r="P63" s="613">
        <v>381.04973239946156</v>
      </c>
      <c r="Q63" s="613">
        <v>349.50777973680084</v>
      </c>
      <c r="R63" s="613">
        <v>395.31725320526573</v>
      </c>
      <c r="S63" s="630">
        <v>54</v>
      </c>
      <c r="T63" s="625"/>
    </row>
    <row r="64" spans="1:20" ht="12.95" customHeight="1">
      <c r="A64" s="580">
        <v>55</v>
      </c>
      <c r="B64" s="639" t="s">
        <v>1171</v>
      </c>
      <c r="C64" s="646" t="s">
        <v>631</v>
      </c>
      <c r="D64" s="613">
        <v>24.483167112663622</v>
      </c>
      <c r="E64" s="613">
        <v>23.991918565324656</v>
      </c>
      <c r="F64" s="613">
        <v>22.780162594864564</v>
      </c>
      <c r="G64" s="613">
        <v>27.047112872385792</v>
      </c>
      <c r="H64" s="613">
        <v>31.337508693342869</v>
      </c>
      <c r="I64" s="613">
        <v>28.933842892939275</v>
      </c>
      <c r="J64" s="613">
        <v>30.047638947383071</v>
      </c>
      <c r="K64" s="613">
        <v>30.874113030235975</v>
      </c>
      <c r="L64" s="613">
        <v>31.100214659442031</v>
      </c>
      <c r="M64" s="613">
        <v>34.207550476070978</v>
      </c>
      <c r="N64" s="613">
        <v>33.228010476104473</v>
      </c>
      <c r="O64" s="613">
        <v>30.304470270496161</v>
      </c>
      <c r="P64" s="613">
        <v>28.887827969172974</v>
      </c>
      <c r="Q64" s="613">
        <v>27.731532097998716</v>
      </c>
      <c r="R64" s="613">
        <v>28.334770527009436</v>
      </c>
      <c r="S64" s="630">
        <v>55</v>
      </c>
      <c r="T64" s="625"/>
    </row>
    <row r="65" spans="1:20" ht="12.95" customHeight="1">
      <c r="A65" s="580">
        <v>56</v>
      </c>
      <c r="B65" s="639" t="s">
        <v>1172</v>
      </c>
      <c r="C65" s="646" t="s">
        <v>631</v>
      </c>
      <c r="D65" s="613">
        <v>47.204420957387619</v>
      </c>
      <c r="E65" s="613">
        <v>45.791585768739864</v>
      </c>
      <c r="F65" s="613">
        <v>50.327595184699923</v>
      </c>
      <c r="G65" s="613">
        <v>46.667537476182709</v>
      </c>
      <c r="H65" s="613">
        <v>55.348312224700862</v>
      </c>
      <c r="I65" s="613">
        <v>55.009833173616599</v>
      </c>
      <c r="J65" s="613">
        <v>55.431798050247266</v>
      </c>
      <c r="K65" s="613">
        <v>51.466160481889972</v>
      </c>
      <c r="L65" s="613">
        <v>48.101802071152719</v>
      </c>
      <c r="M65" s="613">
        <v>52.330409789034569</v>
      </c>
      <c r="N65" s="613">
        <v>53.291338988574942</v>
      </c>
      <c r="O65" s="613">
        <v>49.843596671739988</v>
      </c>
      <c r="P65" s="613">
        <v>49.131791357577981</v>
      </c>
      <c r="Q65" s="613">
        <v>49.459472736216846</v>
      </c>
      <c r="R65" s="613">
        <v>49.184439568528646</v>
      </c>
      <c r="S65" s="630">
        <v>56</v>
      </c>
      <c r="T65" s="625"/>
    </row>
    <row r="66" spans="1:20" ht="12.95" customHeight="1">
      <c r="A66" s="580">
        <v>57</v>
      </c>
      <c r="B66" s="639" t="s">
        <v>1174</v>
      </c>
      <c r="C66" s="646" t="s">
        <v>631</v>
      </c>
      <c r="D66" s="613">
        <v>199.41637652888068</v>
      </c>
      <c r="E66" s="613">
        <v>179.06837851945247</v>
      </c>
      <c r="F66" s="613">
        <v>97.095217873018029</v>
      </c>
      <c r="G66" s="613">
        <v>106.44584027045396</v>
      </c>
      <c r="H66" s="613">
        <v>128.42767576281602</v>
      </c>
      <c r="I66" s="613">
        <v>107.38069384454123</v>
      </c>
      <c r="J66" s="613">
        <v>106.19789938334407</v>
      </c>
      <c r="K66" s="613">
        <v>110.45822052558455</v>
      </c>
      <c r="L66" s="613">
        <v>106.93385906880499</v>
      </c>
      <c r="M66" s="613">
        <v>112.29882105522722</v>
      </c>
      <c r="N66" s="613">
        <v>121.66458961225999</v>
      </c>
      <c r="O66" s="613">
        <v>120.87884038014981</v>
      </c>
      <c r="P66" s="613">
        <v>118.76049635018914</v>
      </c>
      <c r="Q66" s="613">
        <v>112.76606289791468</v>
      </c>
      <c r="R66" s="613">
        <v>113.12478509224397</v>
      </c>
      <c r="S66" s="630">
        <v>57</v>
      </c>
      <c r="T66" s="625"/>
    </row>
    <row r="67" spans="1:20" ht="12.95" customHeight="1">
      <c r="A67" s="580">
        <v>58</v>
      </c>
      <c r="B67" s="639" t="s">
        <v>1177</v>
      </c>
      <c r="C67" s="646" t="s">
        <v>631</v>
      </c>
      <c r="D67" s="613">
        <v>226.30448069087637</v>
      </c>
      <c r="E67" s="613">
        <v>185.39947036511205</v>
      </c>
      <c r="F67" s="613">
        <v>150.27304418962345</v>
      </c>
      <c r="G67" s="613">
        <v>187.96881521818131</v>
      </c>
      <c r="H67" s="613">
        <v>187.4924377193378</v>
      </c>
      <c r="I67" s="613">
        <v>155.85722644110302</v>
      </c>
      <c r="J67" s="613">
        <v>144.13381165703862</v>
      </c>
      <c r="K67" s="613">
        <v>140.12668326007167</v>
      </c>
      <c r="L67" s="613">
        <v>146.10792584036733</v>
      </c>
      <c r="M67" s="613">
        <v>141.72421717969971</v>
      </c>
      <c r="N67" s="613">
        <v>159.87370448796955</v>
      </c>
      <c r="O67" s="613">
        <v>161.79503493914982</v>
      </c>
      <c r="P67" s="613">
        <v>151.69455336333098</v>
      </c>
      <c r="Q67" s="613">
        <v>148.70493039083192</v>
      </c>
      <c r="R67" s="613">
        <v>174.5140675113451</v>
      </c>
      <c r="S67" s="630">
        <v>58</v>
      </c>
      <c r="T67" s="625"/>
    </row>
    <row r="68" spans="1:20" ht="12.95" customHeight="1">
      <c r="A68" s="580">
        <v>59</v>
      </c>
      <c r="B68" s="639" t="s">
        <v>1178</v>
      </c>
      <c r="C68" s="646" t="s">
        <v>631</v>
      </c>
      <c r="D68" s="613">
        <v>191.728306831362</v>
      </c>
      <c r="E68" s="613">
        <v>172.48952100512813</v>
      </c>
      <c r="F68" s="613">
        <v>199.86387120873195</v>
      </c>
      <c r="G68" s="613">
        <v>296.06973499418052</v>
      </c>
      <c r="H68" s="613">
        <v>287.93614141122356</v>
      </c>
      <c r="I68" s="613">
        <v>267.31426786750035</v>
      </c>
      <c r="J68" s="613">
        <v>278.8206776656333</v>
      </c>
      <c r="K68" s="613">
        <v>287.59792534210675</v>
      </c>
      <c r="L68" s="613">
        <v>313.81680995808506</v>
      </c>
      <c r="M68" s="613">
        <v>294.73462589032818</v>
      </c>
      <c r="N68" s="613">
        <v>359.96312564813178</v>
      </c>
      <c r="O68" s="613">
        <v>329.34672851066864</v>
      </c>
      <c r="P68" s="613">
        <v>350.17793799842673</v>
      </c>
      <c r="Q68" s="613">
        <v>392.52293250899982</v>
      </c>
      <c r="R68" s="613">
        <v>415.07679532675172</v>
      </c>
      <c r="S68" s="630">
        <v>59</v>
      </c>
      <c r="T68" s="625"/>
    </row>
    <row r="69" spans="1:20" ht="12.95" customHeight="1">
      <c r="A69" s="580">
        <v>60</v>
      </c>
      <c r="B69" s="584" t="s">
        <v>1179</v>
      </c>
      <c r="C69" s="646" t="s">
        <v>631</v>
      </c>
      <c r="D69" s="613">
        <v>349.27755425320123</v>
      </c>
      <c r="E69" s="613">
        <v>361.42845658553063</v>
      </c>
      <c r="F69" s="613">
        <v>371.29527718483689</v>
      </c>
      <c r="G69" s="613">
        <v>444.50333475456046</v>
      </c>
      <c r="H69" s="613">
        <v>464.61210933550876</v>
      </c>
      <c r="I69" s="613">
        <v>461.77773892828202</v>
      </c>
      <c r="J69" s="613">
        <v>564.57225942488333</v>
      </c>
      <c r="K69" s="613">
        <v>539.86701954971693</v>
      </c>
      <c r="L69" s="613">
        <v>612.48707630113017</v>
      </c>
      <c r="M69" s="613">
        <v>629.08362456150235</v>
      </c>
      <c r="N69" s="613">
        <v>675.85642737574869</v>
      </c>
      <c r="O69" s="613">
        <v>665.17790661788717</v>
      </c>
      <c r="P69" s="613">
        <v>682.3873768169376</v>
      </c>
      <c r="Q69" s="613">
        <v>652.12095620258492</v>
      </c>
      <c r="R69" s="613">
        <v>657.93640467687021</v>
      </c>
      <c r="S69" s="630">
        <v>60</v>
      </c>
      <c r="T69" s="625"/>
    </row>
    <row r="70" spans="1:20" ht="12.95" customHeight="1">
      <c r="A70" s="580">
        <v>61</v>
      </c>
      <c r="B70" s="581" t="s">
        <v>1114</v>
      </c>
      <c r="C70" s="646" t="s">
        <v>631</v>
      </c>
      <c r="D70" s="613">
        <v>24.116588251749253</v>
      </c>
      <c r="E70" s="613">
        <v>28.814565899483604</v>
      </c>
      <c r="F70" s="613">
        <v>29.508753612527368</v>
      </c>
      <c r="G70" s="613">
        <v>30.940374804980316</v>
      </c>
      <c r="H70" s="613">
        <v>35.954885058651158</v>
      </c>
      <c r="I70" s="613">
        <v>50.537447043479489</v>
      </c>
      <c r="J70" s="613">
        <v>43.922604940173706</v>
      </c>
      <c r="K70" s="613">
        <v>39.799504778430467</v>
      </c>
      <c r="L70" s="613">
        <v>46.83083229206526</v>
      </c>
      <c r="M70" s="613">
        <v>48.714018565342151</v>
      </c>
      <c r="N70" s="613">
        <v>51.956923846528312</v>
      </c>
      <c r="O70" s="613">
        <v>66.247174456843993</v>
      </c>
      <c r="P70" s="613">
        <v>69.437427169909228</v>
      </c>
      <c r="Q70" s="613">
        <v>65.968266549772906</v>
      </c>
      <c r="R70" s="613">
        <v>60.207494222427485</v>
      </c>
      <c r="S70" s="630">
        <v>61</v>
      </c>
      <c r="T70" s="625"/>
    </row>
    <row r="71" spans="1:20" ht="12.95" customHeight="1">
      <c r="A71" s="580">
        <v>62</v>
      </c>
      <c r="B71" s="636" t="s">
        <v>48</v>
      </c>
      <c r="C71" s="646" t="s">
        <v>631</v>
      </c>
      <c r="D71" s="651">
        <v>2862.2852977334078</v>
      </c>
      <c r="E71" s="651">
        <v>3053.31700998715</v>
      </c>
      <c r="F71" s="651">
        <v>3236.6021542618155</v>
      </c>
      <c r="G71" s="651">
        <v>3558.0904513829023</v>
      </c>
      <c r="H71" s="651">
        <v>3771.7503260343642</v>
      </c>
      <c r="I71" s="651">
        <v>3783.4215542167235</v>
      </c>
      <c r="J71" s="651">
        <v>4112.8832352100271</v>
      </c>
      <c r="K71" s="651">
        <v>4204.3449326113659</v>
      </c>
      <c r="L71" s="651">
        <v>4938.207170524528</v>
      </c>
      <c r="M71" s="651">
        <v>5079.5089370956312</v>
      </c>
      <c r="N71" s="651">
        <v>5164.9274978611411</v>
      </c>
      <c r="O71" s="651">
        <v>5409.8374572146658</v>
      </c>
      <c r="P71" s="651">
        <v>5329.1288258629456</v>
      </c>
      <c r="Q71" s="651">
        <v>5230.5366728058925</v>
      </c>
      <c r="R71" s="651">
        <v>5319.4864183882701</v>
      </c>
      <c r="S71" s="630">
        <v>62</v>
      </c>
      <c r="T71" s="625"/>
    </row>
    <row r="72" spans="1:20" ht="15" customHeight="1">
      <c r="A72" s="601" t="s">
        <v>572</v>
      </c>
    </row>
    <row r="73" spans="1:20" s="602" customFormat="1" ht="15" customHeight="1">
      <c r="A73" s="602" t="s">
        <v>1200</v>
      </c>
      <c r="C73" s="652"/>
    </row>
    <row r="74" spans="1:20">
      <c r="A74" s="653" t="s">
        <v>1187</v>
      </c>
    </row>
  </sheetData>
  <pageMargins left="0.70866141732283472" right="0.31496062992125984" top="0.78740157480314965" bottom="0.78740157480314965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3" width="13.7109375" style="644" customWidth="1"/>
    <col min="4" max="4" width="11.42578125" style="576"/>
    <col min="5" max="8" width="11.42578125" style="576" customWidth="1"/>
    <col min="9" max="9" width="11.42578125" style="576"/>
    <col min="10" max="13" width="11.42578125" style="576" customWidth="1"/>
    <col min="14" max="18" width="11.42578125" style="576"/>
    <col min="19" max="19" width="4.28515625" style="576" hidden="1" customWidth="1"/>
    <col min="20" max="16384" width="11.42578125" style="576"/>
  </cols>
  <sheetData>
    <row r="1" spans="1:20" ht="20.25" customHeight="1">
      <c r="A1" s="617" t="s">
        <v>1290</v>
      </c>
      <c r="J1" s="617"/>
    </row>
    <row r="2" spans="1:20" ht="20.100000000000001" customHeight="1"/>
    <row r="3" spans="1:20" s="647" customFormat="1" ht="30" customHeight="1">
      <c r="A3" s="618" t="s">
        <v>30</v>
      </c>
      <c r="B3" s="622" t="s">
        <v>1159</v>
      </c>
      <c r="C3" s="619" t="s">
        <v>3</v>
      </c>
      <c r="D3" s="619">
        <v>2000</v>
      </c>
      <c r="E3" s="619">
        <v>2001</v>
      </c>
      <c r="F3" s="619">
        <v>2002</v>
      </c>
      <c r="G3" s="619">
        <v>2003</v>
      </c>
      <c r="H3" s="621">
        <v>2004</v>
      </c>
      <c r="I3" s="619">
        <v>2005</v>
      </c>
      <c r="J3" s="620">
        <v>2006</v>
      </c>
      <c r="K3" s="619">
        <v>2007</v>
      </c>
      <c r="L3" s="619">
        <v>2008</v>
      </c>
      <c r="M3" s="619">
        <v>2009</v>
      </c>
      <c r="N3" s="619">
        <v>2010</v>
      </c>
      <c r="O3" s="619">
        <v>2011</v>
      </c>
      <c r="P3" s="619">
        <v>2012</v>
      </c>
      <c r="Q3" s="632">
        <v>2013</v>
      </c>
      <c r="R3" s="621">
        <v>2014</v>
      </c>
      <c r="S3" s="629" t="s">
        <v>30</v>
      </c>
      <c r="T3" s="676"/>
    </row>
    <row r="4" spans="1:20" ht="20.100000000000001" customHeight="1">
      <c r="A4" s="625"/>
      <c r="B4" s="625"/>
      <c r="C4" s="624"/>
      <c r="D4" s="674" t="s">
        <v>1201</v>
      </c>
      <c r="J4" s="674"/>
      <c r="S4" s="625"/>
      <c r="T4" s="625"/>
    </row>
    <row r="5" spans="1:20" ht="12.95" customHeight="1">
      <c r="A5" s="580">
        <v>1</v>
      </c>
      <c r="B5" s="581" t="s">
        <v>1161</v>
      </c>
      <c r="C5" s="612" t="s">
        <v>1107</v>
      </c>
      <c r="D5" s="613">
        <v>2803.9855679126558</v>
      </c>
      <c r="E5" s="613">
        <v>2705.5540696752482</v>
      </c>
      <c r="F5" s="613">
        <v>2746.6228264544475</v>
      </c>
      <c r="G5" s="613">
        <v>2720.4371891185365</v>
      </c>
      <c r="H5" s="613">
        <v>2811.7234995330964</v>
      </c>
      <c r="I5" s="613">
        <v>2934.0742338468799</v>
      </c>
      <c r="J5" s="613">
        <v>2759.5078779472001</v>
      </c>
      <c r="K5" s="613">
        <v>2818.5489291864797</v>
      </c>
      <c r="L5" s="613">
        <v>2364.2213184752472</v>
      </c>
      <c r="M5" s="613">
        <v>2456.7298182159998</v>
      </c>
      <c r="N5" s="613">
        <v>2629.8329333999995</v>
      </c>
      <c r="O5" s="613">
        <v>2563.055895456494</v>
      </c>
      <c r="P5" s="613">
        <v>2498.6399576894323</v>
      </c>
      <c r="Q5" s="613">
        <v>2493.2313772000007</v>
      </c>
      <c r="R5" s="613">
        <v>2484.9244784000011</v>
      </c>
      <c r="S5" s="630">
        <v>1</v>
      </c>
      <c r="T5" s="625"/>
    </row>
    <row r="6" spans="1:20" ht="12.95" customHeight="1">
      <c r="A6" s="580">
        <v>2</v>
      </c>
      <c r="B6" s="584" t="s">
        <v>1085</v>
      </c>
      <c r="C6" s="612" t="s">
        <v>1107</v>
      </c>
      <c r="D6" s="613">
        <v>538.47258581865594</v>
      </c>
      <c r="E6" s="613">
        <v>453.02421358124803</v>
      </c>
      <c r="F6" s="613">
        <v>431.05067036044795</v>
      </c>
      <c r="G6" s="613">
        <v>419.03316089253616</v>
      </c>
      <c r="H6" s="613">
        <v>412.99083445509609</v>
      </c>
      <c r="I6" s="613">
        <v>424.47132602288002</v>
      </c>
      <c r="J6" s="613">
        <v>412.8863437952001</v>
      </c>
      <c r="K6" s="613">
        <v>435.13010773448002</v>
      </c>
      <c r="L6" s="613">
        <v>409.31034626324811</v>
      </c>
      <c r="M6" s="613">
        <v>428.0197948</v>
      </c>
      <c r="N6" s="613">
        <v>424.43046839999994</v>
      </c>
      <c r="O6" s="613">
        <v>436.32464119999992</v>
      </c>
      <c r="P6" s="613">
        <v>426.72354399999989</v>
      </c>
      <c r="Q6" s="613">
        <v>423.11232719999998</v>
      </c>
      <c r="R6" s="613">
        <v>440.00137840000002</v>
      </c>
      <c r="S6" s="630">
        <v>2</v>
      </c>
      <c r="T6" s="625"/>
    </row>
    <row r="7" spans="1:20" ht="12.95" customHeight="1">
      <c r="A7" s="580">
        <v>3</v>
      </c>
      <c r="B7" s="584" t="s">
        <v>1086</v>
      </c>
      <c r="C7" s="612" t="s">
        <v>1107</v>
      </c>
      <c r="D7" s="613">
        <v>1752.1136832700004</v>
      </c>
      <c r="E7" s="613">
        <v>1632.2443922700002</v>
      </c>
      <c r="F7" s="613">
        <v>1751.5423422699996</v>
      </c>
      <c r="G7" s="613">
        <v>1722.7774647460001</v>
      </c>
      <c r="H7" s="613">
        <v>1728.7572461420004</v>
      </c>
      <c r="I7" s="613">
        <v>1813.2227171</v>
      </c>
      <c r="J7" s="613">
        <v>1731.3492512</v>
      </c>
      <c r="K7" s="613">
        <v>1692.5971384999993</v>
      </c>
      <c r="L7" s="613">
        <v>1372.3003807839991</v>
      </c>
      <c r="M7" s="613">
        <v>1314.09375</v>
      </c>
      <c r="N7" s="613">
        <v>1461.2762499999994</v>
      </c>
      <c r="O7" s="613">
        <v>1407.0590428200617</v>
      </c>
      <c r="P7" s="613">
        <v>1317.4863761131055</v>
      </c>
      <c r="Q7" s="613">
        <v>1260.9061000000006</v>
      </c>
      <c r="R7" s="613">
        <v>1204.203500000001</v>
      </c>
      <c r="S7" s="630">
        <v>3</v>
      </c>
      <c r="T7" s="625"/>
    </row>
    <row r="8" spans="1:20" ht="12.95" customHeight="1">
      <c r="A8" s="580">
        <v>4</v>
      </c>
      <c r="B8" s="584" t="s">
        <v>1081</v>
      </c>
      <c r="C8" s="649" t="s">
        <v>1107</v>
      </c>
      <c r="D8" s="613">
        <v>445.13387282399998</v>
      </c>
      <c r="E8" s="613">
        <v>554.93496382399996</v>
      </c>
      <c r="F8" s="613">
        <v>505.05511382399993</v>
      </c>
      <c r="G8" s="613">
        <v>519.52986348000002</v>
      </c>
      <c r="H8" s="613">
        <v>612.238918936</v>
      </c>
      <c r="I8" s="613">
        <v>629.6394907240001</v>
      </c>
      <c r="J8" s="613">
        <v>552.28408295200006</v>
      </c>
      <c r="K8" s="613">
        <v>628.75938295200001</v>
      </c>
      <c r="L8" s="613">
        <v>524.9130914279998</v>
      </c>
      <c r="M8" s="613">
        <v>659.77007341599983</v>
      </c>
      <c r="N8" s="613">
        <v>694.6765650000001</v>
      </c>
      <c r="O8" s="613">
        <v>655.74721143643228</v>
      </c>
      <c r="P8" s="613">
        <v>701.80393757632692</v>
      </c>
      <c r="Q8" s="613">
        <v>758.78174999999987</v>
      </c>
      <c r="R8" s="613">
        <v>791.5779</v>
      </c>
      <c r="S8" s="630">
        <v>4</v>
      </c>
      <c r="T8" s="625"/>
    </row>
    <row r="9" spans="1:20" ht="12.95" customHeight="1">
      <c r="A9" s="580">
        <v>5</v>
      </c>
      <c r="B9" s="584" t="s">
        <v>1162</v>
      </c>
      <c r="C9" s="649" t="s">
        <v>1107</v>
      </c>
      <c r="D9" s="613">
        <v>68.265426000000005</v>
      </c>
      <c r="E9" s="613">
        <v>65.350499999999997</v>
      </c>
      <c r="F9" s="613">
        <v>58.974700000000013</v>
      </c>
      <c r="G9" s="613">
        <v>59.096700000000006</v>
      </c>
      <c r="H9" s="613">
        <v>57.736499999999992</v>
      </c>
      <c r="I9" s="613">
        <v>66.74069999999999</v>
      </c>
      <c r="J9" s="613">
        <v>62.988199999999999</v>
      </c>
      <c r="K9" s="613">
        <v>62.062299999999993</v>
      </c>
      <c r="L9" s="613">
        <v>57.697500000000005</v>
      </c>
      <c r="M9" s="613">
        <v>54.846200000000003</v>
      </c>
      <c r="N9" s="613">
        <v>49.449649999999991</v>
      </c>
      <c r="O9" s="613">
        <v>63.925000000000004</v>
      </c>
      <c r="P9" s="613">
        <v>52.626099999999994</v>
      </c>
      <c r="Q9" s="613">
        <v>50.431200000000004</v>
      </c>
      <c r="R9" s="613">
        <v>49.1417</v>
      </c>
      <c r="S9" s="630">
        <v>5</v>
      </c>
      <c r="T9" s="625"/>
    </row>
    <row r="10" spans="1:20" ht="12.95" customHeight="1">
      <c r="A10" s="580">
        <v>6</v>
      </c>
      <c r="B10" s="581" t="s">
        <v>1163</v>
      </c>
      <c r="C10" s="649" t="s">
        <v>1107</v>
      </c>
      <c r="D10" s="613">
        <v>2691.207600845652</v>
      </c>
      <c r="E10" s="613">
        <v>2638.3511319643558</v>
      </c>
      <c r="F10" s="613">
        <v>2616.5826924167559</v>
      </c>
      <c r="G10" s="613">
        <v>2687.3964266413423</v>
      </c>
      <c r="H10" s="613">
        <v>2658.8419620946615</v>
      </c>
      <c r="I10" s="613">
        <v>2524.8396856403601</v>
      </c>
      <c r="J10" s="613">
        <v>2637.3695035483997</v>
      </c>
      <c r="K10" s="613">
        <v>2697.2643565790595</v>
      </c>
      <c r="L10" s="613">
        <v>2762.3933248843559</v>
      </c>
      <c r="M10" s="613">
        <v>2752.7882083019999</v>
      </c>
      <c r="N10" s="613">
        <v>2690.7502248000001</v>
      </c>
      <c r="O10" s="613">
        <v>2705.2082799079858</v>
      </c>
      <c r="P10" s="613">
        <v>2672.5288524956991</v>
      </c>
      <c r="Q10" s="613">
        <v>2573.2572684000006</v>
      </c>
      <c r="R10" s="613">
        <v>2626.6512948</v>
      </c>
      <c r="S10" s="630">
        <v>6</v>
      </c>
      <c r="T10" s="625"/>
    </row>
    <row r="11" spans="1:20" ht="12.95" customHeight="1">
      <c r="A11" s="580">
        <v>7</v>
      </c>
      <c r="B11" s="584" t="s">
        <v>1164</v>
      </c>
      <c r="C11" s="649" t="s">
        <v>1107</v>
      </c>
      <c r="D11" s="613">
        <v>449.98555776515195</v>
      </c>
      <c r="E11" s="613">
        <v>440.03597088385595</v>
      </c>
      <c r="F11" s="613">
        <v>427.05048133625598</v>
      </c>
      <c r="G11" s="613">
        <v>437.65861918184197</v>
      </c>
      <c r="H11" s="613">
        <v>470.83666341616197</v>
      </c>
      <c r="I11" s="613">
        <v>423.71783031235998</v>
      </c>
      <c r="J11" s="613">
        <v>439.61598485439998</v>
      </c>
      <c r="K11" s="613">
        <v>438.12173041005997</v>
      </c>
      <c r="L11" s="613">
        <v>444.06298592535597</v>
      </c>
      <c r="M11" s="613">
        <v>432.30547560000002</v>
      </c>
      <c r="N11" s="613">
        <v>460.36452479999997</v>
      </c>
      <c r="O11" s="613">
        <v>473.69533314287389</v>
      </c>
      <c r="P11" s="613">
        <v>455.75406851761164</v>
      </c>
      <c r="Q11" s="613">
        <v>422.79771840000012</v>
      </c>
      <c r="R11" s="613">
        <v>424.76744480000008</v>
      </c>
      <c r="S11" s="630">
        <v>7</v>
      </c>
      <c r="T11" s="625"/>
    </row>
    <row r="12" spans="1:20" ht="12.95" customHeight="1">
      <c r="A12" s="580">
        <v>8</v>
      </c>
      <c r="B12" s="639" t="s">
        <v>1165</v>
      </c>
      <c r="C12" s="612" t="s">
        <v>1107</v>
      </c>
      <c r="D12" s="613">
        <v>1813.6742447524998</v>
      </c>
      <c r="E12" s="613">
        <v>1769.0768237524999</v>
      </c>
      <c r="F12" s="613">
        <v>1768.8845237524999</v>
      </c>
      <c r="G12" s="613">
        <v>1828.4506156495002</v>
      </c>
      <c r="H12" s="613">
        <v>1732.3569910364997</v>
      </c>
      <c r="I12" s="613">
        <v>1605.0476468249999</v>
      </c>
      <c r="J12" s="613">
        <v>1708.5355614</v>
      </c>
      <c r="K12" s="613">
        <v>1780.2176688749996</v>
      </c>
      <c r="L12" s="613">
        <v>1772.852672768</v>
      </c>
      <c r="M12" s="613">
        <v>1755.0378999999998</v>
      </c>
      <c r="N12" s="613">
        <v>1705.1658</v>
      </c>
      <c r="O12" s="613">
        <v>1687.6851790727528</v>
      </c>
      <c r="P12" s="613">
        <v>1687.6509698325394</v>
      </c>
      <c r="Q12" s="613">
        <v>1653.9884500000003</v>
      </c>
      <c r="R12" s="613">
        <v>1715.1656499999999</v>
      </c>
      <c r="S12" s="630">
        <v>8</v>
      </c>
      <c r="T12" s="625"/>
    </row>
    <row r="13" spans="1:20" ht="12.95" customHeight="1">
      <c r="A13" s="580">
        <v>9</v>
      </c>
      <c r="B13" s="639" t="s">
        <v>1166</v>
      </c>
      <c r="C13" s="612" t="s">
        <v>1107</v>
      </c>
      <c r="D13" s="613">
        <v>422.02909832800003</v>
      </c>
      <c r="E13" s="613">
        <v>423.71963732800003</v>
      </c>
      <c r="F13" s="613">
        <v>415.049237328</v>
      </c>
      <c r="G13" s="613">
        <v>415.68874180999995</v>
      </c>
      <c r="H13" s="613">
        <v>449.99650764200004</v>
      </c>
      <c r="I13" s="613">
        <v>490.84040850299999</v>
      </c>
      <c r="J13" s="613">
        <v>484.71345729400002</v>
      </c>
      <c r="K13" s="613">
        <v>474.22025729399991</v>
      </c>
      <c r="L13" s="613">
        <v>540.97316619100013</v>
      </c>
      <c r="M13" s="613">
        <v>560.94033270200009</v>
      </c>
      <c r="N13" s="613">
        <v>520.71540000000005</v>
      </c>
      <c r="O13" s="613">
        <v>539.32326769235897</v>
      </c>
      <c r="P13" s="613">
        <v>524.61931414554795</v>
      </c>
      <c r="Q13" s="613">
        <v>491.96659999999997</v>
      </c>
      <c r="R13" s="613">
        <v>482.21370000000002</v>
      </c>
      <c r="S13" s="630">
        <v>9</v>
      </c>
      <c r="T13" s="625"/>
    </row>
    <row r="14" spans="1:20" ht="12.95" customHeight="1">
      <c r="A14" s="580">
        <v>10</v>
      </c>
      <c r="B14" s="639" t="s">
        <v>1167</v>
      </c>
      <c r="C14" s="612" t="s">
        <v>1107</v>
      </c>
      <c r="D14" s="613">
        <v>5.5186999999999991</v>
      </c>
      <c r="E14" s="613">
        <v>5.5186999999999991</v>
      </c>
      <c r="F14" s="613">
        <v>5.5984499999999997</v>
      </c>
      <c r="G14" s="613">
        <v>5.5984499999999997</v>
      </c>
      <c r="H14" s="613">
        <v>5.6517999999999997</v>
      </c>
      <c r="I14" s="613">
        <v>5.2338000000000005</v>
      </c>
      <c r="J14" s="613">
        <v>4.5045000000000002</v>
      </c>
      <c r="K14" s="613">
        <v>4.7046999999999999</v>
      </c>
      <c r="L14" s="613">
        <v>4.5045000000000011</v>
      </c>
      <c r="M14" s="613">
        <v>4.5045000000000011</v>
      </c>
      <c r="N14" s="613">
        <v>4.5045000000000011</v>
      </c>
      <c r="O14" s="613">
        <v>4.5045000000000011</v>
      </c>
      <c r="P14" s="613">
        <v>4.5045000000000011</v>
      </c>
      <c r="Q14" s="613">
        <v>4.5045000000000011</v>
      </c>
      <c r="R14" s="613">
        <v>4.5045000000000011</v>
      </c>
      <c r="S14" s="630">
        <v>10</v>
      </c>
      <c r="T14" s="625"/>
    </row>
    <row r="15" spans="1:20" ht="12.95" customHeight="1">
      <c r="A15" s="580">
        <v>11</v>
      </c>
      <c r="B15" s="648" t="s">
        <v>1115</v>
      </c>
      <c r="C15" s="612" t="s">
        <v>1202</v>
      </c>
      <c r="D15" s="613">
        <v>1007.2623615144782</v>
      </c>
      <c r="E15" s="613">
        <v>1009.7708777709099</v>
      </c>
      <c r="F15" s="613">
        <v>1085.9231086410616</v>
      </c>
      <c r="G15" s="613">
        <v>1071.1132757319597</v>
      </c>
      <c r="H15" s="613">
        <v>1016.318792552262</v>
      </c>
      <c r="I15" s="613">
        <v>1044.1015242486847</v>
      </c>
      <c r="J15" s="613">
        <v>1115.6237861719687</v>
      </c>
      <c r="K15" s="613">
        <v>1119.993714333528</v>
      </c>
      <c r="L15" s="613">
        <v>1139.6820826283133</v>
      </c>
      <c r="M15" s="613">
        <v>1107.9448310698795</v>
      </c>
      <c r="N15" s="613">
        <v>1115.0109083353395</v>
      </c>
      <c r="O15" s="613">
        <v>1143.6973476861294</v>
      </c>
      <c r="P15" s="613">
        <v>1146.7183784121094</v>
      </c>
      <c r="Q15" s="613">
        <v>1129.8343223608144</v>
      </c>
      <c r="R15" s="613">
        <v>1136.2168290244435</v>
      </c>
      <c r="S15" s="630">
        <v>11</v>
      </c>
      <c r="T15" s="625"/>
    </row>
    <row r="16" spans="1:20" ht="12.95" customHeight="1">
      <c r="A16" s="580">
        <v>12</v>
      </c>
      <c r="B16" s="639" t="s">
        <v>1170</v>
      </c>
      <c r="C16" s="612" t="s">
        <v>1202</v>
      </c>
      <c r="D16" s="613">
        <v>57.851648486025184</v>
      </c>
      <c r="E16" s="613">
        <v>52.683583312925734</v>
      </c>
      <c r="F16" s="613">
        <v>71.347895037544077</v>
      </c>
      <c r="G16" s="613">
        <v>79.233794667571772</v>
      </c>
      <c r="H16" s="613">
        <v>53.24050093307855</v>
      </c>
      <c r="I16" s="613">
        <v>65.973453406366374</v>
      </c>
      <c r="J16" s="613">
        <v>74.929329836911066</v>
      </c>
      <c r="K16" s="613">
        <v>83.519659115704997</v>
      </c>
      <c r="L16" s="613">
        <v>94.886048160259065</v>
      </c>
      <c r="M16" s="613">
        <v>92.501390977482856</v>
      </c>
      <c r="N16" s="613">
        <v>88.521696177278841</v>
      </c>
      <c r="O16" s="613">
        <v>92.352699619252064</v>
      </c>
      <c r="P16" s="613">
        <v>98.850503773389434</v>
      </c>
      <c r="Q16" s="613">
        <v>94.432184866948404</v>
      </c>
      <c r="R16" s="613">
        <v>94.464148024799343</v>
      </c>
      <c r="S16" s="630">
        <v>12</v>
      </c>
      <c r="T16" s="625"/>
    </row>
    <row r="17" spans="1:20" ht="12.95" customHeight="1">
      <c r="A17" s="580">
        <v>13</v>
      </c>
      <c r="B17" s="639" t="s">
        <v>1171</v>
      </c>
      <c r="C17" s="612" t="s">
        <v>1202</v>
      </c>
      <c r="D17" s="613">
        <v>150.00797909784967</v>
      </c>
      <c r="E17" s="613">
        <v>154.69731339425434</v>
      </c>
      <c r="F17" s="613">
        <v>148.13133304274638</v>
      </c>
      <c r="G17" s="613">
        <v>145.85400218737755</v>
      </c>
      <c r="H17" s="613">
        <v>147.07717967617526</v>
      </c>
      <c r="I17" s="613">
        <v>148.20054441515043</v>
      </c>
      <c r="J17" s="613">
        <v>152.49275676149023</v>
      </c>
      <c r="K17" s="613">
        <v>150.97573655632607</v>
      </c>
      <c r="L17" s="613">
        <v>147.99703069537352</v>
      </c>
      <c r="M17" s="613">
        <v>152.99627129520391</v>
      </c>
      <c r="N17" s="613">
        <v>152.55653781555461</v>
      </c>
      <c r="O17" s="613">
        <v>150.27634739387727</v>
      </c>
      <c r="P17" s="613">
        <v>149.00938532417317</v>
      </c>
      <c r="Q17" s="613">
        <v>151.19763863474128</v>
      </c>
      <c r="R17" s="613">
        <v>155.72187084636141</v>
      </c>
      <c r="S17" s="630">
        <v>13</v>
      </c>
      <c r="T17" s="625"/>
    </row>
    <row r="18" spans="1:20" ht="12.95" customHeight="1">
      <c r="A18" s="580">
        <v>14</v>
      </c>
      <c r="B18" s="639" t="s">
        <v>1172</v>
      </c>
      <c r="C18" s="612" t="s">
        <v>1202</v>
      </c>
      <c r="D18" s="613">
        <v>24.770952814178457</v>
      </c>
      <c r="E18" s="613">
        <v>25.499041759115748</v>
      </c>
      <c r="F18" s="613">
        <v>29.199223340192159</v>
      </c>
      <c r="G18" s="613">
        <v>31.824263931933956</v>
      </c>
      <c r="H18" s="613">
        <v>30.732556432989142</v>
      </c>
      <c r="I18" s="613">
        <v>30.595618775174451</v>
      </c>
      <c r="J18" s="613">
        <v>33.256656395435513</v>
      </c>
      <c r="K18" s="613">
        <v>37.019669600088164</v>
      </c>
      <c r="L18" s="613">
        <v>37.376138183078041</v>
      </c>
      <c r="M18" s="613">
        <v>39.122194710930046</v>
      </c>
      <c r="N18" s="613">
        <v>39.610522151591965</v>
      </c>
      <c r="O18" s="613">
        <v>40.61992469682378</v>
      </c>
      <c r="P18" s="613">
        <v>39.876330428263515</v>
      </c>
      <c r="Q18" s="613">
        <v>45.046585562393261</v>
      </c>
      <c r="R18" s="613">
        <v>48.652395742077573</v>
      </c>
      <c r="S18" s="630">
        <v>14</v>
      </c>
      <c r="T18" s="625"/>
    </row>
    <row r="19" spans="1:20" ht="12.95" customHeight="1">
      <c r="A19" s="580">
        <v>15</v>
      </c>
      <c r="B19" s="639" t="s">
        <v>1173</v>
      </c>
      <c r="C19" s="612" t="s">
        <v>1202</v>
      </c>
      <c r="D19" s="613">
        <v>5.3915885699999988</v>
      </c>
      <c r="E19" s="613">
        <v>5.1200430500000014</v>
      </c>
      <c r="F19" s="613">
        <v>5.2837062999999995</v>
      </c>
      <c r="G19" s="613">
        <v>5.7813443100000006</v>
      </c>
      <c r="H19" s="613">
        <v>5.63763638</v>
      </c>
      <c r="I19" s="613">
        <v>5.7592659099999999</v>
      </c>
      <c r="J19" s="613">
        <v>6.2422860900000003</v>
      </c>
      <c r="K19" s="613">
        <v>6.2229115400000001</v>
      </c>
      <c r="L19" s="613">
        <v>6.4291380399999998</v>
      </c>
      <c r="M19" s="613">
        <v>6.3236342360999993</v>
      </c>
      <c r="N19" s="613">
        <v>6.990840390699999</v>
      </c>
      <c r="O19" s="613">
        <v>7.4656071390000003</v>
      </c>
      <c r="P19" s="613">
        <v>6.8</v>
      </c>
      <c r="Q19" s="613">
        <v>6.8730000000000002</v>
      </c>
      <c r="R19" s="613">
        <v>7.3</v>
      </c>
      <c r="S19" s="630">
        <v>15</v>
      </c>
      <c r="T19" s="625"/>
    </row>
    <row r="20" spans="1:20" ht="12.95" customHeight="1">
      <c r="A20" s="580">
        <v>16</v>
      </c>
      <c r="B20" s="639" t="s">
        <v>1174</v>
      </c>
      <c r="C20" s="612" t="s">
        <v>1202</v>
      </c>
      <c r="D20" s="613">
        <v>28.619037880969714</v>
      </c>
      <c r="E20" s="613">
        <v>27.236970436767152</v>
      </c>
      <c r="F20" s="613">
        <v>48.261784409603877</v>
      </c>
      <c r="G20" s="613">
        <v>50.686526815764481</v>
      </c>
      <c r="H20" s="613">
        <v>47.151568875904331</v>
      </c>
      <c r="I20" s="613">
        <v>48.532422467919794</v>
      </c>
      <c r="J20" s="613">
        <v>50.567212290948461</v>
      </c>
      <c r="K20" s="613">
        <v>55.738818185857674</v>
      </c>
      <c r="L20" s="613">
        <v>52.785245964842929</v>
      </c>
      <c r="M20" s="613">
        <v>52.363667739013181</v>
      </c>
      <c r="N20" s="613">
        <v>57.605220820771407</v>
      </c>
      <c r="O20" s="613">
        <v>64.976814294048765</v>
      </c>
      <c r="P20" s="613">
        <v>62.86464867397622</v>
      </c>
      <c r="Q20" s="613">
        <v>60.681325322151736</v>
      </c>
      <c r="R20" s="613">
        <v>60.540658632081261</v>
      </c>
      <c r="S20" s="630">
        <v>16</v>
      </c>
      <c r="T20" s="625"/>
    </row>
    <row r="21" spans="1:20" ht="12.95" customHeight="1">
      <c r="A21" s="580">
        <v>17</v>
      </c>
      <c r="B21" s="639" t="s">
        <v>1175</v>
      </c>
      <c r="C21" s="612" t="s">
        <v>1202</v>
      </c>
      <c r="D21" s="613">
        <v>1.5226655200000001</v>
      </c>
      <c r="E21" s="613">
        <v>1.6124376199999999</v>
      </c>
      <c r="F21" s="613">
        <v>1.5510342000000001</v>
      </c>
      <c r="G21" s="613">
        <v>1.6339662399999999</v>
      </c>
      <c r="H21" s="613">
        <v>1.4771767500000001</v>
      </c>
      <c r="I21" s="613">
        <v>1.3794022400000001</v>
      </c>
      <c r="J21" s="613">
        <v>1.4334633300000001</v>
      </c>
      <c r="K21" s="613">
        <v>1.2193300900000001</v>
      </c>
      <c r="L21" s="613">
        <v>1.0500080899999999</v>
      </c>
      <c r="M21" s="613">
        <v>1.0071578263999998</v>
      </c>
      <c r="N21" s="613">
        <v>0.89294123660000002</v>
      </c>
      <c r="O21" s="613">
        <v>0.83377360580000004</v>
      </c>
      <c r="P21" s="613">
        <v>0.9</v>
      </c>
      <c r="Q21" s="613">
        <v>0.89300000000000002</v>
      </c>
      <c r="R21" s="613">
        <v>0.8</v>
      </c>
      <c r="S21" s="630">
        <v>17</v>
      </c>
      <c r="T21" s="625"/>
    </row>
    <row r="22" spans="1:20" ht="12.75" customHeight="1">
      <c r="A22" s="580">
        <v>18</v>
      </c>
      <c r="B22" s="639" t="s">
        <v>1176</v>
      </c>
      <c r="C22" s="612" t="s">
        <v>1202</v>
      </c>
      <c r="D22" s="613">
        <v>39.970485099999998</v>
      </c>
      <c r="E22" s="613">
        <v>41.457997439999993</v>
      </c>
      <c r="F22" s="613">
        <v>35.837383709999997</v>
      </c>
      <c r="G22" s="613">
        <v>33.054904290000003</v>
      </c>
      <c r="H22" s="613">
        <v>30.529974479999989</v>
      </c>
      <c r="I22" s="613">
        <v>29.759195569999996</v>
      </c>
      <c r="J22" s="613">
        <v>29.633622010000007</v>
      </c>
      <c r="K22" s="613">
        <v>28.681959140000007</v>
      </c>
      <c r="L22" s="613">
        <v>26.626371350000003</v>
      </c>
      <c r="M22" s="613">
        <v>26.9319890055</v>
      </c>
      <c r="N22" s="613">
        <v>26.661549199699991</v>
      </c>
      <c r="O22" s="613">
        <v>25.758563211600009</v>
      </c>
      <c r="P22" s="613">
        <v>27.7</v>
      </c>
      <c r="Q22" s="613">
        <v>25.007000000000001</v>
      </c>
      <c r="R22" s="613">
        <v>26.7</v>
      </c>
      <c r="S22" s="630">
        <v>18</v>
      </c>
      <c r="T22" s="625"/>
    </row>
    <row r="23" spans="1:20" ht="12.95" customHeight="1">
      <c r="A23" s="580">
        <v>19</v>
      </c>
      <c r="B23" s="639" t="s">
        <v>1177</v>
      </c>
      <c r="C23" s="612" t="s">
        <v>1202</v>
      </c>
      <c r="D23" s="656" t="s">
        <v>1011</v>
      </c>
      <c r="E23" s="656" t="s">
        <v>1011</v>
      </c>
      <c r="F23" s="655">
        <v>5.6993813296739404</v>
      </c>
      <c r="G23" s="656" t="s">
        <v>1011</v>
      </c>
      <c r="H23" s="655">
        <v>1.788377842869231</v>
      </c>
      <c r="I23" s="613">
        <v>4.5291431737691923</v>
      </c>
      <c r="J23" s="613">
        <v>9.4607530155108748</v>
      </c>
      <c r="K23" s="613">
        <v>7.1591016306424677</v>
      </c>
      <c r="L23" s="613">
        <v>7.4667187849697214</v>
      </c>
      <c r="M23" s="613">
        <v>7.8408610374044301</v>
      </c>
      <c r="N23" s="613">
        <v>4.5620424852240191</v>
      </c>
      <c r="O23" s="613">
        <v>3.8067223367082121</v>
      </c>
      <c r="P23" s="613">
        <v>2.5492042063660136</v>
      </c>
      <c r="Q23" s="613">
        <v>6.887350474012031</v>
      </c>
      <c r="R23" s="613">
        <v>0.79798161764709619</v>
      </c>
      <c r="S23" s="630">
        <v>19</v>
      </c>
      <c r="T23" s="625"/>
    </row>
    <row r="24" spans="1:20" ht="12.95" customHeight="1">
      <c r="A24" s="580">
        <v>20</v>
      </c>
      <c r="B24" s="639" t="s">
        <v>1178</v>
      </c>
      <c r="C24" s="612" t="s">
        <v>1202</v>
      </c>
      <c r="D24" s="613">
        <v>426.73423888500514</v>
      </c>
      <c r="E24" s="613">
        <v>416.21131754700838</v>
      </c>
      <c r="F24" s="613">
        <v>447.3560644530628</v>
      </c>
      <c r="G24" s="613">
        <v>436.97727780447298</v>
      </c>
      <c r="H24" s="613">
        <v>400.13073153516564</v>
      </c>
      <c r="I24" s="613">
        <v>410.36485241533921</v>
      </c>
      <c r="J24" s="613">
        <v>447.61012638152687</v>
      </c>
      <c r="K24" s="613">
        <v>438.00894642380024</v>
      </c>
      <c r="L24" s="613">
        <v>420.56201355595874</v>
      </c>
      <c r="M24" s="613">
        <v>405.13607778999324</v>
      </c>
      <c r="N24" s="613">
        <v>399.23566158686742</v>
      </c>
      <c r="O24" s="613">
        <v>417.94798668374324</v>
      </c>
      <c r="P24" s="613">
        <v>420.57613274770176</v>
      </c>
      <c r="Q24" s="613">
        <v>401.02093628571419</v>
      </c>
      <c r="R24" s="613">
        <v>393.72663696450422</v>
      </c>
      <c r="S24" s="630">
        <v>20</v>
      </c>
      <c r="T24" s="625"/>
    </row>
    <row r="25" spans="1:20" ht="12.95" customHeight="1">
      <c r="A25" s="580">
        <v>21</v>
      </c>
      <c r="B25" s="639" t="s">
        <v>1179</v>
      </c>
      <c r="C25" s="612" t="s">
        <v>1202</v>
      </c>
      <c r="D25" s="613">
        <v>212.22795524536053</v>
      </c>
      <c r="E25" s="613">
        <v>221.05757843047169</v>
      </c>
      <c r="F25" s="613">
        <v>221.00269015823829</v>
      </c>
      <c r="G25" s="613">
        <v>213.4052076403932</v>
      </c>
      <c r="H25" s="613">
        <v>217.93050168607982</v>
      </c>
      <c r="I25" s="613">
        <v>214.88445040496538</v>
      </c>
      <c r="J25" s="613">
        <v>218.51400164014552</v>
      </c>
      <c r="K25" s="613">
        <v>216.1320092911084</v>
      </c>
      <c r="L25" s="613">
        <v>243.0209010038312</v>
      </c>
      <c r="M25" s="613">
        <v>217.66774096865203</v>
      </c>
      <c r="N25" s="613">
        <v>229.79932203625123</v>
      </c>
      <c r="O25" s="613">
        <v>221.17702238857618</v>
      </c>
      <c r="P25" s="613">
        <v>216.49217325823949</v>
      </c>
      <c r="Q25" s="613">
        <v>212.38330121485345</v>
      </c>
      <c r="R25" s="613">
        <v>216.71313719697258</v>
      </c>
      <c r="S25" s="630">
        <v>21</v>
      </c>
      <c r="T25" s="625"/>
    </row>
    <row r="26" spans="1:20" ht="12.95" customHeight="1">
      <c r="A26" s="580">
        <v>22</v>
      </c>
      <c r="B26" s="584" t="s">
        <v>1180</v>
      </c>
      <c r="C26" s="612" t="s">
        <v>1202</v>
      </c>
      <c r="D26" s="613">
        <v>67.316077790000008</v>
      </c>
      <c r="E26" s="613">
        <v>70.87184056000001</v>
      </c>
      <c r="F26" s="613">
        <v>72.252612660000068</v>
      </c>
      <c r="G26" s="613">
        <v>76.478624749999881</v>
      </c>
      <c r="H26" s="613">
        <v>80.622587960000146</v>
      </c>
      <c r="I26" s="613">
        <v>84.123175470000206</v>
      </c>
      <c r="J26" s="613">
        <v>91.483578419999958</v>
      </c>
      <c r="K26" s="613">
        <v>95.315572759999895</v>
      </c>
      <c r="L26" s="613">
        <v>101.48246880000011</v>
      </c>
      <c r="M26" s="613">
        <v>106.05384548319989</v>
      </c>
      <c r="N26" s="613">
        <v>108.57457443479984</v>
      </c>
      <c r="O26" s="613">
        <v>118.48188631669996</v>
      </c>
      <c r="P26" s="613">
        <v>121.09999999999991</v>
      </c>
      <c r="Q26" s="613">
        <v>125.41200000000003</v>
      </c>
      <c r="R26" s="613">
        <v>130.79999999999995</v>
      </c>
      <c r="S26" s="630">
        <v>22</v>
      </c>
      <c r="T26" s="625"/>
    </row>
    <row r="27" spans="1:20" ht="12.95" customHeight="1">
      <c r="A27" s="580">
        <v>23</v>
      </c>
      <c r="B27" s="581" t="s">
        <v>1114</v>
      </c>
      <c r="C27" s="612" t="s">
        <v>1107</v>
      </c>
      <c r="D27" s="613">
        <v>1079</v>
      </c>
      <c r="E27" s="613">
        <v>1090</v>
      </c>
      <c r="F27" s="613">
        <v>1069</v>
      </c>
      <c r="G27" s="613">
        <v>1023</v>
      </c>
      <c r="H27" s="613">
        <v>985</v>
      </c>
      <c r="I27" s="613">
        <v>960</v>
      </c>
      <c r="J27" s="613">
        <v>985</v>
      </c>
      <c r="K27" s="613">
        <v>994</v>
      </c>
      <c r="L27" s="613">
        <v>990</v>
      </c>
      <c r="M27" s="613">
        <v>1076.3333333333335</v>
      </c>
      <c r="N27" s="613">
        <v>1106.6666666666667</v>
      </c>
      <c r="O27" s="613">
        <v>988</v>
      </c>
      <c r="P27" s="613">
        <v>993</v>
      </c>
      <c r="Q27" s="613">
        <v>1007</v>
      </c>
      <c r="R27" s="613">
        <v>1083</v>
      </c>
      <c r="S27" s="630">
        <v>23</v>
      </c>
      <c r="T27" s="625"/>
    </row>
    <row r="28" spans="1:20">
      <c r="A28" s="625"/>
      <c r="B28" s="625"/>
      <c r="C28" s="624"/>
      <c r="S28" s="625"/>
      <c r="T28" s="625"/>
    </row>
    <row r="29" spans="1:20" ht="15" customHeight="1">
      <c r="A29" s="625"/>
      <c r="B29" s="625"/>
      <c r="C29" s="624"/>
      <c r="D29" s="674" t="s">
        <v>1203</v>
      </c>
      <c r="J29" s="674"/>
      <c r="S29" s="625"/>
      <c r="T29" s="625"/>
    </row>
    <row r="30" spans="1:20" ht="12.95" customHeight="1">
      <c r="A30" s="580">
        <v>24</v>
      </c>
      <c r="B30" s="581" t="s">
        <v>1161</v>
      </c>
      <c r="C30" s="646" t="s">
        <v>631</v>
      </c>
      <c r="D30" s="613">
        <v>3924.8082576003108</v>
      </c>
      <c r="E30" s="613">
        <v>3591.6686125356432</v>
      </c>
      <c r="F30" s="613">
        <v>3607.4520367992573</v>
      </c>
      <c r="G30" s="613">
        <v>3647.4836978075555</v>
      </c>
      <c r="H30" s="613">
        <v>3632.7788853741195</v>
      </c>
      <c r="I30" s="613">
        <v>3703.0528803058287</v>
      </c>
      <c r="J30" s="613">
        <v>3559.2523297142993</v>
      </c>
      <c r="K30" s="613">
        <v>3652.8770770349779</v>
      </c>
      <c r="L30" s="613">
        <v>3359.2673616517714</v>
      </c>
      <c r="M30" s="613">
        <v>3514.2807027814151</v>
      </c>
      <c r="N30" s="613">
        <v>3669.8353484390796</v>
      </c>
      <c r="O30" s="613">
        <v>3758.4395860055461</v>
      </c>
      <c r="P30" s="613">
        <v>3635.5471838287503</v>
      </c>
      <c r="Q30" s="613">
        <v>3659.3202620028005</v>
      </c>
      <c r="R30" s="613">
        <v>3662.2248031886129</v>
      </c>
      <c r="S30" s="630">
        <v>24</v>
      </c>
      <c r="T30" s="625"/>
    </row>
    <row r="31" spans="1:20" ht="12.95" customHeight="1">
      <c r="A31" s="580">
        <v>25</v>
      </c>
      <c r="B31" s="639" t="s">
        <v>1085</v>
      </c>
      <c r="C31" s="646" t="s">
        <v>631</v>
      </c>
      <c r="D31" s="613">
        <v>1684.1700086134299</v>
      </c>
      <c r="E31" s="613">
        <v>1330.8075289014737</v>
      </c>
      <c r="F31" s="613">
        <v>1382.8682700975564</v>
      </c>
      <c r="G31" s="613">
        <v>1419.511331762558</v>
      </c>
      <c r="H31" s="613">
        <v>1421.9619859385755</v>
      </c>
      <c r="I31" s="613">
        <v>1547.9676872692257</v>
      </c>
      <c r="J31" s="613">
        <v>1637.9805439816982</v>
      </c>
      <c r="K31" s="613">
        <v>1690.1037192668932</v>
      </c>
      <c r="L31" s="613">
        <v>1599.3486147269609</v>
      </c>
      <c r="M31" s="613">
        <v>1739.7530533799074</v>
      </c>
      <c r="N31" s="613">
        <v>1677.9286529323533</v>
      </c>
      <c r="O31" s="613">
        <v>1840.2190087227568</v>
      </c>
      <c r="P31" s="613">
        <v>1800.7028489371278</v>
      </c>
      <c r="Q31" s="613">
        <v>1774.3783875395325</v>
      </c>
      <c r="R31" s="613">
        <v>1831.8178709743725</v>
      </c>
      <c r="S31" s="630">
        <v>25</v>
      </c>
      <c r="T31" s="625"/>
    </row>
    <row r="32" spans="1:20" ht="12.95" customHeight="1">
      <c r="A32" s="580">
        <v>26</v>
      </c>
      <c r="B32" s="639" t="s">
        <v>1086</v>
      </c>
      <c r="C32" s="646" t="s">
        <v>631</v>
      </c>
      <c r="D32" s="613">
        <v>1478.9036658529219</v>
      </c>
      <c r="E32" s="613">
        <v>1371.1884846631774</v>
      </c>
      <c r="F32" s="613">
        <v>1437.3955836944697</v>
      </c>
      <c r="G32" s="613">
        <v>1418.4899936150191</v>
      </c>
      <c r="H32" s="613">
        <v>1387.0344780004366</v>
      </c>
      <c r="I32" s="613">
        <v>1324.7682163133741</v>
      </c>
      <c r="J32" s="613">
        <v>1137.6941321723393</v>
      </c>
      <c r="K32" s="613">
        <v>1176.5678158505768</v>
      </c>
      <c r="L32" s="613">
        <v>1029.6702888962095</v>
      </c>
      <c r="M32" s="613">
        <v>949.25057471396804</v>
      </c>
      <c r="N32" s="613">
        <v>1052.9916970117808</v>
      </c>
      <c r="O32" s="613">
        <v>988.33795251457036</v>
      </c>
      <c r="P32" s="613">
        <v>882.35982855860334</v>
      </c>
      <c r="Q32" s="613">
        <v>845.81435425683208</v>
      </c>
      <c r="R32" s="613">
        <v>768.94157892730982</v>
      </c>
      <c r="S32" s="630">
        <v>26</v>
      </c>
      <c r="T32" s="625"/>
    </row>
    <row r="33" spans="1:20" ht="12.95" customHeight="1">
      <c r="A33" s="580">
        <v>27</v>
      </c>
      <c r="B33" s="639" t="s">
        <v>1081</v>
      </c>
      <c r="C33" s="646" t="s">
        <v>631</v>
      </c>
      <c r="D33" s="613">
        <v>686.95387831842072</v>
      </c>
      <c r="E33" s="613">
        <v>817.92549604496253</v>
      </c>
      <c r="F33" s="613">
        <v>730.32550896888029</v>
      </c>
      <c r="G33" s="613">
        <v>751.45486025193577</v>
      </c>
      <c r="H33" s="613">
        <v>768.36085434407073</v>
      </c>
      <c r="I33" s="613">
        <v>764.34303630345357</v>
      </c>
      <c r="J33" s="613">
        <v>691.43130969595666</v>
      </c>
      <c r="K33" s="613">
        <v>704.08564641098906</v>
      </c>
      <c r="L33" s="613">
        <v>647.56146708369624</v>
      </c>
      <c r="M33" s="613">
        <v>751.30511079332246</v>
      </c>
      <c r="N33" s="613">
        <v>881.26581711178642</v>
      </c>
      <c r="O33" s="613">
        <v>842.74771241550798</v>
      </c>
      <c r="P33" s="613">
        <v>880.02724246230707</v>
      </c>
      <c r="Q33" s="613">
        <v>960.42517630505108</v>
      </c>
      <c r="R33" s="613">
        <v>981.91541692739338</v>
      </c>
      <c r="S33" s="630">
        <v>27</v>
      </c>
      <c r="T33" s="625"/>
    </row>
    <row r="34" spans="1:20" ht="12.95" customHeight="1">
      <c r="A34" s="580">
        <v>28</v>
      </c>
      <c r="B34" s="639" t="s">
        <v>1162</v>
      </c>
      <c r="C34" s="646" t="s">
        <v>631</v>
      </c>
      <c r="D34" s="613">
        <v>74.780704815538058</v>
      </c>
      <c r="E34" s="613">
        <v>71.747102926030308</v>
      </c>
      <c r="F34" s="613">
        <v>56.862674038350889</v>
      </c>
      <c r="G34" s="613">
        <v>58.027512178042727</v>
      </c>
      <c r="H34" s="613">
        <v>55.421567091035357</v>
      </c>
      <c r="I34" s="613">
        <v>65.97394041977546</v>
      </c>
      <c r="J34" s="613">
        <v>92.146343864305024</v>
      </c>
      <c r="K34" s="613">
        <v>82.119895506519796</v>
      </c>
      <c r="L34" s="613">
        <v>82.686990944904792</v>
      </c>
      <c r="M34" s="613">
        <v>73.971963894217495</v>
      </c>
      <c r="N34" s="613">
        <v>57.649181383157831</v>
      </c>
      <c r="O34" s="613">
        <v>87.1349123527106</v>
      </c>
      <c r="P34" s="613">
        <v>72.457263870712211</v>
      </c>
      <c r="Q34" s="613">
        <v>78.702343901384438</v>
      </c>
      <c r="R34" s="613">
        <v>79.549936359537597</v>
      </c>
      <c r="S34" s="630">
        <v>28</v>
      </c>
      <c r="T34" s="625"/>
    </row>
    <row r="35" spans="1:20" ht="12.95" customHeight="1">
      <c r="A35" s="580">
        <v>29</v>
      </c>
      <c r="B35" s="648" t="s">
        <v>1163</v>
      </c>
      <c r="C35" s="646" t="s">
        <v>631</v>
      </c>
      <c r="D35" s="613">
        <v>3368.8995487892257</v>
      </c>
      <c r="E35" s="613">
        <v>3259.2981138895634</v>
      </c>
      <c r="F35" s="613">
        <v>3186.2723973626871</v>
      </c>
      <c r="G35" s="613">
        <v>3328.9805310265474</v>
      </c>
      <c r="H35" s="613">
        <v>3168.628943669919</v>
      </c>
      <c r="I35" s="613">
        <v>2989.9494545002044</v>
      </c>
      <c r="J35" s="613">
        <v>3206.0635946279554</v>
      </c>
      <c r="K35" s="613">
        <v>3063.3788213622383</v>
      </c>
      <c r="L35" s="613">
        <v>3316.4882059249089</v>
      </c>
      <c r="M35" s="613">
        <v>3293.6667188204087</v>
      </c>
      <c r="N35" s="613">
        <v>3277.371597015413</v>
      </c>
      <c r="O35" s="613">
        <v>3328.2990916486824</v>
      </c>
      <c r="P35" s="613">
        <v>3265.2022533053128</v>
      </c>
      <c r="Q35" s="613">
        <v>3113.5092197963822</v>
      </c>
      <c r="R35" s="613">
        <v>3045.1922001559124</v>
      </c>
      <c r="S35" s="630">
        <v>29</v>
      </c>
      <c r="T35" s="625"/>
    </row>
    <row r="36" spans="1:20" ht="12.95" customHeight="1">
      <c r="A36" s="580">
        <v>30</v>
      </c>
      <c r="B36" s="639" t="s">
        <v>1164</v>
      </c>
      <c r="C36" s="646" t="s">
        <v>631</v>
      </c>
      <c r="D36" s="613">
        <v>1180.6917742412747</v>
      </c>
      <c r="E36" s="613">
        <v>1142.5772514309722</v>
      </c>
      <c r="F36" s="613">
        <v>1129.0728787691298</v>
      </c>
      <c r="G36" s="613">
        <v>1216.7271719702483</v>
      </c>
      <c r="H36" s="613">
        <v>1221.3774972267838</v>
      </c>
      <c r="I36" s="613">
        <v>1216.2538388182311</v>
      </c>
      <c r="J36" s="613">
        <v>1469.9346071109328</v>
      </c>
      <c r="K36" s="613">
        <v>1288.6460179673222</v>
      </c>
      <c r="L36" s="613">
        <v>1312.4443021633015</v>
      </c>
      <c r="M36" s="613">
        <v>1381.0558758915147</v>
      </c>
      <c r="N36" s="613">
        <v>1382.8034336924543</v>
      </c>
      <c r="O36" s="613">
        <v>1443.5824574526428</v>
      </c>
      <c r="P36" s="613">
        <v>1470.8837104237443</v>
      </c>
      <c r="Q36" s="613">
        <v>1374.2811161541538</v>
      </c>
      <c r="R36" s="613">
        <v>1344.5214292427393</v>
      </c>
      <c r="S36" s="630">
        <v>30</v>
      </c>
      <c r="T36" s="625"/>
    </row>
    <row r="37" spans="1:20" ht="12.95" customHeight="1">
      <c r="A37" s="580">
        <v>31</v>
      </c>
      <c r="B37" s="639" t="s">
        <v>1165</v>
      </c>
      <c r="C37" s="646" t="s">
        <v>631</v>
      </c>
      <c r="D37" s="613">
        <v>1530.8649860102528</v>
      </c>
      <c r="E37" s="613">
        <v>1486.1363780459417</v>
      </c>
      <c r="F37" s="613">
        <v>1451.6273692887983</v>
      </c>
      <c r="G37" s="613">
        <v>1505.4985076093008</v>
      </c>
      <c r="H37" s="613">
        <v>1340.713954153638</v>
      </c>
      <c r="I37" s="613">
        <v>1172.672329841027</v>
      </c>
      <c r="J37" s="613">
        <v>1122.7029332558463</v>
      </c>
      <c r="K37" s="613">
        <v>1237.4751006982542</v>
      </c>
      <c r="L37" s="613">
        <v>1330.2143971544747</v>
      </c>
      <c r="M37" s="613">
        <v>1267.771599415792</v>
      </c>
      <c r="N37" s="613">
        <v>1228.7378443524638</v>
      </c>
      <c r="O37" s="613">
        <v>1185.4536757966439</v>
      </c>
      <c r="P37" s="613">
        <v>1130.270071407828</v>
      </c>
      <c r="Q37" s="613">
        <v>1109.4935402287349</v>
      </c>
      <c r="R37" s="613">
        <v>1095.2153710173441</v>
      </c>
      <c r="S37" s="630">
        <v>31</v>
      </c>
      <c r="T37" s="625"/>
    </row>
    <row r="38" spans="1:20" ht="12.95" customHeight="1">
      <c r="A38" s="580">
        <v>32</v>
      </c>
      <c r="B38" s="639" t="s">
        <v>1166</v>
      </c>
      <c r="C38" s="646" t="s">
        <v>631</v>
      </c>
      <c r="D38" s="613">
        <v>651.29738166269362</v>
      </c>
      <c r="E38" s="613">
        <v>624.5256059508489</v>
      </c>
      <c r="F38" s="613">
        <v>600.17419327497009</v>
      </c>
      <c r="G38" s="613">
        <v>601.2576895825772</v>
      </c>
      <c r="H38" s="613">
        <v>601.20207596771866</v>
      </c>
      <c r="I38" s="613">
        <v>595.84961506181139</v>
      </c>
      <c r="J38" s="613">
        <v>606.83635641401179</v>
      </c>
      <c r="K38" s="613">
        <v>531.03251490327466</v>
      </c>
      <c r="L38" s="613">
        <v>667.37405271898683</v>
      </c>
      <c r="M38" s="613">
        <v>638.7639509429423</v>
      </c>
      <c r="N38" s="613">
        <v>660.57890187167993</v>
      </c>
      <c r="O38" s="613">
        <v>693.12296289383801</v>
      </c>
      <c r="P38" s="613">
        <v>657.846534695115</v>
      </c>
      <c r="Q38" s="613">
        <v>622.7048931279603</v>
      </c>
      <c r="R38" s="613">
        <v>598.16357465715123</v>
      </c>
      <c r="S38" s="630">
        <v>32</v>
      </c>
      <c r="T38" s="625"/>
    </row>
    <row r="39" spans="1:20" ht="12.95" customHeight="1">
      <c r="A39" s="580">
        <v>33</v>
      </c>
      <c r="B39" s="639" t="s">
        <v>1167</v>
      </c>
      <c r="C39" s="646" t="s">
        <v>631</v>
      </c>
      <c r="D39" s="613">
        <v>6.0454068750044847</v>
      </c>
      <c r="E39" s="613">
        <v>6.0588784618003446</v>
      </c>
      <c r="F39" s="613">
        <v>5.397956029789138</v>
      </c>
      <c r="G39" s="613">
        <v>5.4971618644215887</v>
      </c>
      <c r="H39" s="613">
        <v>5.3354163217783359</v>
      </c>
      <c r="I39" s="613">
        <v>5.173670779135084</v>
      </c>
      <c r="J39" s="613">
        <v>6.5896978471644214</v>
      </c>
      <c r="K39" s="613">
        <v>6.2251877933870272</v>
      </c>
      <c r="L39" s="613">
        <v>6.4554538881463426</v>
      </c>
      <c r="M39" s="613">
        <v>6.0752925701598794</v>
      </c>
      <c r="N39" s="613">
        <v>5.2514170988153506</v>
      </c>
      <c r="O39" s="613">
        <v>6.1399955055578417</v>
      </c>
      <c r="P39" s="613">
        <v>6.2019367786254964</v>
      </c>
      <c r="Q39" s="613">
        <v>7.0296702855332871</v>
      </c>
      <c r="R39" s="613">
        <v>7.2918252386778892</v>
      </c>
      <c r="S39" s="630">
        <v>33</v>
      </c>
      <c r="T39" s="625"/>
    </row>
    <row r="40" spans="1:20" ht="12.95" customHeight="1">
      <c r="A40" s="580">
        <v>34</v>
      </c>
      <c r="B40" s="648" t="s">
        <v>1115</v>
      </c>
      <c r="C40" s="646" t="s">
        <v>631</v>
      </c>
      <c r="D40" s="613">
        <v>4153.0565566416262</v>
      </c>
      <c r="E40" s="613">
        <v>3949.104453116533</v>
      </c>
      <c r="F40" s="613">
        <v>4576.68462999855</v>
      </c>
      <c r="G40" s="613">
        <v>4322.9660227137138</v>
      </c>
      <c r="H40" s="613">
        <v>3986.0340407903495</v>
      </c>
      <c r="I40" s="613">
        <v>3975.5549587060755</v>
      </c>
      <c r="J40" s="613">
        <v>4505.2196771962372</v>
      </c>
      <c r="K40" s="613">
        <v>4124.0502516172346</v>
      </c>
      <c r="L40" s="613">
        <v>4225.6457086090004</v>
      </c>
      <c r="M40" s="613">
        <v>4233.2599594968569</v>
      </c>
      <c r="N40" s="613">
        <v>4304.4336412248467</v>
      </c>
      <c r="O40" s="613">
        <v>4207.3120313821755</v>
      </c>
      <c r="P40" s="613">
        <v>4040.4859755255038</v>
      </c>
      <c r="Q40" s="613">
        <v>3757.8395172520491</v>
      </c>
      <c r="R40" s="613">
        <v>3774.5130025244384</v>
      </c>
      <c r="S40" s="630">
        <v>34</v>
      </c>
      <c r="T40" s="625"/>
    </row>
    <row r="41" spans="1:20" ht="12.95" customHeight="1">
      <c r="A41" s="580">
        <v>35</v>
      </c>
      <c r="B41" s="639" t="s">
        <v>1170</v>
      </c>
      <c r="C41" s="646" t="s">
        <v>631</v>
      </c>
      <c r="D41" s="613">
        <v>238.52888506244437</v>
      </c>
      <c r="E41" s="613">
        <v>206.0397839225588</v>
      </c>
      <c r="F41" s="613">
        <v>300.69975673481167</v>
      </c>
      <c r="G41" s="613">
        <v>319.78410683456315</v>
      </c>
      <c r="H41" s="613">
        <v>200.48685682574819</v>
      </c>
      <c r="I41" s="613">
        <v>251.20266922450514</v>
      </c>
      <c r="J41" s="613">
        <v>302.58685352944207</v>
      </c>
      <c r="K41" s="613">
        <v>307.53678952213886</v>
      </c>
      <c r="L41" s="613">
        <v>351.81286810317425</v>
      </c>
      <c r="M41" s="613">
        <v>353.4313475199059</v>
      </c>
      <c r="N41" s="613">
        <v>341.73277064404056</v>
      </c>
      <c r="O41" s="613">
        <v>339.7372784196898</v>
      </c>
      <c r="P41" s="613">
        <v>348.3017990198046</v>
      </c>
      <c r="Q41" s="613">
        <v>314.08232956844455</v>
      </c>
      <c r="R41" s="613">
        <v>313.8099576452654</v>
      </c>
      <c r="S41" s="630">
        <v>35</v>
      </c>
      <c r="T41" s="625"/>
    </row>
    <row r="42" spans="1:20" ht="12.95" customHeight="1">
      <c r="A42" s="580">
        <v>36</v>
      </c>
      <c r="B42" s="639" t="s">
        <v>1171</v>
      </c>
      <c r="C42" s="646" t="s">
        <v>631</v>
      </c>
      <c r="D42" s="613">
        <v>618.49985162175619</v>
      </c>
      <c r="E42" s="613">
        <v>605.00442492362515</v>
      </c>
      <c r="F42" s="613">
        <v>624.30791808669574</v>
      </c>
      <c r="G42" s="613">
        <v>588.66033128192646</v>
      </c>
      <c r="H42" s="613">
        <v>574.6553735361382</v>
      </c>
      <c r="I42" s="613">
        <v>564.29321818733399</v>
      </c>
      <c r="J42" s="613">
        <v>615.81097221771245</v>
      </c>
      <c r="K42" s="613">
        <v>555.92412382753571</v>
      </c>
      <c r="L42" s="613">
        <v>548.7346227313966</v>
      </c>
      <c r="M42" s="613">
        <v>584.57151571426516</v>
      </c>
      <c r="N42" s="613">
        <v>588.93548812221184</v>
      </c>
      <c r="O42" s="613">
        <v>552.82062662957355</v>
      </c>
      <c r="P42" s="613">
        <v>525.03765785780774</v>
      </c>
      <c r="Q42" s="613">
        <v>502.8847594128743</v>
      </c>
      <c r="R42" s="613">
        <v>517.30815040971152</v>
      </c>
      <c r="S42" s="630">
        <v>36</v>
      </c>
      <c r="T42" s="625"/>
    </row>
    <row r="43" spans="1:20" ht="12.95" customHeight="1">
      <c r="A43" s="580">
        <v>37</v>
      </c>
      <c r="B43" s="639" t="s">
        <v>1172</v>
      </c>
      <c r="C43" s="646" t="s">
        <v>631</v>
      </c>
      <c r="D43" s="613">
        <v>102.13343804935317</v>
      </c>
      <c r="E43" s="613">
        <v>99.723988459067229</v>
      </c>
      <c r="F43" s="613">
        <v>123.06178550356643</v>
      </c>
      <c r="G43" s="613">
        <v>128.44132809539695</v>
      </c>
      <c r="H43" s="613">
        <v>120.17727270832532</v>
      </c>
      <c r="I43" s="613">
        <v>116.49687421331116</v>
      </c>
      <c r="J43" s="613">
        <v>134.30024050004869</v>
      </c>
      <c r="K43" s="613">
        <v>136.31413799485478</v>
      </c>
      <c r="L43" s="613">
        <v>138.58103090773037</v>
      </c>
      <c r="M43" s="613">
        <v>149.47894132733614</v>
      </c>
      <c r="N43" s="613">
        <v>152.91407718184976</v>
      </c>
      <c r="O43" s="613">
        <v>149.42825410633532</v>
      </c>
      <c r="P43" s="613">
        <v>140.505076820977</v>
      </c>
      <c r="Q43" s="613">
        <v>149.82536465163062</v>
      </c>
      <c r="R43" s="613">
        <v>161.62328847928529</v>
      </c>
      <c r="S43" s="630">
        <v>37</v>
      </c>
      <c r="T43" s="625"/>
    </row>
    <row r="44" spans="1:20" ht="12.95" customHeight="1">
      <c r="A44" s="580">
        <v>38</v>
      </c>
      <c r="B44" s="639" t="s">
        <v>1173</v>
      </c>
      <c r="C44" s="646" t="s">
        <v>631</v>
      </c>
      <c r="D44" s="613">
        <v>22.230129027838871</v>
      </c>
      <c r="E44" s="613">
        <v>20.023933403128545</v>
      </c>
      <c r="F44" s="613">
        <v>22.268480355757411</v>
      </c>
      <c r="G44" s="613">
        <v>23.333251098638719</v>
      </c>
      <c r="H44" s="613">
        <v>22.631209746954294</v>
      </c>
      <c r="I44" s="613">
        <v>21.929168395269869</v>
      </c>
      <c r="J44" s="613">
        <v>25.208202327645022</v>
      </c>
      <c r="K44" s="613">
        <v>22.914057082543867</v>
      </c>
      <c r="L44" s="613">
        <v>23.837577147943104</v>
      </c>
      <c r="M44" s="613">
        <v>24.161480661754382</v>
      </c>
      <c r="N44" s="613">
        <v>26.987725710314294</v>
      </c>
      <c r="O44" s="613">
        <v>27.463680667822452</v>
      </c>
      <c r="P44" s="613">
        <v>23.959940950470497</v>
      </c>
      <c r="Q44" s="613">
        <v>22.859662245085556</v>
      </c>
      <c r="R44" s="613">
        <v>24.250604474927762</v>
      </c>
      <c r="S44" s="630">
        <v>38</v>
      </c>
      <c r="T44" s="625"/>
    </row>
    <row r="45" spans="1:20" ht="12.95" customHeight="1">
      <c r="A45" s="580">
        <v>39</v>
      </c>
      <c r="B45" s="639" t="s">
        <v>1174</v>
      </c>
      <c r="C45" s="646" t="s">
        <v>631</v>
      </c>
      <c r="D45" s="613">
        <v>117.99952768773034</v>
      </c>
      <c r="E45" s="613">
        <v>106.52083914192994</v>
      </c>
      <c r="F45" s="613">
        <v>203.40203202798449</v>
      </c>
      <c r="G45" s="613">
        <v>204.56859064152798</v>
      </c>
      <c r="H45" s="613">
        <v>177.05213421993591</v>
      </c>
      <c r="I45" s="613">
        <v>184.79363195949259</v>
      </c>
      <c r="J45" s="613">
        <v>204.20539850252317</v>
      </c>
      <c r="K45" s="613">
        <v>205.24194397021378</v>
      </c>
      <c r="L45" s="613">
        <v>195.71400787034517</v>
      </c>
      <c r="M45" s="613">
        <v>200.07225247660438</v>
      </c>
      <c r="N45" s="613">
        <v>222.38154672522825</v>
      </c>
      <c r="O45" s="613">
        <v>239.02978623962071</v>
      </c>
      <c r="P45" s="613">
        <v>221.50489266184462</v>
      </c>
      <c r="Q45" s="613">
        <v>201.82665523767585</v>
      </c>
      <c r="R45" s="613">
        <v>201.11610508742794</v>
      </c>
      <c r="S45" s="630">
        <v>39</v>
      </c>
      <c r="T45" s="625"/>
    </row>
    <row r="46" spans="1:20" ht="12.95" customHeight="1">
      <c r="A46" s="580">
        <v>40</v>
      </c>
      <c r="B46" s="639" t="s">
        <v>1175</v>
      </c>
      <c r="C46" s="646" t="s">
        <v>631</v>
      </c>
      <c r="D46" s="613">
        <v>6.2781220295971867</v>
      </c>
      <c r="E46" s="613">
        <v>6.3060687584607482</v>
      </c>
      <c r="F46" s="613">
        <v>6.5369217463521636</v>
      </c>
      <c r="G46" s="613">
        <v>6.5946158056479032</v>
      </c>
      <c r="H46" s="613">
        <v>5.923436343364429</v>
      </c>
      <c r="I46" s="613">
        <v>5.252256881080954</v>
      </c>
      <c r="J46" s="613">
        <v>5.7887500077555378</v>
      </c>
      <c r="K46" s="613">
        <v>4.4898274875241686</v>
      </c>
      <c r="L46" s="613">
        <v>3.8931577912331434</v>
      </c>
      <c r="M46" s="613">
        <v>3.8481707570907893</v>
      </c>
      <c r="N46" s="613">
        <v>3.4471468123987101</v>
      </c>
      <c r="O46" s="613">
        <v>3.0671975678078978</v>
      </c>
      <c r="P46" s="613">
        <v>3.1711686552093306</v>
      </c>
      <c r="Q46" s="613">
        <v>2.9701263472808672</v>
      </c>
      <c r="R46" s="613">
        <v>2.6576004904030421</v>
      </c>
      <c r="S46" s="630">
        <v>40</v>
      </c>
      <c r="T46" s="625"/>
    </row>
    <row r="47" spans="1:20" ht="12.95" customHeight="1">
      <c r="A47" s="580">
        <v>41</v>
      </c>
      <c r="B47" s="639" t="s">
        <v>1176</v>
      </c>
      <c r="C47" s="646" t="s">
        <v>631</v>
      </c>
      <c r="D47" s="613">
        <v>164.80282750475368</v>
      </c>
      <c r="E47" s="613">
        <v>162.13773432347085</v>
      </c>
      <c r="F47" s="613">
        <v>151.03868947974564</v>
      </c>
      <c r="G47" s="613">
        <v>133.40813839887701</v>
      </c>
      <c r="H47" s="613">
        <v>123.36011019150124</v>
      </c>
      <c r="I47" s="613">
        <v>113.31208198412546</v>
      </c>
      <c r="J47" s="613">
        <v>119.66935327198932</v>
      </c>
      <c r="K47" s="613">
        <v>105.61295058569176</v>
      </c>
      <c r="L47" s="613">
        <v>98.72368228469503</v>
      </c>
      <c r="M47" s="613">
        <v>102.90233546782255</v>
      </c>
      <c r="N47" s="613">
        <v>102.92533323615264</v>
      </c>
      <c r="O47" s="613">
        <v>94.757859787417047</v>
      </c>
      <c r="P47" s="613">
        <v>97.60152416588717</v>
      </c>
      <c r="Q47" s="613">
        <v>83.173515751906663</v>
      </c>
      <c r="R47" s="613">
        <v>88.697416367201541</v>
      </c>
      <c r="S47" s="630">
        <v>41</v>
      </c>
      <c r="T47" s="625"/>
    </row>
    <row r="48" spans="1:20" ht="12.95" customHeight="1">
      <c r="A48" s="580">
        <v>42</v>
      </c>
      <c r="B48" s="639" t="s">
        <v>1177</v>
      </c>
      <c r="C48" s="646" t="s">
        <v>631</v>
      </c>
      <c r="D48" s="651" t="s">
        <v>1011</v>
      </c>
      <c r="E48" s="651" t="s">
        <v>1011</v>
      </c>
      <c r="F48" s="613">
        <v>24.020366381798084</v>
      </c>
      <c r="G48" s="651" t="s">
        <v>1011</v>
      </c>
      <c r="H48" s="651" t="s">
        <v>1011</v>
      </c>
      <c r="I48" s="613">
        <v>17.245313013142606</v>
      </c>
      <c r="J48" s="613">
        <v>38.205326181529728</v>
      </c>
      <c r="K48" s="613">
        <v>26.361304088901505</v>
      </c>
      <c r="L48" s="613">
        <v>27.68465756549719</v>
      </c>
      <c r="M48" s="613">
        <v>29.958534167780812</v>
      </c>
      <c r="N48" s="613">
        <v>17.611495097758649</v>
      </c>
      <c r="O48" s="613">
        <v>14.003764824467424</v>
      </c>
      <c r="P48" s="613">
        <v>8.9821738610618524</v>
      </c>
      <c r="Q48" s="613">
        <v>22.907392055790041</v>
      </c>
      <c r="R48" s="613">
        <v>2.6508954229894357</v>
      </c>
      <c r="S48" s="630">
        <v>42</v>
      </c>
      <c r="T48" s="625"/>
    </row>
    <row r="49" spans="1:20" ht="12.95" customHeight="1">
      <c r="A49" s="580">
        <v>43</v>
      </c>
      <c r="B49" s="639" t="s">
        <v>1178</v>
      </c>
      <c r="C49" s="646" t="s">
        <v>631</v>
      </c>
      <c r="D49" s="613">
        <v>1759.4734961407273</v>
      </c>
      <c r="E49" s="613">
        <v>1627.7573494601152</v>
      </c>
      <c r="F49" s="613">
        <v>1885.4075468392286</v>
      </c>
      <c r="G49" s="613">
        <v>1763.6210543238471</v>
      </c>
      <c r="H49" s="613">
        <v>1596.843758819489</v>
      </c>
      <c r="I49" s="613">
        <v>1562.5185731554529</v>
      </c>
      <c r="J49" s="613">
        <v>1807.5824252598914</v>
      </c>
      <c r="K49" s="613">
        <v>1612.8402173976358</v>
      </c>
      <c r="L49" s="613">
        <v>1559.3349188119867</v>
      </c>
      <c r="M49" s="613">
        <v>1547.9528295645</v>
      </c>
      <c r="N49" s="613">
        <v>1541.2256504977056</v>
      </c>
      <c r="O49" s="613">
        <v>1537.5025538216487</v>
      </c>
      <c r="P49" s="613">
        <v>1481.9087214429669</v>
      </c>
      <c r="Q49" s="613">
        <v>1333.7993826130364</v>
      </c>
      <c r="R49" s="613">
        <v>1307.9601293520091</v>
      </c>
      <c r="S49" s="630">
        <v>43</v>
      </c>
      <c r="T49" s="625"/>
    </row>
    <row r="50" spans="1:20" ht="12.95" customHeight="1">
      <c r="A50" s="580">
        <v>44</v>
      </c>
      <c r="B50" s="639" t="s">
        <v>1179</v>
      </c>
      <c r="C50" s="646" t="s">
        <v>631</v>
      </c>
      <c r="D50" s="613">
        <v>875.03984533797211</v>
      </c>
      <c r="E50" s="613">
        <v>864.53222863988037</v>
      </c>
      <c r="F50" s="613">
        <v>931.42839229316621</v>
      </c>
      <c r="G50" s="613">
        <v>861.29402239847354</v>
      </c>
      <c r="H50" s="613">
        <v>859.76764805701157</v>
      </c>
      <c r="I50" s="613">
        <v>818.20102980025501</v>
      </c>
      <c r="J50" s="613">
        <v>882.42433706977761</v>
      </c>
      <c r="K50" s="613">
        <v>795.84309794983199</v>
      </c>
      <c r="L50" s="613">
        <v>901.05849963076366</v>
      </c>
      <c r="M50" s="613">
        <v>831.66968830653968</v>
      </c>
      <c r="N50" s="613">
        <v>887.12668648261672</v>
      </c>
      <c r="O50" s="613">
        <v>813.64248089182411</v>
      </c>
      <c r="P50" s="613">
        <v>762.81465992741846</v>
      </c>
      <c r="Q50" s="613">
        <v>706.38884508479828</v>
      </c>
      <c r="R50" s="613">
        <v>719.92117461431997</v>
      </c>
      <c r="S50" s="630">
        <v>44</v>
      </c>
      <c r="T50" s="625"/>
    </row>
    <row r="51" spans="1:20" ht="12.95" customHeight="1">
      <c r="A51" s="580">
        <v>45</v>
      </c>
      <c r="B51" s="639" t="s">
        <v>1180</v>
      </c>
      <c r="C51" s="646" t="s">
        <v>631</v>
      </c>
      <c r="D51" s="613">
        <v>277.55179674619336</v>
      </c>
      <c r="E51" s="613">
        <v>277.17208657661268</v>
      </c>
      <c r="F51" s="613">
        <v>304.51274054944366</v>
      </c>
      <c r="G51" s="613">
        <v>308.66436234971673</v>
      </c>
      <c r="H51" s="613">
        <v>314.48725212091142</v>
      </c>
      <c r="I51" s="613">
        <v>320.31014189210612</v>
      </c>
      <c r="J51" s="613">
        <v>369.43781832792268</v>
      </c>
      <c r="K51" s="613">
        <v>350.9718017103616</v>
      </c>
      <c r="L51" s="613">
        <v>376.27068576423522</v>
      </c>
      <c r="M51" s="613">
        <v>405.21286353325706</v>
      </c>
      <c r="N51" s="613">
        <v>419.14572071457059</v>
      </c>
      <c r="O51" s="613">
        <v>435.85854842596871</v>
      </c>
      <c r="P51" s="613">
        <v>426.69836016205517</v>
      </c>
      <c r="Q51" s="613">
        <v>417.12148428352549</v>
      </c>
      <c r="R51" s="613">
        <v>434.51768018089723</v>
      </c>
      <c r="S51" s="630">
        <v>45</v>
      </c>
      <c r="T51" s="625"/>
    </row>
    <row r="52" spans="1:20" ht="12.95" customHeight="1">
      <c r="A52" s="580">
        <v>46</v>
      </c>
      <c r="B52" s="648" t="s">
        <v>1114</v>
      </c>
      <c r="C52" s="646" t="s">
        <v>631</v>
      </c>
      <c r="D52" s="613">
        <v>406.5906050568351</v>
      </c>
      <c r="E52" s="613">
        <v>418.771691072495</v>
      </c>
      <c r="F52" s="613">
        <v>426.28185961880752</v>
      </c>
      <c r="G52" s="613">
        <v>439.61115868742871</v>
      </c>
      <c r="H52" s="613">
        <v>408.59532685676936</v>
      </c>
      <c r="I52" s="613">
        <v>400.95825753504391</v>
      </c>
      <c r="J52" s="613">
        <v>428.3541174858525</v>
      </c>
      <c r="K52" s="613">
        <v>420.85859308255203</v>
      </c>
      <c r="L52" s="613">
        <v>441.54784732518669</v>
      </c>
      <c r="M52" s="613">
        <v>490.02356992987484</v>
      </c>
      <c r="N52" s="613">
        <v>504.3771554692222</v>
      </c>
      <c r="O52" s="613">
        <v>460.93104481240749</v>
      </c>
      <c r="P52" s="613">
        <v>551.61092143775886</v>
      </c>
      <c r="Q52" s="613">
        <v>553.58370346351103</v>
      </c>
      <c r="R52" s="613">
        <v>587.42987606206282</v>
      </c>
      <c r="S52" s="630">
        <v>46</v>
      </c>
      <c r="T52" s="625"/>
    </row>
    <row r="53" spans="1:20" ht="12.95" customHeight="1">
      <c r="A53" s="580">
        <v>47</v>
      </c>
      <c r="B53" s="636" t="s">
        <v>48</v>
      </c>
      <c r="C53" s="646" t="s">
        <v>631</v>
      </c>
      <c r="D53" s="651">
        <v>11853.354968087999</v>
      </c>
      <c r="E53" s="651">
        <v>11218.842870614235</v>
      </c>
      <c r="F53" s="651">
        <v>11796.690923779302</v>
      </c>
      <c r="G53" s="651">
        <v>11739.041410235244</v>
      </c>
      <c r="H53" s="651">
        <v>11196.037196691157</v>
      </c>
      <c r="I53" s="651">
        <v>11069.515551047152</v>
      </c>
      <c r="J53" s="651">
        <v>11698.889719024344</v>
      </c>
      <c r="K53" s="651">
        <v>11261.164743097002</v>
      </c>
      <c r="L53" s="651">
        <v>11342.949123510865</v>
      </c>
      <c r="M53" s="651">
        <v>11531.230951028556</v>
      </c>
      <c r="N53" s="651">
        <v>11756.017742148562</v>
      </c>
      <c r="O53" s="651">
        <v>11754.981753848811</v>
      </c>
      <c r="P53" s="651">
        <v>11492.846334097327</v>
      </c>
      <c r="Q53" s="651">
        <v>11084.252702514743</v>
      </c>
      <c r="R53" s="651">
        <v>11069.359881931026</v>
      </c>
      <c r="S53" s="630">
        <v>47</v>
      </c>
      <c r="T53" s="625"/>
    </row>
    <row r="54" spans="1:20" ht="12.95" customHeight="1">
      <c r="A54" s="580">
        <v>48</v>
      </c>
      <c r="B54" s="581" t="s">
        <v>1185</v>
      </c>
      <c r="C54" s="612" t="s">
        <v>9</v>
      </c>
      <c r="D54" s="596">
        <v>39.849093495545866</v>
      </c>
      <c r="E54" s="596">
        <v>38.905903719239546</v>
      </c>
      <c r="F54" s="596">
        <v>37.853374103424194</v>
      </c>
      <c r="G54" s="596">
        <v>37.387156945374187</v>
      </c>
      <c r="H54" s="596">
        <v>39.71021150447902</v>
      </c>
      <c r="I54" s="596">
        <v>40.557534714285218</v>
      </c>
      <c r="J54" s="596">
        <v>37.228741375668569</v>
      </c>
      <c r="K54" s="596">
        <v>40.080760673393065</v>
      </c>
      <c r="L54" s="596">
        <v>36.383280771302182</v>
      </c>
      <c r="M54" s="596">
        <v>36.02465116396241</v>
      </c>
      <c r="N54" s="596">
        <v>34.788288735727299</v>
      </c>
      <c r="O54" s="596">
        <v>36.485549961928101</v>
      </c>
      <c r="P54" s="596">
        <v>36.845456908224875</v>
      </c>
      <c r="Q54" s="596">
        <v>38.111167430525192</v>
      </c>
      <c r="R54" s="596">
        <v>38.264598169218154</v>
      </c>
      <c r="S54" s="630">
        <v>48</v>
      </c>
      <c r="T54" s="625"/>
    </row>
    <row r="55" spans="1:20" ht="12.95" customHeight="1">
      <c r="A55" s="624"/>
      <c r="B55" s="678"/>
      <c r="C55" s="624"/>
      <c r="D55" s="605"/>
      <c r="S55" s="624"/>
      <c r="T55" s="625"/>
    </row>
    <row r="56" spans="1:20" ht="12.95" customHeight="1">
      <c r="A56" s="580">
        <v>49</v>
      </c>
      <c r="B56" s="581" t="s">
        <v>1204</v>
      </c>
      <c r="C56" s="612" t="s">
        <v>1118</v>
      </c>
      <c r="D56" s="613">
        <v>1442.2245301124251</v>
      </c>
      <c r="E56" s="613">
        <v>1362.5021703442112</v>
      </c>
      <c r="F56" s="613">
        <v>1430.2139768409231</v>
      </c>
      <c r="G56" s="613">
        <v>1422.569245060015</v>
      </c>
      <c r="H56" s="613">
        <v>1357.0789683387059</v>
      </c>
      <c r="I56" s="613">
        <v>1342.3452113706771</v>
      </c>
      <c r="J56" s="613">
        <v>1420.3542382808857</v>
      </c>
      <c r="K56" s="613">
        <v>1368.9222059853155</v>
      </c>
      <c r="L56" s="613">
        <v>1381.2651148941627</v>
      </c>
      <c r="M56" s="613">
        <v>1408.3946199729535</v>
      </c>
      <c r="N56" s="613">
        <v>1437.9218589415664</v>
      </c>
      <c r="O56" s="613">
        <v>1437.4083510251792</v>
      </c>
      <c r="P56" s="613">
        <v>1402.986722426032</v>
      </c>
      <c r="Q56" s="613">
        <v>1350.0423495505331</v>
      </c>
      <c r="R56" s="613">
        <v>1344.053993774864</v>
      </c>
      <c r="S56" s="630">
        <v>49</v>
      </c>
      <c r="T56" s="625"/>
    </row>
    <row r="57" spans="1:20" ht="12.95" customHeight="1">
      <c r="A57" s="580">
        <v>50</v>
      </c>
      <c r="B57" s="581" t="s">
        <v>1205</v>
      </c>
      <c r="C57" s="612" t="s">
        <v>1206</v>
      </c>
      <c r="D57" s="595">
        <v>82.188000000000002</v>
      </c>
      <c r="E57" s="595">
        <v>82.34</v>
      </c>
      <c r="F57" s="595">
        <v>82.481999999999999</v>
      </c>
      <c r="G57" s="595">
        <v>82.52</v>
      </c>
      <c r="H57" s="595">
        <v>82.501000000000005</v>
      </c>
      <c r="I57" s="595">
        <v>82.463999999999999</v>
      </c>
      <c r="J57" s="595">
        <v>82.366</v>
      </c>
      <c r="K57" s="595">
        <v>82.263000000000005</v>
      </c>
      <c r="L57" s="595">
        <v>82.12</v>
      </c>
      <c r="M57" s="595">
        <v>81.875</v>
      </c>
      <c r="N57" s="595">
        <v>81.757000000000005</v>
      </c>
      <c r="O57" s="595">
        <v>81.778999999999996</v>
      </c>
      <c r="P57" s="595">
        <v>81.917000000000002</v>
      </c>
      <c r="Q57" s="595">
        <v>82.102999999999994</v>
      </c>
      <c r="R57" s="595">
        <v>82.358000000000004</v>
      </c>
      <c r="S57" s="630">
        <v>50</v>
      </c>
      <c r="T57" s="625"/>
    </row>
    <row r="58" spans="1:20" ht="15" customHeight="1">
      <c r="A58" s="601" t="s">
        <v>572</v>
      </c>
      <c r="T58" s="625"/>
    </row>
    <row r="59" spans="1:20" s="602" customFormat="1" ht="15" customHeight="1">
      <c r="A59" s="653" t="s">
        <v>1207</v>
      </c>
      <c r="C59" s="652"/>
    </row>
    <row r="60" spans="1:20">
      <c r="A60" s="602" t="s">
        <v>1189</v>
      </c>
    </row>
  </sheetData>
  <pageMargins left="0.59055118110236227" right="0.19685039370078741" top="0.78740157480314965" bottom="0.78740157480314965" header="0.11811023622047245" footer="0.11811023622047245"/>
  <pageSetup paperSize="9" scale="75" orientation="portrait" r:id="rId1"/>
  <headerFooter>
    <oddHeader>&amp;R&amp;"MetaNormalLF-Roman,Standard"&amp;9Teil 5</oddHeader>
    <oddFooter>&amp;L&amp;"MetaNormalLF-Roman,Standard"Statistisches Bundesamt, Umweltnutzung und Wirtschaft, Tabellenband, 2016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/>
  </sheetViews>
  <sheetFormatPr baseColWidth="10" defaultRowHeight="12"/>
  <cols>
    <col min="1" max="1" width="4.7109375" style="576" customWidth="1"/>
    <col min="2" max="2" width="50.7109375" style="576" customWidth="1"/>
    <col min="3" max="3" width="11.42578125" style="576"/>
    <col min="4" max="7" width="0" style="576" hidden="1" customWidth="1"/>
    <col min="8" max="8" width="11.42578125" style="576"/>
    <col min="9" max="12" width="0" style="576" hidden="1" customWidth="1"/>
    <col min="13" max="16384" width="11.42578125" style="576"/>
  </cols>
  <sheetData>
    <row r="1" spans="1:15" ht="20.25" customHeight="1">
      <c r="A1" s="617" t="s">
        <v>1291</v>
      </c>
    </row>
    <row r="2" spans="1:15" ht="20.100000000000001" customHeight="1">
      <c r="A2" s="577" t="s">
        <v>1208</v>
      </c>
    </row>
    <row r="3" spans="1:15" ht="20.100000000000001" customHeight="1"/>
    <row r="4" spans="1:15" s="578" customFormat="1" ht="30" customHeight="1">
      <c r="A4" s="618" t="s">
        <v>30</v>
      </c>
      <c r="B4" s="622" t="s">
        <v>1209</v>
      </c>
      <c r="C4" s="619">
        <v>2000</v>
      </c>
      <c r="D4" s="619">
        <v>2001</v>
      </c>
      <c r="E4" s="619">
        <v>2002</v>
      </c>
      <c r="F4" s="619">
        <v>2003</v>
      </c>
      <c r="G4" s="619">
        <v>2004</v>
      </c>
      <c r="H4" s="619">
        <v>2005</v>
      </c>
      <c r="I4" s="619">
        <v>2006</v>
      </c>
      <c r="J4" s="619">
        <v>2007</v>
      </c>
      <c r="K4" s="619">
        <v>2008</v>
      </c>
      <c r="L4" s="619">
        <v>2009</v>
      </c>
      <c r="M4" s="619">
        <v>2010</v>
      </c>
      <c r="N4" s="619">
        <v>2011</v>
      </c>
      <c r="O4" s="632">
        <v>2012</v>
      </c>
    </row>
    <row r="5" spans="1:15" ht="20.100000000000001" customHeight="1">
      <c r="A5" s="580"/>
      <c r="B5" s="638" t="s">
        <v>1295</v>
      </c>
    </row>
    <row r="6" spans="1:15" ht="15" customHeight="1">
      <c r="A6" s="580">
        <v>1</v>
      </c>
      <c r="B6" s="584" t="s">
        <v>1210</v>
      </c>
      <c r="C6" s="616">
        <v>21.853255185211609</v>
      </c>
      <c r="D6" s="616">
        <v>22.124008589504399</v>
      </c>
      <c r="E6" s="616">
        <v>21.219260915986474</v>
      </c>
      <c r="F6" s="616">
        <v>21.051198414678513</v>
      </c>
      <c r="G6" s="616">
        <v>20.603247250003577</v>
      </c>
      <c r="H6" s="616">
        <v>20.509667953511613</v>
      </c>
      <c r="I6" s="616">
        <v>20.022228062904102</v>
      </c>
      <c r="J6" s="616">
        <v>20.064393401914352</v>
      </c>
      <c r="K6" s="616">
        <v>20.997040169210855</v>
      </c>
      <c r="L6" s="616">
        <v>20.858944636505363</v>
      </c>
      <c r="M6" s="616">
        <v>20.883930989926021</v>
      </c>
      <c r="N6" s="616">
        <v>20.71886860147643</v>
      </c>
      <c r="O6" s="616">
        <v>20.667501154036657</v>
      </c>
    </row>
    <row r="7" spans="1:15" ht="15" customHeight="1">
      <c r="A7" s="580">
        <v>2</v>
      </c>
      <c r="B7" s="584" t="s">
        <v>1211</v>
      </c>
      <c r="C7" s="616">
        <v>5.6348884153889216</v>
      </c>
      <c r="D7" s="616">
        <v>5.7027176724162327</v>
      </c>
      <c r="E7" s="616">
        <v>5.560512119005768</v>
      </c>
      <c r="F7" s="616">
        <v>5.5712925848690436</v>
      </c>
      <c r="G7" s="616">
        <v>5.4428555209761136</v>
      </c>
      <c r="H7" s="616">
        <v>5.4600064399383346</v>
      </c>
      <c r="I7" s="616">
        <v>5.2687691815972943</v>
      </c>
      <c r="J7" s="616">
        <v>5.2327504861581478</v>
      </c>
      <c r="K7" s="616">
        <v>5.2683087552152621</v>
      </c>
      <c r="L7" s="616">
        <v>5.1794973569779614</v>
      </c>
      <c r="M7" s="616">
        <v>5.00547330142901</v>
      </c>
      <c r="N7" s="616">
        <v>4.8919598566926474</v>
      </c>
      <c r="O7" s="616">
        <v>4.8824362539904715</v>
      </c>
    </row>
    <row r="8" spans="1:15" ht="15" customHeight="1">
      <c r="A8" s="580">
        <v>3</v>
      </c>
      <c r="B8" s="679" t="s">
        <v>48</v>
      </c>
      <c r="C8" s="657">
        <v>27.48814360060053</v>
      </c>
      <c r="D8" s="657">
        <v>27.826726261920633</v>
      </c>
      <c r="E8" s="657">
        <v>26.779773034992242</v>
      </c>
      <c r="F8" s="657">
        <v>26.622490999547558</v>
      </c>
      <c r="G8" s="657">
        <v>26.04610277097969</v>
      </c>
      <c r="H8" s="657">
        <v>25.969674393449949</v>
      </c>
      <c r="I8" s="657">
        <v>25.290997244501398</v>
      </c>
      <c r="J8" s="657">
        <v>25.297143888072497</v>
      </c>
      <c r="K8" s="657">
        <v>26.265348924426117</v>
      </c>
      <c r="L8" s="657">
        <v>26.038441993483325</v>
      </c>
      <c r="M8" s="657">
        <v>25.889404291355032</v>
      </c>
      <c r="N8" s="657">
        <v>25.610828458169077</v>
      </c>
      <c r="O8" s="657">
        <v>25.549937408027127</v>
      </c>
    </row>
    <row r="9" spans="1:15">
      <c r="A9" s="624"/>
      <c r="B9" s="625"/>
    </row>
    <row r="10" spans="1:15" ht="15" customHeight="1">
      <c r="A10" s="580"/>
      <c r="B10" s="638" t="s">
        <v>1296</v>
      </c>
    </row>
    <row r="11" spans="1:15" ht="15" customHeight="1">
      <c r="A11" s="580">
        <v>4</v>
      </c>
      <c r="B11" s="584" t="s">
        <v>1161</v>
      </c>
      <c r="C11" s="616">
        <v>9.1888490010721409</v>
      </c>
      <c r="D11" s="616">
        <v>9.5423218488567869</v>
      </c>
      <c r="E11" s="616">
        <v>9.1260950822075309</v>
      </c>
      <c r="F11" s="616">
        <v>8.4143818073176995</v>
      </c>
      <c r="G11" s="616">
        <v>8.0461655506984862</v>
      </c>
      <c r="H11" s="616">
        <v>8.0607580430618846</v>
      </c>
      <c r="I11" s="616">
        <v>7.6814266680487311</v>
      </c>
      <c r="J11" s="616">
        <v>7.7168066203726537</v>
      </c>
      <c r="K11" s="616">
        <v>7.8607445692827813</v>
      </c>
      <c r="L11" s="616">
        <v>7.8443818062137476</v>
      </c>
      <c r="M11" s="616">
        <v>7.4308069699378905</v>
      </c>
      <c r="N11" s="616">
        <v>7.0895709052241731</v>
      </c>
      <c r="O11" s="616">
        <v>6.9982685420129123</v>
      </c>
    </row>
    <row r="12" spans="1:15" ht="15" customHeight="1">
      <c r="A12" s="580">
        <v>5</v>
      </c>
      <c r="B12" s="662" t="s">
        <v>1085</v>
      </c>
      <c r="C12" s="616">
        <v>7.8274767269590413</v>
      </c>
      <c r="D12" s="616">
        <v>8.131404329949504</v>
      </c>
      <c r="E12" s="616">
        <v>7.6949933214028245</v>
      </c>
      <c r="F12" s="616">
        <v>6.9768485560147955</v>
      </c>
      <c r="G12" s="616">
        <v>6.5617842087019174</v>
      </c>
      <c r="H12" s="616">
        <v>6.4031959843064108</v>
      </c>
      <c r="I12" s="616">
        <v>6.1003987408368037</v>
      </c>
      <c r="J12" s="616">
        <v>6.1069140670569206</v>
      </c>
      <c r="K12" s="616">
        <v>6.3432232777836255</v>
      </c>
      <c r="L12" s="616">
        <v>6.2874853320020563</v>
      </c>
      <c r="M12" s="616">
        <v>5.9136735964042888</v>
      </c>
      <c r="N12" s="616">
        <v>5.6736515273196213</v>
      </c>
      <c r="O12" s="616">
        <v>5.5760768732444088</v>
      </c>
    </row>
    <row r="13" spans="1:15" ht="15" customHeight="1">
      <c r="A13" s="580">
        <v>6</v>
      </c>
      <c r="B13" s="662" t="s">
        <v>1086</v>
      </c>
      <c r="C13" s="616">
        <v>0.98476713355620882</v>
      </c>
      <c r="D13" s="616">
        <v>1.0278390410053075</v>
      </c>
      <c r="E13" s="616">
        <v>1.0527775477788837</v>
      </c>
      <c r="F13" s="616">
        <v>1.0589864973808807</v>
      </c>
      <c r="G13" s="616">
        <v>1.0979485867957337</v>
      </c>
      <c r="H13" s="616">
        <v>1.2739400322778165</v>
      </c>
      <c r="I13" s="616">
        <v>1.2094177206432615</v>
      </c>
      <c r="J13" s="616">
        <v>1.2388977981982472</v>
      </c>
      <c r="K13" s="616">
        <v>1.1623311591189043</v>
      </c>
      <c r="L13" s="616">
        <v>1.198632172737482</v>
      </c>
      <c r="M13" s="616">
        <v>1.1880349444788718</v>
      </c>
      <c r="N13" s="616">
        <v>1.2036013106052519</v>
      </c>
      <c r="O13" s="616">
        <v>1.2205757478314279</v>
      </c>
    </row>
    <row r="14" spans="1:15" ht="15" customHeight="1">
      <c r="A14" s="580">
        <v>7</v>
      </c>
      <c r="B14" s="662" t="s">
        <v>1087</v>
      </c>
      <c r="C14" s="616">
        <v>0.34150011959201776</v>
      </c>
      <c r="D14" s="616">
        <v>0.34494581607538805</v>
      </c>
      <c r="E14" s="616">
        <v>0.33911730802173917</v>
      </c>
      <c r="F14" s="616">
        <v>0.33605975467826088</v>
      </c>
      <c r="G14" s="616">
        <v>0.34151622551120159</v>
      </c>
      <c r="H14" s="616">
        <v>0.33977679173410397</v>
      </c>
      <c r="I14" s="616">
        <v>0.32777978709677419</v>
      </c>
      <c r="J14" s="616">
        <v>0.32260599406451618</v>
      </c>
      <c r="K14" s="616">
        <v>0.30937641713592234</v>
      </c>
      <c r="L14" s="616">
        <v>0.30937641713592234</v>
      </c>
      <c r="M14" s="616">
        <v>0.27428871676092226</v>
      </c>
      <c r="N14" s="616">
        <v>0.15452584400970873</v>
      </c>
      <c r="O14" s="616">
        <v>0.14397420297087377</v>
      </c>
    </row>
    <row r="15" spans="1:15" ht="15" customHeight="1">
      <c r="A15" s="580">
        <v>8</v>
      </c>
      <c r="B15" s="584" t="s">
        <v>1113</v>
      </c>
      <c r="C15" s="616">
        <v>6.6003876700297521</v>
      </c>
      <c r="D15" s="616">
        <v>6.4008227360755212</v>
      </c>
      <c r="E15" s="616">
        <v>6.2231977198718313</v>
      </c>
      <c r="F15" s="616">
        <v>6.5890387395918504</v>
      </c>
      <c r="G15" s="616">
        <v>6.5616209498953335</v>
      </c>
      <c r="H15" s="616">
        <v>6.3663685722487937</v>
      </c>
      <c r="I15" s="616">
        <v>6.4214869074381822</v>
      </c>
      <c r="J15" s="616">
        <v>6.3207949060424546</v>
      </c>
      <c r="K15" s="616">
        <v>6.3481095719338994</v>
      </c>
      <c r="L15" s="616">
        <v>6.2174994037494651</v>
      </c>
      <c r="M15" s="616">
        <v>6.2882468881963973</v>
      </c>
      <c r="N15" s="616">
        <v>6.161873450602962</v>
      </c>
      <c r="O15" s="616">
        <v>6.0629125456720381</v>
      </c>
    </row>
    <row r="16" spans="1:15" ht="15" customHeight="1">
      <c r="A16" s="580">
        <v>9</v>
      </c>
      <c r="B16" s="584" t="s">
        <v>1115</v>
      </c>
      <c r="C16" s="616">
        <v>11.698906929498637</v>
      </c>
      <c r="D16" s="616">
        <v>11.883581676988324</v>
      </c>
      <c r="E16" s="616">
        <v>11.430480232912879</v>
      </c>
      <c r="F16" s="616">
        <v>11.619070452638008</v>
      </c>
      <c r="G16" s="616">
        <v>11.438316270385869</v>
      </c>
      <c r="H16" s="616">
        <v>11.542547778139269</v>
      </c>
      <c r="I16" s="616">
        <v>11.188083669014482</v>
      </c>
      <c r="J16" s="616">
        <v>11.25954236165739</v>
      </c>
      <c r="K16" s="616">
        <v>12.056494783209438</v>
      </c>
      <c r="L16" s="616">
        <v>11.976560783520112</v>
      </c>
      <c r="M16" s="616">
        <v>12.170350433220744</v>
      </c>
      <c r="N16" s="616">
        <v>12.359384102341942</v>
      </c>
      <c r="O16" s="616">
        <v>12.488756320342176</v>
      </c>
    </row>
    <row r="17" spans="1:15" ht="15" customHeight="1">
      <c r="A17" s="580">
        <v>10</v>
      </c>
      <c r="B17" s="662" t="s">
        <v>1212</v>
      </c>
      <c r="C17" s="616">
        <v>2.9926791102853114</v>
      </c>
      <c r="D17" s="616">
        <v>3.0280039654267981</v>
      </c>
      <c r="E17" s="616">
        <v>2.8328514396813333</v>
      </c>
      <c r="F17" s="616">
        <v>2.8154215081792993</v>
      </c>
      <c r="G17" s="616">
        <v>2.7436987141619373</v>
      </c>
      <c r="H17" s="616">
        <v>2.7166549775760735</v>
      </c>
      <c r="I17" s="616">
        <v>2.6357352359442481</v>
      </c>
      <c r="J17" s="616">
        <v>2.5974996554601169</v>
      </c>
      <c r="K17" s="616">
        <v>2.6456772295707469</v>
      </c>
      <c r="L17" s="616">
        <v>2.7548335611721941</v>
      </c>
      <c r="M17" s="616">
        <v>2.7318518573705717</v>
      </c>
      <c r="N17" s="616">
        <v>2.6956393734262245</v>
      </c>
      <c r="O17" s="616">
        <v>2.6802799926999912</v>
      </c>
    </row>
    <row r="18" spans="1:15" ht="15" customHeight="1">
      <c r="A18" s="580">
        <v>11</v>
      </c>
      <c r="B18" s="662" t="s">
        <v>1213</v>
      </c>
      <c r="C18" s="616">
        <v>0.83241209636183966</v>
      </c>
      <c r="D18" s="616">
        <v>0.7935368549360593</v>
      </c>
      <c r="E18" s="616">
        <v>0.6943431699659729</v>
      </c>
      <c r="F18" s="616">
        <v>0.66867524081108987</v>
      </c>
      <c r="G18" s="616">
        <v>0.67133280193433609</v>
      </c>
      <c r="H18" s="616">
        <v>0.64479922851890992</v>
      </c>
      <c r="I18" s="616">
        <v>0.60170384259294729</v>
      </c>
      <c r="J18" s="616">
        <v>0.58814486631557672</v>
      </c>
      <c r="K18" s="616">
        <v>0.59517224216438191</v>
      </c>
      <c r="L18" s="616">
        <v>0.58912049214027074</v>
      </c>
      <c r="M18" s="616">
        <v>0.58838298218420071</v>
      </c>
      <c r="N18" s="616">
        <v>0.60247385086011007</v>
      </c>
      <c r="O18" s="616">
        <v>0.60582340338096774</v>
      </c>
    </row>
    <row r="19" spans="1:15" ht="15" customHeight="1">
      <c r="A19" s="580">
        <v>12</v>
      </c>
      <c r="B19" s="662" t="s">
        <v>1214</v>
      </c>
      <c r="C19" s="616">
        <v>1.1271444398990522</v>
      </c>
      <c r="D19" s="616">
        <v>1.0922867952374309</v>
      </c>
      <c r="E19" s="616">
        <v>1.0898689031655109</v>
      </c>
      <c r="F19" s="616">
        <v>1.1293440506888288</v>
      </c>
      <c r="G19" s="616">
        <v>1.1197518982913635</v>
      </c>
      <c r="H19" s="616">
        <v>1.1094358081330216</v>
      </c>
      <c r="I19" s="616">
        <v>1.083593077909071</v>
      </c>
      <c r="J19" s="616">
        <v>1.1198193924429394</v>
      </c>
      <c r="K19" s="616">
        <v>1.1231019200936792</v>
      </c>
      <c r="L19" s="616">
        <v>1.1544428122645245</v>
      </c>
      <c r="M19" s="616">
        <v>1.1872569381720932</v>
      </c>
      <c r="N19" s="616">
        <v>1.2197103392786317</v>
      </c>
      <c r="O19" s="616">
        <v>1.190149847287127</v>
      </c>
    </row>
    <row r="20" spans="1:15" ht="15" customHeight="1">
      <c r="A20" s="580">
        <v>13</v>
      </c>
      <c r="B20" s="662" t="s">
        <v>1215</v>
      </c>
      <c r="C20" s="616">
        <v>3.7035429755571498</v>
      </c>
      <c r="D20" s="616">
        <v>3.7030477672853559</v>
      </c>
      <c r="E20" s="616">
        <v>3.6975341112843392</v>
      </c>
      <c r="F20" s="616">
        <v>3.8239202426190069</v>
      </c>
      <c r="G20" s="616">
        <v>3.6730284210492812</v>
      </c>
      <c r="H20" s="616">
        <v>3.6999807962268614</v>
      </c>
      <c r="I20" s="616">
        <v>3.4722738294365474</v>
      </c>
      <c r="J20" s="616">
        <v>3.5356126710760636</v>
      </c>
      <c r="K20" s="616">
        <v>3.7861587037775859</v>
      </c>
      <c r="L20" s="616">
        <v>3.6881297149803456</v>
      </c>
      <c r="M20" s="616">
        <v>3.659778611090799</v>
      </c>
      <c r="N20" s="616">
        <v>3.8648975521485416</v>
      </c>
      <c r="O20" s="616">
        <v>3.9779146373611609</v>
      </c>
    </row>
    <row r="21" spans="1:15" ht="15" customHeight="1">
      <c r="A21" s="580">
        <v>14</v>
      </c>
      <c r="B21" s="662" t="s">
        <v>1216</v>
      </c>
      <c r="C21" s="616">
        <v>3.0431283073952864</v>
      </c>
      <c r="D21" s="616">
        <v>3.2667062941026801</v>
      </c>
      <c r="E21" s="616">
        <v>3.1158826088157223</v>
      </c>
      <c r="F21" s="616">
        <v>3.1817094103397832</v>
      </c>
      <c r="G21" s="616">
        <v>3.23050443494895</v>
      </c>
      <c r="H21" s="616">
        <v>3.3716769676844041</v>
      </c>
      <c r="I21" s="616">
        <v>3.3947776831316676</v>
      </c>
      <c r="J21" s="616">
        <v>3.418465776362694</v>
      </c>
      <c r="K21" s="616">
        <v>3.9063846876030435</v>
      </c>
      <c r="L21" s="616">
        <v>3.7900342029627767</v>
      </c>
      <c r="M21" s="616">
        <v>4.0030800444030792</v>
      </c>
      <c r="N21" s="616">
        <v>3.9766629866284333</v>
      </c>
      <c r="O21" s="616">
        <v>4.0345884396129286</v>
      </c>
    </row>
    <row r="22" spans="1:15" ht="15" customHeight="1">
      <c r="A22" s="580">
        <v>15</v>
      </c>
      <c r="B22" s="679" t="s">
        <v>48</v>
      </c>
      <c r="C22" s="657">
        <v>27.48814360060053</v>
      </c>
      <c r="D22" s="657">
        <v>27.826726261920633</v>
      </c>
      <c r="E22" s="657">
        <v>26.779773034992242</v>
      </c>
      <c r="F22" s="657">
        <v>26.622490999547558</v>
      </c>
      <c r="G22" s="657">
        <v>26.04610277097969</v>
      </c>
      <c r="H22" s="657">
        <v>25.969674393449949</v>
      </c>
      <c r="I22" s="657">
        <v>25.290997244501398</v>
      </c>
      <c r="J22" s="657">
        <v>25.297143888072497</v>
      </c>
      <c r="K22" s="657">
        <v>26.265348924426117</v>
      </c>
      <c r="L22" s="657">
        <v>26.038441993483325</v>
      </c>
      <c r="M22" s="657">
        <v>25.889404291355032</v>
      </c>
      <c r="N22" s="657">
        <v>25.610828458169077</v>
      </c>
      <c r="O22" s="657">
        <v>25.549937408027127</v>
      </c>
    </row>
    <row r="23" spans="1:15">
      <c r="A23" s="624"/>
      <c r="B23" s="625"/>
    </row>
    <row r="24" spans="1:15" ht="20.100000000000001" customHeight="1">
      <c r="A24" s="580"/>
      <c r="B24" s="638" t="s">
        <v>1297</v>
      </c>
    </row>
    <row r="25" spans="1:15" ht="15" customHeight="1">
      <c r="A25" s="580">
        <v>16</v>
      </c>
      <c r="B25" s="584" t="s">
        <v>1217</v>
      </c>
      <c r="C25" s="616">
        <v>3.0166645257923301</v>
      </c>
      <c r="D25" s="616">
        <v>3.0800613117278801</v>
      </c>
      <c r="E25" s="616">
        <v>3.0077696090748303</v>
      </c>
      <c r="F25" s="616">
        <v>2.9874099114156802</v>
      </c>
      <c r="G25" s="616">
        <v>2.9316981964706499</v>
      </c>
      <c r="H25" s="616">
        <v>2.9392005684057998</v>
      </c>
      <c r="I25" s="616">
        <v>2.8900451967738299</v>
      </c>
      <c r="J25" s="616">
        <v>2.9038606548738901</v>
      </c>
      <c r="K25" s="616">
        <v>2.91544628643409</v>
      </c>
      <c r="L25" s="616">
        <v>2.9139256024063402</v>
      </c>
      <c r="M25" s="616">
        <v>2.8607452519689698</v>
      </c>
      <c r="N25" s="616">
        <v>2.7953468359068201</v>
      </c>
      <c r="O25" s="616">
        <v>2.7880759429300404</v>
      </c>
    </row>
    <row r="26" spans="1:15" ht="15" customHeight="1">
      <c r="A26" s="580">
        <v>17</v>
      </c>
      <c r="B26" s="584" t="s">
        <v>1218</v>
      </c>
      <c r="C26" s="616">
        <v>27.398420000000002</v>
      </c>
      <c r="D26" s="616">
        <v>26.661240000000003</v>
      </c>
      <c r="E26" s="616">
        <v>25.866399999999999</v>
      </c>
      <c r="F26" s="616">
        <v>25.194009999999999</v>
      </c>
      <c r="G26" s="616">
        <v>26.541270000000001</v>
      </c>
      <c r="H26" s="616">
        <v>26.055499999999999</v>
      </c>
      <c r="I26" s="616">
        <v>25.59329</v>
      </c>
      <c r="J26" s="616">
        <v>24.887730000000001</v>
      </c>
      <c r="K26" s="616">
        <v>26.50159</v>
      </c>
      <c r="L26" s="616">
        <v>25.21726</v>
      </c>
      <c r="M26" s="616">
        <v>24.757219999999997</v>
      </c>
      <c r="N26" s="616">
        <v>26.301887094537079</v>
      </c>
      <c r="O26" s="616">
        <v>25.790565896890019</v>
      </c>
    </row>
    <row r="27" spans="1:15" ht="15" customHeight="1">
      <c r="A27" s="580">
        <v>18</v>
      </c>
      <c r="B27" s="584" t="s">
        <v>1219</v>
      </c>
      <c r="C27" s="616">
        <v>1.58317</v>
      </c>
      <c r="D27" s="616">
        <v>1.58162</v>
      </c>
      <c r="E27" s="616">
        <v>1.5019499999999999</v>
      </c>
      <c r="F27" s="616">
        <v>1.4663000000000002</v>
      </c>
      <c r="G27" s="616">
        <v>1.4238299999999999</v>
      </c>
      <c r="H27" s="616">
        <v>1.3977900000000001</v>
      </c>
      <c r="I27" s="616">
        <v>1.3593499999999998</v>
      </c>
      <c r="J27" s="616">
        <v>1.35439</v>
      </c>
      <c r="K27" s="616">
        <v>1.3609</v>
      </c>
      <c r="L27" s="616">
        <v>1.3574899999999999</v>
      </c>
      <c r="M27" s="616">
        <v>1.3345499999999999</v>
      </c>
      <c r="N27" s="616">
        <v>1.3214892900511206</v>
      </c>
      <c r="O27" s="616">
        <v>1.3150309040763319</v>
      </c>
    </row>
    <row r="28" spans="1:15" ht="15" customHeight="1">
      <c r="A28" s="580">
        <v>19</v>
      </c>
      <c r="B28" s="584" t="s">
        <v>1220</v>
      </c>
      <c r="C28" s="616">
        <v>14.91131</v>
      </c>
      <c r="D28" s="616">
        <v>14.54799</v>
      </c>
      <c r="E28" s="616">
        <v>14.047960000000002</v>
      </c>
      <c r="F28" s="616">
        <v>13.6648</v>
      </c>
      <c r="G28" s="616">
        <v>14.34463</v>
      </c>
      <c r="H28" s="616">
        <v>14.05106</v>
      </c>
      <c r="I28" s="616">
        <v>13.77609</v>
      </c>
      <c r="J28" s="616">
        <v>13.40099</v>
      </c>
      <c r="K28" s="616">
        <v>14.285110000000001</v>
      </c>
      <c r="L28" s="616">
        <v>13.62636</v>
      </c>
      <c r="M28" s="616">
        <v>13.267999999999999</v>
      </c>
      <c r="N28" s="616">
        <v>14.140502395771225</v>
      </c>
      <c r="O28" s="616">
        <v>13.809951445230288</v>
      </c>
    </row>
    <row r="29" spans="1:15" ht="15" customHeight="1">
      <c r="A29" s="580">
        <v>20</v>
      </c>
      <c r="B29" s="679" t="s">
        <v>1221</v>
      </c>
      <c r="C29" s="657">
        <v>46.736426956793807</v>
      </c>
      <c r="D29" s="657">
        <v>45.708326553567296</v>
      </c>
      <c r="E29" s="657">
        <v>44.236982110003702</v>
      </c>
      <c r="F29" s="657">
        <v>43.135332498354401</v>
      </c>
      <c r="G29" s="657">
        <v>45.073689421872302</v>
      </c>
      <c r="H29" s="657">
        <v>44.281060525766108</v>
      </c>
      <c r="I29" s="657">
        <v>43.458584468623002</v>
      </c>
      <c r="J29" s="657">
        <v>42.368719409379402</v>
      </c>
      <c r="K29" s="657">
        <v>44.883747975759903</v>
      </c>
      <c r="L29" s="657">
        <v>42.937015043914307</v>
      </c>
      <c r="M29" s="657">
        <v>42.119558698082002</v>
      </c>
      <c r="N29" s="657">
        <v>44.559225616266197</v>
      </c>
      <c r="O29" s="657">
        <v>43.7036241891267</v>
      </c>
    </row>
    <row r="30" spans="1:15">
      <c r="A30" s="624"/>
      <c r="B30" s="625"/>
    </row>
    <row r="31" spans="1:15" ht="20.100000000000001" customHeight="1">
      <c r="A31" s="580"/>
      <c r="B31" s="638" t="s">
        <v>1298</v>
      </c>
    </row>
    <row r="32" spans="1:15" ht="15" customHeight="1">
      <c r="A32" s="580">
        <v>21</v>
      </c>
      <c r="B32" s="584" t="s">
        <v>1161</v>
      </c>
      <c r="C32" s="658">
        <v>0.3547676800025728</v>
      </c>
      <c r="D32" s="658">
        <v>0.3714796735264197</v>
      </c>
      <c r="E32" s="658">
        <v>0.36039310803532226</v>
      </c>
      <c r="F32" s="658">
        <v>0.33961771688559084</v>
      </c>
      <c r="G32" s="658">
        <v>0.3301993677554127</v>
      </c>
      <c r="H32" s="658">
        <v>0.33282772031911884</v>
      </c>
      <c r="I32" s="658">
        <v>0.31881679563059734</v>
      </c>
      <c r="J32" s="658">
        <v>0.32253917769668411</v>
      </c>
      <c r="K32" s="658">
        <v>0.32716637423708816</v>
      </c>
      <c r="L32" s="658">
        <v>0.32674562695334836</v>
      </c>
      <c r="M32" s="658">
        <v>0.30746512201816889</v>
      </c>
      <c r="N32" s="658">
        <v>0.27977216097323804</v>
      </c>
      <c r="O32" s="658">
        <v>0.28991727225108743</v>
      </c>
    </row>
    <row r="33" spans="1:15" ht="15" customHeight="1">
      <c r="A33" s="580">
        <v>22</v>
      </c>
      <c r="B33" s="584" t="s">
        <v>1113</v>
      </c>
      <c r="C33" s="658">
        <v>0.23602408714467557</v>
      </c>
      <c r="D33" s="658">
        <v>0.23197207085070554</v>
      </c>
      <c r="E33" s="658">
        <v>0.22759000456848302</v>
      </c>
      <c r="F33" s="658">
        <v>0.2424612378759361</v>
      </c>
      <c r="G33" s="658">
        <v>0.24484526976763987</v>
      </c>
      <c r="H33" s="658">
        <v>0.23790601889241944</v>
      </c>
      <c r="I33" s="658">
        <v>0.24102675504236026</v>
      </c>
      <c r="J33" s="658">
        <v>0.23989356733263106</v>
      </c>
      <c r="K33" s="658">
        <v>0.23972655559384781</v>
      </c>
      <c r="L33" s="658">
        <v>0.23527672448544865</v>
      </c>
      <c r="M33" s="658">
        <v>0.23846276912174472</v>
      </c>
      <c r="N33" s="658">
        <v>0.23309479928883609</v>
      </c>
      <c r="O33" s="658">
        <v>0.22813998307535399</v>
      </c>
    </row>
    <row r="34" spans="1:15" ht="15" customHeight="1">
      <c r="A34" s="580">
        <v>23</v>
      </c>
      <c r="B34" s="584" t="s">
        <v>1115</v>
      </c>
      <c r="C34" s="658">
        <v>0.80100505591932591</v>
      </c>
      <c r="D34" s="658">
        <v>0.83323256071160334</v>
      </c>
      <c r="E34" s="658">
        <v>0.81103190065557962</v>
      </c>
      <c r="F34" s="658">
        <v>0.82918172610863916</v>
      </c>
      <c r="G34" s="658">
        <v>0.82060418107955813</v>
      </c>
      <c r="H34" s="658">
        <v>0.84240017325960448</v>
      </c>
      <c r="I34" s="658">
        <v>0.83389877724798678</v>
      </c>
      <c r="J34" s="658">
        <v>0.84897105611812562</v>
      </c>
      <c r="K34" s="658">
        <v>0.88221290434688826</v>
      </c>
      <c r="L34" s="658">
        <v>0.88145923438476448</v>
      </c>
      <c r="M34" s="658">
        <v>0.88318699960098757</v>
      </c>
      <c r="N34" s="658">
        <v>0.89194667036520014</v>
      </c>
      <c r="O34" s="658">
        <v>0.90494331218951241</v>
      </c>
    </row>
    <row r="35" spans="1:15" ht="15" customHeight="1">
      <c r="A35" s="580">
        <v>24</v>
      </c>
      <c r="B35" s="679" t="s">
        <v>48</v>
      </c>
      <c r="C35" s="659">
        <v>1.3917968230665743</v>
      </c>
      <c r="D35" s="659">
        <v>1.4366843050887286</v>
      </c>
      <c r="E35" s="659">
        <v>1.399015013259385</v>
      </c>
      <c r="F35" s="659">
        <v>1.411260680870166</v>
      </c>
      <c r="G35" s="659">
        <v>1.3956488186026106</v>
      </c>
      <c r="H35" s="659">
        <v>1.4131339124711428</v>
      </c>
      <c r="I35" s="659">
        <v>1.3937423279209442</v>
      </c>
      <c r="J35" s="659">
        <v>1.4114038011474408</v>
      </c>
      <c r="K35" s="659">
        <v>1.4491058341778242</v>
      </c>
      <c r="L35" s="659">
        <v>1.4434815858235615</v>
      </c>
      <c r="M35" s="659">
        <v>1.4291148907409013</v>
      </c>
      <c r="N35" s="659">
        <v>1.4048136306272743</v>
      </c>
      <c r="O35" s="659">
        <v>1.4230005675159538</v>
      </c>
    </row>
    <row r="36" spans="1:15">
      <c r="A36" s="624"/>
      <c r="B36" s="625"/>
    </row>
    <row r="37" spans="1:15" ht="20.100000000000001" customHeight="1">
      <c r="A37" s="580"/>
      <c r="B37" s="638" t="s">
        <v>1299</v>
      </c>
    </row>
    <row r="38" spans="1:15" ht="15" customHeight="1">
      <c r="A38" s="580">
        <v>25</v>
      </c>
      <c r="B38" s="584" t="s">
        <v>1222</v>
      </c>
      <c r="C38" s="616">
        <v>21.00252802885575</v>
      </c>
      <c r="D38" s="616">
        <v>20.293156752241245</v>
      </c>
      <c r="E38" s="616">
        <v>19.512687481474657</v>
      </c>
      <c r="F38" s="616">
        <v>18.771167574435452</v>
      </c>
      <c r="G38" s="616">
        <v>20.328267029183351</v>
      </c>
      <c r="H38" s="616">
        <v>19.775217734184693</v>
      </c>
      <c r="I38" s="616">
        <v>19.303166320743678</v>
      </c>
      <c r="J38" s="616">
        <v>18.694556614565336</v>
      </c>
      <c r="K38" s="616">
        <v>20.336395973068253</v>
      </c>
      <c r="L38" s="616">
        <v>19.149333052827643</v>
      </c>
      <c r="M38" s="616">
        <v>18.582989110603414</v>
      </c>
      <c r="N38" s="616">
        <v>20.200469735299208</v>
      </c>
      <c r="O38" s="616">
        <v>19.70306648853569</v>
      </c>
    </row>
    <row r="39" spans="1:15" ht="15" customHeight="1">
      <c r="A39" s="580">
        <v>26</v>
      </c>
      <c r="B39" s="584" t="s">
        <v>1223</v>
      </c>
      <c r="C39" s="616">
        <v>0.71354126569081333</v>
      </c>
      <c r="D39" s="616">
        <v>0.69425110317095806</v>
      </c>
      <c r="E39" s="616">
        <v>0.66573178506690311</v>
      </c>
      <c r="F39" s="616">
        <v>0.63414411339466981</v>
      </c>
      <c r="G39" s="616">
        <v>0.70018677518127004</v>
      </c>
      <c r="H39" s="616">
        <v>0.67939491494371351</v>
      </c>
      <c r="I39" s="616">
        <v>0.6595302439329338</v>
      </c>
      <c r="J39" s="616">
        <v>0.64615387186552431</v>
      </c>
      <c r="K39" s="616">
        <v>0.70241576068242062</v>
      </c>
      <c r="L39" s="616">
        <v>0.66966732605501567</v>
      </c>
      <c r="M39" s="616">
        <v>0.64403919643600349</v>
      </c>
      <c r="N39" s="616">
        <v>0.64403919643600349</v>
      </c>
      <c r="O39" s="616">
        <v>0.64403919643600349</v>
      </c>
    </row>
    <row r="40" spans="1:15" ht="15" customHeight="1">
      <c r="A40" s="580">
        <v>27</v>
      </c>
      <c r="B40" s="584" t="s">
        <v>1224</v>
      </c>
      <c r="C40" s="616">
        <v>1.6506532710378237</v>
      </c>
      <c r="D40" s="616">
        <v>1.5885176757640225</v>
      </c>
      <c r="E40" s="616">
        <v>1.5287891929104358</v>
      </c>
      <c r="F40" s="616">
        <v>1.4763462369820313</v>
      </c>
      <c r="G40" s="616">
        <v>1.5876511152927455</v>
      </c>
      <c r="H40" s="616">
        <v>1.5453661737776456</v>
      </c>
      <c r="I40" s="616">
        <v>1.5120356904657437</v>
      </c>
      <c r="J40" s="616">
        <v>1.4554525011745703</v>
      </c>
      <c r="K40" s="616">
        <v>1.5859982314308647</v>
      </c>
      <c r="L40" s="616">
        <v>1.4831021991747666</v>
      </c>
      <c r="M40" s="616">
        <v>1.444861206525627</v>
      </c>
      <c r="N40" s="616">
        <v>1.444861206525627</v>
      </c>
      <c r="O40" s="616">
        <v>1.444861206525627</v>
      </c>
    </row>
    <row r="41" spans="1:15" ht="15" customHeight="1">
      <c r="A41" s="580">
        <v>28</v>
      </c>
      <c r="B41" s="584" t="s">
        <v>1040</v>
      </c>
      <c r="C41" s="616">
        <v>1.0016795154417784</v>
      </c>
      <c r="D41" s="616">
        <v>0.96515838492963879</v>
      </c>
      <c r="E41" s="616">
        <v>0.9292568130852823</v>
      </c>
      <c r="F41" s="616">
        <v>0.89797626607476677</v>
      </c>
      <c r="G41" s="616">
        <v>0.96366850554955108</v>
      </c>
      <c r="H41" s="616">
        <v>0.93869515461413222</v>
      </c>
      <c r="I41" s="616">
        <v>0.91857276045640168</v>
      </c>
      <c r="J41" s="616">
        <v>0.88528458315174241</v>
      </c>
      <c r="K41" s="616">
        <v>0.96290687309736933</v>
      </c>
      <c r="L41" s="616">
        <v>0.90196561712134327</v>
      </c>
      <c r="M41" s="616">
        <v>0.87894968053125355</v>
      </c>
      <c r="N41" s="616">
        <v>0.87871246565670613</v>
      </c>
      <c r="O41" s="616">
        <v>0.87900696525439792</v>
      </c>
    </row>
    <row r="42" spans="1:15" ht="15" customHeight="1">
      <c r="A42" s="580">
        <v>29</v>
      </c>
      <c r="B42" s="584" t="s">
        <v>1043</v>
      </c>
      <c r="C42" s="616">
        <v>1.2808081367177924</v>
      </c>
      <c r="D42" s="616">
        <v>1.2186286306970939</v>
      </c>
      <c r="E42" s="616">
        <v>1.1794198686187436</v>
      </c>
      <c r="F42" s="616">
        <v>1.1606347279107219</v>
      </c>
      <c r="G42" s="616">
        <v>1.2008259355261384</v>
      </c>
      <c r="H42" s="616">
        <v>1.1756888145531255</v>
      </c>
      <c r="I42" s="616">
        <v>1.1625875175031877</v>
      </c>
      <c r="J42" s="616">
        <v>1.0963035378116959</v>
      </c>
      <c r="K42" s="616">
        <v>1.1934957427059738</v>
      </c>
      <c r="L42" s="616">
        <v>1.0910639595995937</v>
      </c>
      <c r="M42" s="616">
        <v>1.0827148562627165</v>
      </c>
      <c r="N42" s="616">
        <v>1.0820479293983407</v>
      </c>
      <c r="O42" s="616">
        <v>1.0828759115964355</v>
      </c>
    </row>
    <row r="43" spans="1:15" ht="15" customHeight="1">
      <c r="A43" s="580">
        <v>30</v>
      </c>
      <c r="B43" s="584" t="s">
        <v>1045</v>
      </c>
      <c r="C43" s="616">
        <v>2.809148265906324</v>
      </c>
      <c r="D43" s="616">
        <v>2.7266164617780073</v>
      </c>
      <c r="E43" s="616">
        <v>2.6317051799608517</v>
      </c>
      <c r="F43" s="616">
        <v>2.5531079226437061</v>
      </c>
      <c r="G43" s="616">
        <v>2.7062594858501754</v>
      </c>
      <c r="H43" s="616">
        <v>2.6477490130874459</v>
      </c>
      <c r="I43" s="616">
        <v>2.5930593280712317</v>
      </c>
      <c r="J43" s="616">
        <v>2.5173040062793177</v>
      </c>
      <c r="K43" s="616">
        <v>2.7081748615455892</v>
      </c>
      <c r="L43" s="616">
        <v>2.5624425922817995</v>
      </c>
      <c r="M43" s="616">
        <v>2.5010871945968725</v>
      </c>
      <c r="N43" s="616">
        <v>2.4964408618114753</v>
      </c>
      <c r="O43" s="616">
        <v>2.5022092316856352</v>
      </c>
    </row>
    <row r="44" spans="1:15" ht="15" customHeight="1">
      <c r="A44" s="580">
        <v>31</v>
      </c>
      <c r="B44" s="584" t="s">
        <v>1135</v>
      </c>
      <c r="C44" s="616">
        <v>9.8028359374322864</v>
      </c>
      <c r="D44" s="616">
        <v>9.6560920817295131</v>
      </c>
      <c r="E44" s="616">
        <v>9.3648274482693203</v>
      </c>
      <c r="F44" s="616">
        <v>9.2399786971851476</v>
      </c>
      <c r="G44" s="616">
        <v>9.2632214471975622</v>
      </c>
      <c r="H44" s="616">
        <v>9.1755624274760876</v>
      </c>
      <c r="I44" s="616">
        <v>9.0332369008721454</v>
      </c>
      <c r="J44" s="616">
        <v>8.857641103106916</v>
      </c>
      <c r="K44" s="616">
        <v>9.2145855323101884</v>
      </c>
      <c r="L44" s="616">
        <v>8.8898768439809928</v>
      </c>
      <c r="M44" s="616">
        <v>8.7832410374257623</v>
      </c>
      <c r="N44" s="616">
        <v>9.5211161248478433</v>
      </c>
      <c r="O44" s="616">
        <v>9.1344824077326443</v>
      </c>
    </row>
    <row r="45" spans="1:15" ht="15" customHeight="1">
      <c r="A45" s="580">
        <v>32</v>
      </c>
      <c r="B45" s="679" t="s">
        <v>48</v>
      </c>
      <c r="C45" s="657">
        <v>38.261194421082571</v>
      </c>
      <c r="D45" s="657">
        <v>37.142421090310478</v>
      </c>
      <c r="E45" s="657">
        <v>35.812417769386201</v>
      </c>
      <c r="F45" s="657">
        <v>34.733355538626498</v>
      </c>
      <c r="G45" s="657">
        <v>36.750080293780798</v>
      </c>
      <c r="H45" s="657">
        <v>35.937674232636837</v>
      </c>
      <c r="I45" s="657">
        <v>35.182188762045321</v>
      </c>
      <c r="J45" s="657">
        <v>34.152696217955103</v>
      </c>
      <c r="K45" s="657">
        <v>36.70397297484066</v>
      </c>
      <c r="L45" s="657">
        <v>34.747451591041155</v>
      </c>
      <c r="M45" s="657">
        <v>33.917882282381647</v>
      </c>
      <c r="N45" s="657">
        <v>36.267687519975198</v>
      </c>
      <c r="O45" s="657">
        <v>35.390541407766435</v>
      </c>
    </row>
    <row r="46" spans="1:15" ht="15" customHeight="1">
      <c r="A46" s="580"/>
      <c r="B46" s="680" t="s">
        <v>1074</v>
      </c>
      <c r="C46" s="616"/>
      <c r="D46" s="616"/>
      <c r="E46" s="616"/>
      <c r="F46" s="616"/>
      <c r="G46" s="616"/>
      <c r="H46" s="616"/>
      <c r="I46" s="616"/>
      <c r="J46" s="616"/>
      <c r="K46" s="616"/>
      <c r="L46" s="616"/>
      <c r="M46" s="616"/>
      <c r="N46" s="616"/>
      <c r="O46" s="616"/>
    </row>
    <row r="47" spans="1:15" ht="15" customHeight="1">
      <c r="A47" s="580">
        <v>33</v>
      </c>
      <c r="B47" s="587" t="s">
        <v>1225</v>
      </c>
      <c r="C47" s="616">
        <v>17.85394885447969</v>
      </c>
      <c r="D47" s="616">
        <v>16.102126454187772</v>
      </c>
      <c r="E47" s="616">
        <v>16.608009994012793</v>
      </c>
      <c r="F47" s="616">
        <v>16.215288599272569</v>
      </c>
      <c r="G47" s="616">
        <v>14.90677993809161</v>
      </c>
      <c r="H47" s="616">
        <v>15.253493025890704</v>
      </c>
      <c r="I47" s="616">
        <v>14.877720589002635</v>
      </c>
      <c r="J47" s="616">
        <v>14.381395908391388</v>
      </c>
      <c r="K47" s="616">
        <v>14.557085274638787</v>
      </c>
      <c r="L47" s="616">
        <v>14.227707233700759</v>
      </c>
      <c r="M47" s="616">
        <v>15.837373286078318</v>
      </c>
      <c r="N47" s="616">
        <v>16.394762874713706</v>
      </c>
      <c r="O47" s="616">
        <v>14.358692985767664</v>
      </c>
    </row>
    <row r="48" spans="1:15" ht="15" customHeight="1">
      <c r="A48" s="580">
        <v>34</v>
      </c>
      <c r="B48" s="587" t="s">
        <v>1226</v>
      </c>
      <c r="C48" s="616">
        <v>0.2102298423963963</v>
      </c>
      <c r="D48" s="616">
        <v>8.4467914794449289E-2</v>
      </c>
      <c r="E48" s="616">
        <v>0.24480091382195127</v>
      </c>
      <c r="F48" s="616">
        <v>0.37365201137473442</v>
      </c>
      <c r="G48" s="616">
        <v>0.61585350577711728</v>
      </c>
      <c r="H48" s="616">
        <v>0.93410751514216073</v>
      </c>
      <c r="I48" s="616">
        <v>0.95757838458401845</v>
      </c>
      <c r="J48" s="616">
        <v>1.4912236082847241</v>
      </c>
      <c r="K48" s="616">
        <v>1.4196704629056884</v>
      </c>
      <c r="L48" s="616">
        <v>1.2917329369915924</v>
      </c>
      <c r="M48" s="616">
        <v>1.4376385736846893</v>
      </c>
      <c r="N48" s="616">
        <v>1.829058289290773</v>
      </c>
      <c r="O48" s="616">
        <v>1.726639701368045</v>
      </c>
    </row>
    <row r="49" spans="1:15">
      <c r="A49" s="624"/>
      <c r="B49" s="625"/>
    </row>
    <row r="50" spans="1:15" ht="15" customHeight="1">
      <c r="A50" s="580">
        <v>35</v>
      </c>
      <c r="B50" s="636" t="s">
        <v>1227</v>
      </c>
      <c r="C50" s="657">
        <v>39.652991244149149</v>
      </c>
      <c r="D50" s="657">
        <v>38.579105395399203</v>
      </c>
      <c r="E50" s="657">
        <v>37.211432782645588</v>
      </c>
      <c r="F50" s="657">
        <v>36.144616219496662</v>
      </c>
      <c r="G50" s="657">
        <v>38.145729112383407</v>
      </c>
      <c r="H50" s="657">
        <v>37.350808145107983</v>
      </c>
      <c r="I50" s="657">
        <v>36.575931089966268</v>
      </c>
      <c r="J50" s="657">
        <v>35.564100019102547</v>
      </c>
      <c r="K50" s="657">
        <v>38.153078809018481</v>
      </c>
      <c r="L50" s="657">
        <v>36.190933176864718</v>
      </c>
      <c r="M50" s="657">
        <v>35.346997173122546</v>
      </c>
      <c r="N50" s="657">
        <v>37.672501150602471</v>
      </c>
      <c r="O50" s="657">
        <v>36.813541975282391</v>
      </c>
    </row>
    <row r="51" spans="1:15">
      <c r="A51" s="624"/>
      <c r="B51" s="625"/>
      <c r="C51" s="657"/>
      <c r="D51" s="657"/>
      <c r="E51" s="657"/>
      <c r="F51" s="657"/>
      <c r="G51" s="657"/>
      <c r="H51" s="657"/>
      <c r="I51" s="657"/>
      <c r="J51" s="657"/>
      <c r="K51" s="657"/>
      <c r="L51" s="657"/>
      <c r="M51" s="657"/>
      <c r="N51" s="657"/>
      <c r="O51" s="657"/>
    </row>
    <row r="52" spans="1:15" ht="15" customHeight="1">
      <c r="A52" s="580">
        <v>36</v>
      </c>
      <c r="B52" s="636" t="s">
        <v>1228</v>
      </c>
      <c r="C52" s="657">
        <v>74.224570557394344</v>
      </c>
      <c r="D52" s="657">
        <v>73.53505281548793</v>
      </c>
      <c r="E52" s="657">
        <v>71.01675514499594</v>
      </c>
      <c r="F52" s="657">
        <v>69.757823497901967</v>
      </c>
      <c r="G52" s="657">
        <v>71.119792192851989</v>
      </c>
      <c r="H52" s="657">
        <v>70.250734919216058</v>
      </c>
      <c r="I52" s="657">
        <v>68.7495817131244</v>
      </c>
      <c r="J52" s="657">
        <v>67.665863297451892</v>
      </c>
      <c r="K52" s="657">
        <v>71.149096900186024</v>
      </c>
      <c r="L52" s="657">
        <v>68.975457037397632</v>
      </c>
      <c r="M52" s="657">
        <v>68.008962989437038</v>
      </c>
      <c r="N52" s="657">
        <v>70.170054074435271</v>
      </c>
      <c r="O52" s="657">
        <v>69.253561597153833</v>
      </c>
    </row>
    <row r="53" spans="1:15" ht="15" customHeight="1">
      <c r="A53" s="580">
        <v>37</v>
      </c>
      <c r="B53" s="636" t="s">
        <v>1229</v>
      </c>
      <c r="C53" s="657">
        <v>67.141134844749672</v>
      </c>
      <c r="D53" s="657">
        <v>66.405831657319837</v>
      </c>
      <c r="E53" s="657">
        <v>63.991205817637827</v>
      </c>
      <c r="F53" s="657">
        <v>62.76710721904422</v>
      </c>
      <c r="G53" s="657">
        <v>64.191831883363093</v>
      </c>
      <c r="H53" s="657">
        <v>63.320482538557926</v>
      </c>
      <c r="I53" s="657">
        <v>61.866928334467659</v>
      </c>
      <c r="J53" s="657">
        <v>60.861243907175037</v>
      </c>
      <c r="K53" s="657">
        <v>64.418427733444602</v>
      </c>
      <c r="L53" s="657">
        <v>62.229375170348042</v>
      </c>
      <c r="M53" s="657">
        <v>61.236401464477581</v>
      </c>
      <c r="N53" s="657">
        <v>63.283329608771552</v>
      </c>
      <c r="O53" s="657">
        <v>62.36347938330951</v>
      </c>
    </row>
    <row r="55" spans="1:15">
      <c r="A55" s="601" t="s">
        <v>572</v>
      </c>
    </row>
    <row r="56" spans="1:15">
      <c r="A56" s="602" t="s">
        <v>1230</v>
      </c>
    </row>
    <row r="57" spans="1:15" ht="12.75">
      <c r="A57" s="602" t="s">
        <v>1231</v>
      </c>
    </row>
    <row r="58" spans="1:15" ht="12.75">
      <c r="A58" s="602" t="s">
        <v>1232</v>
      </c>
    </row>
    <row r="59" spans="1:15">
      <c r="A59" s="602" t="s">
        <v>1233</v>
      </c>
    </row>
    <row r="60" spans="1:15">
      <c r="A60" s="602" t="s">
        <v>1234</v>
      </c>
    </row>
    <row r="61" spans="1:15">
      <c r="A61" s="602" t="s">
        <v>1235</v>
      </c>
    </row>
    <row r="64" spans="1:15" ht="12.75">
      <c r="M64" s="579"/>
    </row>
  </sheetData>
  <pageMargins left="0.59055118110236227" right="0.39370078740157483" top="0.78740157480314965" bottom="0.78740157480314965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3" width="11.42578125" style="576"/>
    <col min="4" max="7" width="0" style="576" hidden="1" customWidth="1"/>
    <col min="8" max="8" width="11.42578125" style="576"/>
    <col min="9" max="12" width="0" style="576" hidden="1" customWidth="1"/>
    <col min="13" max="16384" width="11.42578125" style="576"/>
  </cols>
  <sheetData>
    <row r="1" spans="1:16" ht="18">
      <c r="A1" s="617" t="s">
        <v>1292</v>
      </c>
    </row>
    <row r="2" spans="1:16" ht="15" customHeight="1">
      <c r="A2" s="575"/>
    </row>
    <row r="3" spans="1:16" ht="15" customHeight="1"/>
    <row r="4" spans="1:16" s="578" customFormat="1" ht="30" customHeight="1">
      <c r="A4" s="618" t="s">
        <v>30</v>
      </c>
      <c r="B4" s="622" t="s">
        <v>1293</v>
      </c>
      <c r="C4" s="619">
        <v>2000</v>
      </c>
      <c r="D4" s="619">
        <v>2001</v>
      </c>
      <c r="E4" s="619">
        <v>2002</v>
      </c>
      <c r="F4" s="619">
        <v>2003</v>
      </c>
      <c r="G4" s="619">
        <v>2004</v>
      </c>
      <c r="H4" s="619">
        <v>2005</v>
      </c>
      <c r="I4" s="619">
        <v>2006</v>
      </c>
      <c r="J4" s="619">
        <v>2007</v>
      </c>
      <c r="K4" s="619">
        <v>2008</v>
      </c>
      <c r="L4" s="619">
        <v>2009</v>
      </c>
      <c r="M4" s="619">
        <v>2010</v>
      </c>
      <c r="N4" s="619">
        <v>2011</v>
      </c>
      <c r="O4" s="632">
        <v>2012</v>
      </c>
    </row>
    <row r="5" spans="1:16" ht="20.100000000000001" customHeight="1">
      <c r="A5" s="625"/>
      <c r="B5" s="625"/>
      <c r="C5" s="674" t="s">
        <v>1294</v>
      </c>
    </row>
    <row r="6" spans="1:16" ht="15" customHeight="1">
      <c r="A6" s="580">
        <v>1</v>
      </c>
      <c r="B6" s="583" t="s">
        <v>1236</v>
      </c>
      <c r="C6" s="595">
        <v>21.853255185211609</v>
      </c>
      <c r="D6" s="595">
        <v>22.124008589504399</v>
      </c>
      <c r="E6" s="595">
        <v>21.219260915986474</v>
      </c>
      <c r="F6" s="595">
        <v>21.051198414678513</v>
      </c>
      <c r="G6" s="595">
        <v>20.603247250003577</v>
      </c>
      <c r="H6" s="595">
        <v>20.509667953511613</v>
      </c>
      <c r="I6" s="595">
        <v>20.022228062904102</v>
      </c>
      <c r="J6" s="595">
        <v>20.064393401914352</v>
      </c>
      <c r="K6" s="595">
        <v>20.997040169210855</v>
      </c>
      <c r="L6" s="595">
        <v>20.858944636505363</v>
      </c>
      <c r="M6" s="595">
        <v>20.883930989926021</v>
      </c>
      <c r="N6" s="595">
        <v>20.71886860147643</v>
      </c>
      <c r="O6" s="595">
        <v>20.667501154036657</v>
      </c>
    </row>
    <row r="7" spans="1:16" ht="15" customHeight="1">
      <c r="A7" s="580">
        <v>2</v>
      </c>
      <c r="B7" s="583" t="s">
        <v>1237</v>
      </c>
      <c r="C7" s="595">
        <v>5.6348884153889216</v>
      </c>
      <c r="D7" s="595">
        <v>5.7027176724162327</v>
      </c>
      <c r="E7" s="595">
        <v>5.560512119005768</v>
      </c>
      <c r="F7" s="595">
        <v>5.5712925848690436</v>
      </c>
      <c r="G7" s="595">
        <v>5.4428555209761136</v>
      </c>
      <c r="H7" s="595">
        <v>5.4600064399383346</v>
      </c>
      <c r="I7" s="595">
        <v>5.2687691815972943</v>
      </c>
      <c r="J7" s="595">
        <v>5.2327504861581478</v>
      </c>
      <c r="K7" s="595">
        <v>5.2683087552152621</v>
      </c>
      <c r="L7" s="595">
        <v>5.1794973569779614</v>
      </c>
      <c r="M7" s="595">
        <v>5.00547330142901</v>
      </c>
      <c r="N7" s="595">
        <v>4.8919598566926474</v>
      </c>
      <c r="O7" s="595">
        <v>4.8824362539904715</v>
      </c>
    </row>
    <row r="8" spans="1:16" ht="15" customHeight="1">
      <c r="A8" s="580">
        <v>3</v>
      </c>
      <c r="B8" s="583" t="s">
        <v>1238</v>
      </c>
      <c r="C8" s="595">
        <v>27.48814360060053</v>
      </c>
      <c r="D8" s="595">
        <v>27.826726261920633</v>
      </c>
      <c r="E8" s="595">
        <v>26.779773034992242</v>
      </c>
      <c r="F8" s="595">
        <v>26.622490999547558</v>
      </c>
      <c r="G8" s="595">
        <v>26.04610277097969</v>
      </c>
      <c r="H8" s="595">
        <v>25.969674393449949</v>
      </c>
      <c r="I8" s="595">
        <v>25.290997244501398</v>
      </c>
      <c r="J8" s="595">
        <v>25.297143888072497</v>
      </c>
      <c r="K8" s="595">
        <v>26.265348924426117</v>
      </c>
      <c r="L8" s="595">
        <v>26.038441993483325</v>
      </c>
      <c r="M8" s="595">
        <v>25.889404291355032</v>
      </c>
      <c r="N8" s="595">
        <v>25.610828458169077</v>
      </c>
      <c r="O8" s="595">
        <v>25.549937408027127</v>
      </c>
    </row>
    <row r="9" spans="1:16" ht="20.100000000000001" customHeight="1">
      <c r="A9" s="580"/>
      <c r="B9" s="638" t="s">
        <v>1300</v>
      </c>
      <c r="C9" s="595"/>
      <c r="D9" s="595"/>
      <c r="E9" s="595"/>
      <c r="F9" s="595"/>
      <c r="G9" s="595"/>
      <c r="H9" s="595"/>
      <c r="I9" s="595"/>
      <c r="J9" s="595"/>
      <c r="K9" s="595"/>
      <c r="L9" s="595"/>
      <c r="M9" s="595"/>
      <c r="N9" s="595"/>
      <c r="O9" s="595"/>
    </row>
    <row r="10" spans="1:16" ht="15" customHeight="1">
      <c r="A10" s="580">
        <v>4</v>
      </c>
      <c r="B10" s="583" t="s">
        <v>1106</v>
      </c>
      <c r="C10" s="595">
        <v>21.853255185211609</v>
      </c>
      <c r="D10" s="595">
        <v>22.124008589504399</v>
      </c>
      <c r="E10" s="595">
        <v>21.219260915986474</v>
      </c>
      <c r="F10" s="595">
        <v>21.051198414678513</v>
      </c>
      <c r="G10" s="595">
        <v>20.603247250003577</v>
      </c>
      <c r="H10" s="595">
        <v>20.509667953511613</v>
      </c>
      <c r="I10" s="595">
        <v>20.022228062904102</v>
      </c>
      <c r="J10" s="595">
        <v>20.064393401914352</v>
      </c>
      <c r="K10" s="595">
        <v>20.997040169210855</v>
      </c>
      <c r="L10" s="595">
        <v>20.858944636505363</v>
      </c>
      <c r="M10" s="595">
        <v>20.883930989926021</v>
      </c>
      <c r="N10" s="595">
        <v>20.71886860147643</v>
      </c>
      <c r="O10" s="595">
        <v>20.667501154036657</v>
      </c>
    </row>
    <row r="11" spans="1:16" ht="15" customHeight="1">
      <c r="A11" s="580">
        <v>5</v>
      </c>
      <c r="B11" s="583" t="s">
        <v>633</v>
      </c>
      <c r="C11" s="595">
        <v>4.8041676862113505</v>
      </c>
      <c r="D11" s="595">
        <v>4.0726365214038305</v>
      </c>
      <c r="E11" s="595">
        <v>4.742169961036689</v>
      </c>
      <c r="F11" s="595">
        <v>5.2533143450015949</v>
      </c>
      <c r="G11" s="595">
        <v>5.3004202578794795</v>
      </c>
      <c r="H11" s="595">
        <v>5.5885563772426554</v>
      </c>
      <c r="I11" s="595">
        <v>6.4073856997740277</v>
      </c>
      <c r="J11" s="595">
        <v>6.9987886679527218</v>
      </c>
      <c r="K11" s="595">
        <v>6.9033859086489837</v>
      </c>
      <c r="L11" s="595">
        <v>7.0003067452018701</v>
      </c>
      <c r="M11" s="595">
        <v>6.8360728268688398</v>
      </c>
      <c r="N11" s="595">
        <v>8.0589947626413085</v>
      </c>
      <c r="O11" s="595">
        <v>7.6704567888002533</v>
      </c>
    </row>
    <row r="12" spans="1:16" ht="15" customHeight="1">
      <c r="A12" s="580">
        <v>6</v>
      </c>
      <c r="B12" s="583" t="s">
        <v>634</v>
      </c>
      <c r="C12" s="595">
        <v>6.7731880174421537</v>
      </c>
      <c r="D12" s="595">
        <v>7.6236236936766915</v>
      </c>
      <c r="E12" s="595">
        <v>7.6749163326626828</v>
      </c>
      <c r="F12" s="595">
        <v>7.7564951966315476</v>
      </c>
      <c r="G12" s="595">
        <v>8.7481078020865191</v>
      </c>
      <c r="H12" s="595">
        <v>7.8828764548907726</v>
      </c>
      <c r="I12" s="595">
        <v>7.8837563028232207</v>
      </c>
      <c r="J12" s="595">
        <v>8.2025233632778018</v>
      </c>
      <c r="K12" s="595">
        <v>9.1032550337863611</v>
      </c>
      <c r="L12" s="595">
        <v>9.2095771807952218</v>
      </c>
      <c r="M12" s="595">
        <v>9.0218894365494045</v>
      </c>
      <c r="N12" s="595">
        <v>9.1252539793109193</v>
      </c>
      <c r="O12" s="595">
        <v>8.7336825383384298</v>
      </c>
    </row>
    <row r="13" spans="1:16" ht="15" customHeight="1">
      <c r="A13" s="580">
        <v>7</v>
      </c>
      <c r="B13" s="583" t="s">
        <v>1239</v>
      </c>
      <c r="C13" s="595">
        <v>1.9690203312308032</v>
      </c>
      <c r="D13" s="595">
        <v>3.550987172272861</v>
      </c>
      <c r="E13" s="595">
        <v>2.9327463716259938</v>
      </c>
      <c r="F13" s="595">
        <v>2.5031808516299527</v>
      </c>
      <c r="G13" s="595">
        <v>3.4476875442070396</v>
      </c>
      <c r="H13" s="595">
        <v>2.2943200776481172</v>
      </c>
      <c r="I13" s="595">
        <v>1.476370603049193</v>
      </c>
      <c r="J13" s="595">
        <v>1.20373469532508</v>
      </c>
      <c r="K13" s="595">
        <v>2.1998691251373774</v>
      </c>
      <c r="L13" s="595">
        <v>2.2092704355933517</v>
      </c>
      <c r="M13" s="595">
        <v>2.1858166096805647</v>
      </c>
      <c r="N13" s="595">
        <v>1.0662592166696108</v>
      </c>
      <c r="O13" s="595">
        <v>1.0632257495381765</v>
      </c>
    </row>
    <row r="14" spans="1:16" ht="15" customHeight="1">
      <c r="A14" s="580">
        <v>8</v>
      </c>
      <c r="B14" s="583" t="s">
        <v>1240</v>
      </c>
      <c r="C14" s="595">
        <v>19.884234853980807</v>
      </c>
      <c r="D14" s="595">
        <v>18.573021417231541</v>
      </c>
      <c r="E14" s="595">
        <v>18.286514544360479</v>
      </c>
      <c r="F14" s="595">
        <v>18.54801756304856</v>
      </c>
      <c r="G14" s="595">
        <v>17.155559705796534</v>
      </c>
      <c r="H14" s="595">
        <v>18.215347875863493</v>
      </c>
      <c r="I14" s="595">
        <v>18.545857459854908</v>
      </c>
      <c r="J14" s="595">
        <v>18.86065870658927</v>
      </c>
      <c r="K14" s="595">
        <v>18.79717104407348</v>
      </c>
      <c r="L14" s="595">
        <v>18.649674200912013</v>
      </c>
      <c r="M14" s="595">
        <v>18.698114380245453</v>
      </c>
      <c r="N14" s="595">
        <v>19.652609384806816</v>
      </c>
      <c r="O14" s="595">
        <v>19.604275404498477</v>
      </c>
      <c r="P14" s="660"/>
    </row>
    <row r="15" spans="1:16" ht="20.100000000000001" customHeight="1">
      <c r="A15" s="580"/>
      <c r="B15" s="638" t="s">
        <v>1301</v>
      </c>
      <c r="C15" s="595"/>
      <c r="D15" s="595"/>
      <c r="E15" s="595"/>
      <c r="F15" s="595"/>
      <c r="G15" s="595"/>
      <c r="H15" s="595"/>
      <c r="I15" s="595"/>
      <c r="J15" s="595"/>
      <c r="K15" s="595"/>
      <c r="L15" s="595"/>
      <c r="M15" s="595"/>
      <c r="N15" s="595"/>
      <c r="O15" s="595"/>
    </row>
    <row r="16" spans="1:16" ht="15" customHeight="1">
      <c r="A16" s="580">
        <v>9</v>
      </c>
      <c r="B16" s="583" t="s">
        <v>1106</v>
      </c>
      <c r="C16" s="595">
        <v>5.6348884153889216</v>
      </c>
      <c r="D16" s="595">
        <v>5.7027176724162327</v>
      </c>
      <c r="E16" s="595">
        <v>5.560512119005768</v>
      </c>
      <c r="F16" s="595">
        <v>5.5712925848690436</v>
      </c>
      <c r="G16" s="595">
        <v>5.4428555209761136</v>
      </c>
      <c r="H16" s="595">
        <v>5.4600064399383346</v>
      </c>
      <c r="I16" s="595">
        <v>5.2687691815972943</v>
      </c>
      <c r="J16" s="595">
        <v>5.2327504861581478</v>
      </c>
      <c r="K16" s="595">
        <v>5.2683087552152621</v>
      </c>
      <c r="L16" s="595">
        <v>5.1794973569779614</v>
      </c>
      <c r="M16" s="595">
        <v>5.00547330142901</v>
      </c>
      <c r="N16" s="595">
        <v>4.8919598566926474</v>
      </c>
      <c r="O16" s="595">
        <v>4.8824362539904715</v>
      </c>
      <c r="P16" s="660"/>
    </row>
    <row r="17" spans="1:16" ht="15" customHeight="1">
      <c r="A17" s="580">
        <v>10</v>
      </c>
      <c r="B17" s="583" t="s">
        <v>633</v>
      </c>
      <c r="C17" s="595">
        <v>1.0280892824717136</v>
      </c>
      <c r="D17" s="595">
        <v>0.88577861779756684</v>
      </c>
      <c r="E17" s="595">
        <v>1.0687440474052197</v>
      </c>
      <c r="F17" s="595">
        <v>1.1814808975579967</v>
      </c>
      <c r="G17" s="595">
        <v>1.1524617570367965</v>
      </c>
      <c r="H17" s="595">
        <v>1.1579055972491146</v>
      </c>
      <c r="I17" s="595">
        <v>1.292967335463642</v>
      </c>
      <c r="J17" s="595">
        <v>1.3675730412122236</v>
      </c>
      <c r="K17" s="595">
        <v>1.3686845166306392</v>
      </c>
      <c r="L17" s="595">
        <v>1.3921233201583434</v>
      </c>
      <c r="M17" s="595">
        <v>1.3574620626362028</v>
      </c>
      <c r="N17" s="595">
        <v>1.4938450557899197</v>
      </c>
      <c r="O17" s="595">
        <v>1.4795568084596618</v>
      </c>
    </row>
    <row r="18" spans="1:16" ht="15" customHeight="1">
      <c r="A18" s="580">
        <v>11</v>
      </c>
      <c r="B18" s="583" t="s">
        <v>634</v>
      </c>
      <c r="C18" s="595">
        <v>1.5402908792828838</v>
      </c>
      <c r="D18" s="595">
        <v>1.7477675389975114</v>
      </c>
      <c r="E18" s="595">
        <v>1.8321000592032677</v>
      </c>
      <c r="F18" s="595">
        <v>1.9119474050314058</v>
      </c>
      <c r="G18" s="595">
        <v>2.1811158236114188</v>
      </c>
      <c r="H18" s="595">
        <v>2.111566702614244</v>
      </c>
      <c r="I18" s="595">
        <v>2.095843737966486</v>
      </c>
      <c r="J18" s="595">
        <v>2.2019791385544636</v>
      </c>
      <c r="K18" s="595">
        <v>2.4701037597792892</v>
      </c>
      <c r="L18" s="595">
        <v>2.4876251983974704</v>
      </c>
      <c r="M18" s="595">
        <v>2.3444991796338117</v>
      </c>
      <c r="N18" s="595">
        <v>2.3722701256836585</v>
      </c>
      <c r="O18" s="595">
        <v>2.3305535046887984</v>
      </c>
    </row>
    <row r="19" spans="1:16" ht="15" customHeight="1">
      <c r="A19" s="580">
        <v>12</v>
      </c>
      <c r="B19" s="583" t="s">
        <v>1239</v>
      </c>
      <c r="C19" s="595">
        <v>0.51220159681117017</v>
      </c>
      <c r="D19" s="595">
        <v>0.86198892119994452</v>
      </c>
      <c r="E19" s="595">
        <v>0.76335601179804802</v>
      </c>
      <c r="F19" s="595">
        <v>0.73046650747340913</v>
      </c>
      <c r="G19" s="595">
        <v>1.0286540665746222</v>
      </c>
      <c r="H19" s="595">
        <v>0.95366110536512938</v>
      </c>
      <c r="I19" s="595">
        <v>0.80287640250284409</v>
      </c>
      <c r="J19" s="595">
        <v>0.83440609734224003</v>
      </c>
      <c r="K19" s="595">
        <v>1.10141924314865</v>
      </c>
      <c r="L19" s="595">
        <v>1.095501878239127</v>
      </c>
      <c r="M19" s="595">
        <v>0.98703711699760888</v>
      </c>
      <c r="N19" s="595">
        <v>0.87842506989373881</v>
      </c>
      <c r="O19" s="595">
        <v>0.85099669622913665</v>
      </c>
    </row>
    <row r="20" spans="1:16" ht="15" customHeight="1">
      <c r="A20" s="580">
        <v>13</v>
      </c>
      <c r="B20" s="583" t="s">
        <v>1240</v>
      </c>
      <c r="C20" s="595">
        <v>5.1209347620367307</v>
      </c>
      <c r="D20" s="595">
        <v>4.8389626782229396</v>
      </c>
      <c r="E20" s="595">
        <v>4.7954297709359821</v>
      </c>
      <c r="F20" s="595">
        <v>4.8391160053956348</v>
      </c>
      <c r="G20" s="595">
        <v>4.4125752930980289</v>
      </c>
      <c r="H20" s="595">
        <v>4.5049591889084653</v>
      </c>
      <c r="I20" s="595">
        <v>4.4645097258686448</v>
      </c>
      <c r="J20" s="595">
        <v>4.3969143531707466</v>
      </c>
      <c r="K20" s="595">
        <v>4.1655014859743797</v>
      </c>
      <c r="L20" s="595">
        <v>4.0826074526466014</v>
      </c>
      <c r="M20" s="595">
        <v>4.0169093557299451</v>
      </c>
      <c r="N20" s="595">
        <v>4.0120079580974517</v>
      </c>
      <c r="O20" s="595">
        <v>4.0299127290598777</v>
      </c>
    </row>
    <row r="21" spans="1:16" ht="20.100000000000001" customHeight="1">
      <c r="A21" s="580"/>
      <c r="B21" s="638" t="s">
        <v>1302</v>
      </c>
      <c r="C21" s="595"/>
      <c r="D21" s="595"/>
      <c r="E21" s="595"/>
      <c r="F21" s="595"/>
      <c r="G21" s="595"/>
      <c r="H21" s="595"/>
      <c r="I21" s="595"/>
      <c r="J21" s="595"/>
      <c r="K21" s="595"/>
      <c r="L21" s="595"/>
      <c r="M21" s="595"/>
      <c r="N21" s="595"/>
      <c r="O21" s="595"/>
    </row>
    <row r="22" spans="1:16" ht="15" customHeight="1">
      <c r="A22" s="580">
        <v>14</v>
      </c>
      <c r="B22" s="583" t="s">
        <v>1106</v>
      </c>
      <c r="C22" s="595">
        <v>27.48814360060053</v>
      </c>
      <c r="D22" s="595">
        <v>27.826726261920633</v>
      </c>
      <c r="E22" s="595">
        <v>26.779773034992242</v>
      </c>
      <c r="F22" s="595">
        <v>26.622490999547558</v>
      </c>
      <c r="G22" s="595">
        <v>26.04610277097969</v>
      </c>
      <c r="H22" s="595">
        <v>25.969674393449949</v>
      </c>
      <c r="I22" s="595">
        <v>25.290997244501398</v>
      </c>
      <c r="J22" s="595">
        <v>25.297143888072497</v>
      </c>
      <c r="K22" s="595">
        <v>26.265348924426117</v>
      </c>
      <c r="L22" s="595">
        <v>26.038441993483325</v>
      </c>
      <c r="M22" s="595">
        <v>25.889404291355032</v>
      </c>
      <c r="N22" s="595">
        <v>25.610828458169077</v>
      </c>
      <c r="O22" s="595">
        <v>25.549937408027127</v>
      </c>
      <c r="P22" s="660"/>
    </row>
    <row r="23" spans="1:16" ht="15" customHeight="1">
      <c r="A23" s="580">
        <v>15</v>
      </c>
      <c r="B23" s="583" t="s">
        <v>633</v>
      </c>
      <c r="C23" s="595">
        <v>5.8322569686830636</v>
      </c>
      <c r="D23" s="595">
        <v>4.9584151392013975</v>
      </c>
      <c r="E23" s="595">
        <v>5.8109140084419089</v>
      </c>
      <c r="F23" s="595">
        <v>6.4347952425595913</v>
      </c>
      <c r="G23" s="595">
        <v>6.452882014916276</v>
      </c>
      <c r="H23" s="595">
        <v>6.74646197449177</v>
      </c>
      <c r="I23" s="595">
        <v>7.7003530352376695</v>
      </c>
      <c r="J23" s="595">
        <v>8.3663617091649449</v>
      </c>
      <c r="K23" s="595">
        <v>8.2720704252796224</v>
      </c>
      <c r="L23" s="595">
        <v>8.3924300653602142</v>
      </c>
      <c r="M23" s="595">
        <v>8.1935348895050417</v>
      </c>
      <c r="N23" s="595">
        <v>9.5528398184312273</v>
      </c>
      <c r="O23" s="595">
        <v>9.1500135972599157</v>
      </c>
    </row>
    <row r="24" spans="1:16" ht="15" customHeight="1">
      <c r="A24" s="580">
        <v>16</v>
      </c>
      <c r="B24" s="583" t="s">
        <v>634</v>
      </c>
      <c r="C24" s="595">
        <v>8.3134788967250373</v>
      </c>
      <c r="D24" s="595">
        <v>9.3713912326742026</v>
      </c>
      <c r="E24" s="595">
        <v>9.5070163918659496</v>
      </c>
      <c r="F24" s="595">
        <v>9.668442601662953</v>
      </c>
      <c r="G24" s="595">
        <v>10.929223625697938</v>
      </c>
      <c r="H24" s="595">
        <v>9.9944431575050174</v>
      </c>
      <c r="I24" s="595">
        <v>9.9796000407897072</v>
      </c>
      <c r="J24" s="595">
        <v>10.404502501832265</v>
      </c>
      <c r="K24" s="595">
        <v>11.573358793565649</v>
      </c>
      <c r="L24" s="595">
        <v>11.697202379192692</v>
      </c>
      <c r="M24" s="595">
        <v>11.366388616183215</v>
      </c>
      <c r="N24" s="595">
        <v>11.497524104994579</v>
      </c>
      <c r="O24" s="595">
        <v>11.064236043027229</v>
      </c>
    </row>
    <row r="25" spans="1:16" ht="15" customHeight="1">
      <c r="A25" s="580">
        <v>17</v>
      </c>
      <c r="B25" s="583" t="s">
        <v>1239</v>
      </c>
      <c r="C25" s="595">
        <v>2.4812219280419736</v>
      </c>
      <c r="D25" s="595">
        <v>4.4129760934728051</v>
      </c>
      <c r="E25" s="595">
        <v>3.6961023834240407</v>
      </c>
      <c r="F25" s="595">
        <v>3.2336473591033617</v>
      </c>
      <c r="G25" s="595">
        <v>4.4763416107816623</v>
      </c>
      <c r="H25" s="595">
        <v>3.2479811830132475</v>
      </c>
      <c r="I25" s="595">
        <v>2.2792470055520377</v>
      </c>
      <c r="J25" s="595">
        <v>2.0381407926673205</v>
      </c>
      <c r="K25" s="595">
        <v>3.301288368286027</v>
      </c>
      <c r="L25" s="595">
        <v>3.304772313832478</v>
      </c>
      <c r="M25" s="595">
        <v>3.1728537266781736</v>
      </c>
      <c r="N25" s="595">
        <v>1.9446842865633513</v>
      </c>
      <c r="O25" s="595">
        <v>1.9142224457673134</v>
      </c>
    </row>
    <row r="26" spans="1:16" ht="15" customHeight="1">
      <c r="A26" s="580">
        <v>18</v>
      </c>
      <c r="B26" s="583" t="s">
        <v>1240</v>
      </c>
      <c r="C26" s="595">
        <v>25.00516961601754</v>
      </c>
      <c r="D26" s="595">
        <v>23.411984095454478</v>
      </c>
      <c r="E26" s="595">
        <v>23.081944315296461</v>
      </c>
      <c r="F26" s="595">
        <v>23.387133568444195</v>
      </c>
      <c r="G26" s="595">
        <v>21.568134998894564</v>
      </c>
      <c r="H26" s="595">
        <v>22.720307064771958</v>
      </c>
      <c r="I26" s="595">
        <v>23.010367185723553</v>
      </c>
      <c r="J26" s="595">
        <v>23.257573059760016</v>
      </c>
      <c r="K26" s="595">
        <v>22.962672530047861</v>
      </c>
      <c r="L26" s="595">
        <v>22.732281653558616</v>
      </c>
      <c r="M26" s="595">
        <v>22.7150237359754</v>
      </c>
      <c r="N26" s="595">
        <v>23.664617342904268</v>
      </c>
      <c r="O26" s="595">
        <v>23.634188133558354</v>
      </c>
    </row>
    <row r="27" spans="1:16">
      <c r="A27" s="624"/>
      <c r="B27" s="625"/>
    </row>
    <row r="28" spans="1:16" ht="20.100000000000001" customHeight="1">
      <c r="A28" s="624"/>
      <c r="B28" s="625"/>
      <c r="C28" s="674" t="s">
        <v>1110</v>
      </c>
    </row>
    <row r="29" spans="1:16" ht="15" customHeight="1">
      <c r="A29" s="580">
        <v>19</v>
      </c>
      <c r="B29" s="583" t="s">
        <v>1236</v>
      </c>
      <c r="C29" s="661">
        <f t="shared" ref="C29:O29" si="0">C6/$C6*100</f>
        <v>100</v>
      </c>
      <c r="D29" s="595">
        <f t="shared" si="0"/>
        <v>101.23896143617091</v>
      </c>
      <c r="E29" s="595">
        <f t="shared" si="0"/>
        <v>97.098856605792221</v>
      </c>
      <c r="F29" s="595">
        <f t="shared" si="0"/>
        <v>96.329806412200512</v>
      </c>
      <c r="G29" s="595">
        <f t="shared" si="0"/>
        <v>94.279992044142105</v>
      </c>
      <c r="H29" s="595">
        <f t="shared" si="0"/>
        <v>93.851775306183129</v>
      </c>
      <c r="I29" s="595">
        <f t="shared" si="0"/>
        <v>91.6212614240345</v>
      </c>
      <c r="J29" s="595">
        <f t="shared" si="0"/>
        <v>91.814209058850864</v>
      </c>
      <c r="K29" s="595">
        <f t="shared" si="0"/>
        <v>96.081979509486686</v>
      </c>
      <c r="L29" s="595">
        <f t="shared" si="0"/>
        <v>95.450057484437792</v>
      </c>
      <c r="M29" s="595">
        <f t="shared" si="0"/>
        <v>95.564394470890818</v>
      </c>
      <c r="N29" s="595">
        <f t="shared" si="0"/>
        <v>94.809072725683293</v>
      </c>
      <c r="O29" s="595">
        <f t="shared" si="0"/>
        <v>94.574016451437544</v>
      </c>
    </row>
    <row r="30" spans="1:16" ht="15" customHeight="1">
      <c r="A30" s="580">
        <v>20</v>
      </c>
      <c r="B30" s="583" t="s">
        <v>1237</v>
      </c>
      <c r="C30" s="661">
        <f t="shared" ref="C30:O30" si="1">C7/$C7*100</f>
        <v>100</v>
      </c>
      <c r="D30" s="595">
        <f t="shared" si="1"/>
        <v>101.20373735959116</v>
      </c>
      <c r="E30" s="595">
        <f t="shared" si="1"/>
        <v>98.680075080457115</v>
      </c>
      <c r="F30" s="595">
        <f t="shared" si="1"/>
        <v>98.871391484058549</v>
      </c>
      <c r="G30" s="595">
        <f t="shared" si="1"/>
        <v>96.592072810379619</v>
      </c>
      <c r="H30" s="595">
        <f t="shared" si="1"/>
        <v>96.896442971736889</v>
      </c>
      <c r="I30" s="595">
        <f t="shared" si="1"/>
        <v>93.502635601589674</v>
      </c>
      <c r="J30" s="595">
        <f t="shared" si="1"/>
        <v>92.863426929049169</v>
      </c>
      <c r="K30" s="595">
        <f t="shared" si="1"/>
        <v>93.494464607807899</v>
      </c>
      <c r="L30" s="595">
        <f t="shared" si="1"/>
        <v>91.918365993419073</v>
      </c>
      <c r="M30" s="595">
        <f t="shared" si="1"/>
        <v>88.830034109620087</v>
      </c>
      <c r="N30" s="595">
        <f t="shared" si="1"/>
        <v>86.815558642344527</v>
      </c>
      <c r="O30" s="595">
        <f t="shared" si="1"/>
        <v>86.64654726181449</v>
      </c>
    </row>
    <row r="31" spans="1:16" ht="15" customHeight="1">
      <c r="A31" s="580">
        <v>21</v>
      </c>
      <c r="B31" s="583" t="s">
        <v>1238</v>
      </c>
      <c r="C31" s="661">
        <f t="shared" ref="C31:O31" si="2">C8/$C8*100</f>
        <v>100</v>
      </c>
      <c r="D31" s="595">
        <f t="shared" si="2"/>
        <v>101.23174073243966</v>
      </c>
      <c r="E31" s="595">
        <f t="shared" si="2"/>
        <v>97.422995980009318</v>
      </c>
      <c r="F31" s="595">
        <f t="shared" si="2"/>
        <v>96.850814614363188</v>
      </c>
      <c r="G31" s="595">
        <f t="shared" si="2"/>
        <v>94.753953375049534</v>
      </c>
      <c r="H31" s="595">
        <f t="shared" si="2"/>
        <v>94.475912127010986</v>
      </c>
      <c r="I31" s="595">
        <f t="shared" si="2"/>
        <v>92.006930740673482</v>
      </c>
      <c r="J31" s="595">
        <f t="shared" si="2"/>
        <v>92.029291812633844</v>
      </c>
      <c r="K31" s="595">
        <f t="shared" si="2"/>
        <v>95.551555994680925</v>
      </c>
      <c r="L31" s="595">
        <f t="shared" si="2"/>
        <v>94.726083986677324</v>
      </c>
      <c r="M31" s="595">
        <f t="shared" si="2"/>
        <v>94.18389494585378</v>
      </c>
      <c r="N31" s="595">
        <f t="shared" si="2"/>
        <v>93.170454979759199</v>
      </c>
      <c r="O31" s="595">
        <f t="shared" si="2"/>
        <v>92.948937473787581</v>
      </c>
    </row>
    <row r="32" spans="1:16" ht="20.100000000000001" customHeight="1">
      <c r="A32" s="580"/>
      <c r="B32" s="638" t="s">
        <v>1300</v>
      </c>
      <c r="C32" s="661"/>
      <c r="D32" s="595"/>
      <c r="E32" s="595"/>
      <c r="F32" s="595"/>
      <c r="G32" s="595"/>
      <c r="H32" s="595"/>
      <c r="I32" s="595"/>
      <c r="J32" s="595"/>
      <c r="K32" s="595"/>
      <c r="L32" s="595"/>
      <c r="M32" s="595"/>
      <c r="N32" s="595"/>
      <c r="O32" s="595"/>
    </row>
    <row r="33" spans="1:16" ht="15" customHeight="1">
      <c r="A33" s="580">
        <v>22</v>
      </c>
      <c r="B33" s="583" t="s">
        <v>1106</v>
      </c>
      <c r="C33" s="661">
        <f t="shared" ref="C33:O33" si="3">C10/$C10*100</f>
        <v>100</v>
      </c>
      <c r="D33" s="595">
        <f t="shared" si="3"/>
        <v>101.23896143617091</v>
      </c>
      <c r="E33" s="595">
        <f t="shared" si="3"/>
        <v>97.098856605792221</v>
      </c>
      <c r="F33" s="595">
        <f t="shared" si="3"/>
        <v>96.329806412200512</v>
      </c>
      <c r="G33" s="595">
        <f t="shared" si="3"/>
        <v>94.279992044142105</v>
      </c>
      <c r="H33" s="595">
        <f t="shared" si="3"/>
        <v>93.851775306183129</v>
      </c>
      <c r="I33" s="595">
        <f t="shared" si="3"/>
        <v>91.6212614240345</v>
      </c>
      <c r="J33" s="595">
        <f t="shared" si="3"/>
        <v>91.814209058850864</v>
      </c>
      <c r="K33" s="595">
        <f t="shared" si="3"/>
        <v>96.081979509486686</v>
      </c>
      <c r="L33" s="595">
        <f t="shared" si="3"/>
        <v>95.450057484437792</v>
      </c>
      <c r="M33" s="595">
        <f t="shared" si="3"/>
        <v>95.564394470890818</v>
      </c>
      <c r="N33" s="595">
        <f t="shared" si="3"/>
        <v>94.809072725683293</v>
      </c>
      <c r="O33" s="595">
        <f t="shared" si="3"/>
        <v>94.574016451437544</v>
      </c>
    </row>
    <row r="34" spans="1:16" ht="15" customHeight="1">
      <c r="A34" s="580">
        <v>23</v>
      </c>
      <c r="B34" s="583" t="s">
        <v>633</v>
      </c>
      <c r="C34" s="661">
        <f t="shared" ref="C34:O34" si="4">C11/$C11*100</f>
        <v>100</v>
      </c>
      <c r="D34" s="595">
        <f t="shared" si="4"/>
        <v>84.772988526043349</v>
      </c>
      <c r="E34" s="595">
        <f t="shared" si="4"/>
        <v>98.709501224268166</v>
      </c>
      <c r="F34" s="595">
        <f t="shared" si="4"/>
        <v>109.3491045302053</v>
      </c>
      <c r="G34" s="595">
        <f t="shared" si="4"/>
        <v>110.3296263594721</v>
      </c>
      <c r="H34" s="595">
        <f t="shared" si="4"/>
        <v>116.32725463106988</v>
      </c>
      <c r="I34" s="595">
        <f t="shared" si="4"/>
        <v>133.3713999651624</v>
      </c>
      <c r="J34" s="595">
        <f t="shared" si="4"/>
        <v>145.68160657756073</v>
      </c>
      <c r="K34" s="595">
        <f t="shared" si="4"/>
        <v>143.69577332745254</v>
      </c>
      <c r="L34" s="595">
        <f t="shared" si="4"/>
        <v>145.71320575036864</v>
      </c>
      <c r="M34" s="595">
        <f t="shared" si="4"/>
        <v>142.29463402140078</v>
      </c>
      <c r="N34" s="595">
        <f t="shared" si="4"/>
        <v>167.75007220859044</v>
      </c>
      <c r="O34" s="595">
        <f t="shared" si="4"/>
        <v>159.66255322052066</v>
      </c>
    </row>
    <row r="35" spans="1:16" ht="15" customHeight="1">
      <c r="A35" s="580">
        <v>24</v>
      </c>
      <c r="B35" s="583" t="s">
        <v>634</v>
      </c>
      <c r="C35" s="661">
        <f t="shared" ref="C35:O35" si="5">C12/$C12*100</f>
        <v>100</v>
      </c>
      <c r="D35" s="595">
        <f t="shared" si="5"/>
        <v>112.5559142023596</v>
      </c>
      <c r="E35" s="595">
        <f t="shared" si="5"/>
        <v>113.31320366271274</v>
      </c>
      <c r="F35" s="595">
        <f t="shared" si="5"/>
        <v>114.51764186461683</v>
      </c>
      <c r="G35" s="595">
        <f t="shared" si="5"/>
        <v>129.15790584225033</v>
      </c>
      <c r="H35" s="595">
        <f t="shared" si="5"/>
        <v>116.3835469293186</v>
      </c>
      <c r="I35" s="595">
        <f t="shared" si="5"/>
        <v>116.39653708890346</v>
      </c>
      <c r="J35" s="595">
        <f t="shared" si="5"/>
        <v>121.10284465977996</v>
      </c>
      <c r="K35" s="595">
        <f t="shared" si="5"/>
        <v>134.40133376400999</v>
      </c>
      <c r="L35" s="595">
        <f t="shared" si="5"/>
        <v>135.97108417895583</v>
      </c>
      <c r="M35" s="595">
        <f t="shared" si="5"/>
        <v>133.20004425266873</v>
      </c>
      <c r="N35" s="595">
        <f t="shared" si="5"/>
        <v>134.72612831375389</v>
      </c>
      <c r="O35" s="595">
        <f t="shared" si="5"/>
        <v>128.94492985943484</v>
      </c>
    </row>
    <row r="36" spans="1:16" ht="15" customHeight="1">
      <c r="A36" s="580">
        <v>25</v>
      </c>
      <c r="B36" s="583" t="s">
        <v>1239</v>
      </c>
      <c r="C36" s="661">
        <f t="shared" ref="C36:O36" si="6">C13/$C13*100</f>
        <v>100</v>
      </c>
      <c r="D36" s="595">
        <f t="shared" si="6"/>
        <v>180.34283932727072</v>
      </c>
      <c r="E36" s="595">
        <f t="shared" si="6"/>
        <v>148.94444334116045</v>
      </c>
      <c r="F36" s="595">
        <f t="shared" si="6"/>
        <v>127.12823793268069</v>
      </c>
      <c r="G36" s="595">
        <f t="shared" si="6"/>
        <v>175.09659445984212</v>
      </c>
      <c r="H36" s="595">
        <f t="shared" si="6"/>
        <v>116.52089322074059</v>
      </c>
      <c r="I36" s="595">
        <f t="shared" si="6"/>
        <v>74.979957272779259</v>
      </c>
      <c r="J36" s="595">
        <f t="shared" si="6"/>
        <v>61.133685428867288</v>
      </c>
      <c r="K36" s="595">
        <f t="shared" si="6"/>
        <v>111.72404318254421</v>
      </c>
      <c r="L36" s="595">
        <f t="shared" si="6"/>
        <v>112.20150450210802</v>
      </c>
      <c r="M36" s="595">
        <f t="shared" si="6"/>
        <v>111.0103626159231</v>
      </c>
      <c r="N36" s="595">
        <f t="shared" si="6"/>
        <v>54.151762668855184</v>
      </c>
      <c r="O36" s="595">
        <f t="shared" si="6"/>
        <v>53.997702952796381</v>
      </c>
    </row>
    <row r="37" spans="1:16" ht="15" customHeight="1">
      <c r="A37" s="580">
        <v>26</v>
      </c>
      <c r="B37" s="583" t="s">
        <v>1240</v>
      </c>
      <c r="C37" s="661">
        <f t="shared" ref="C37:O37" si="7">C14/$C14*100</f>
        <v>100</v>
      </c>
      <c r="D37" s="595">
        <f t="shared" si="7"/>
        <v>93.405763679728608</v>
      </c>
      <c r="E37" s="595">
        <f t="shared" si="7"/>
        <v>91.964889162931669</v>
      </c>
      <c r="F37" s="595">
        <f t="shared" si="7"/>
        <v>93.280016552084049</v>
      </c>
      <c r="G37" s="595">
        <f t="shared" si="7"/>
        <v>86.277193121977263</v>
      </c>
      <c r="H37" s="595">
        <f t="shared" si="7"/>
        <v>91.606984174283156</v>
      </c>
      <c r="I37" s="595">
        <f t="shared" si="7"/>
        <v>93.269153155983986</v>
      </c>
      <c r="J37" s="595">
        <f t="shared" si="7"/>
        <v>94.852323185135688</v>
      </c>
      <c r="K37" s="595">
        <f t="shared" si="7"/>
        <v>94.53303676057871</v>
      </c>
      <c r="L37" s="595">
        <f t="shared" si="7"/>
        <v>93.791258943908346</v>
      </c>
      <c r="M37" s="595">
        <f t="shared" si="7"/>
        <v>94.034869923607374</v>
      </c>
      <c r="N37" s="595">
        <f t="shared" si="7"/>
        <v>98.835130087353491</v>
      </c>
      <c r="O37" s="595">
        <f t="shared" si="7"/>
        <v>98.592053194210365</v>
      </c>
      <c r="P37" s="660"/>
    </row>
    <row r="38" spans="1:16" ht="20.100000000000001" customHeight="1">
      <c r="A38" s="580"/>
      <c r="B38" s="638" t="s">
        <v>1301</v>
      </c>
      <c r="C38" s="661"/>
      <c r="D38" s="595"/>
      <c r="E38" s="595"/>
      <c r="F38" s="595"/>
      <c r="G38" s="595"/>
      <c r="H38" s="595"/>
      <c r="I38" s="595"/>
      <c r="J38" s="595"/>
      <c r="K38" s="595"/>
      <c r="L38" s="595"/>
      <c r="M38" s="595"/>
      <c r="N38" s="595"/>
      <c r="O38" s="595"/>
    </row>
    <row r="39" spans="1:16" ht="15" customHeight="1">
      <c r="A39" s="580">
        <v>27</v>
      </c>
      <c r="B39" s="583" t="s">
        <v>1106</v>
      </c>
      <c r="C39" s="661">
        <f t="shared" ref="C39:O39" si="8">C16/$C16*100</f>
        <v>100</v>
      </c>
      <c r="D39" s="595">
        <f t="shared" si="8"/>
        <v>101.20373735959116</v>
      </c>
      <c r="E39" s="595">
        <f t="shared" si="8"/>
        <v>98.680075080457115</v>
      </c>
      <c r="F39" s="595">
        <f t="shared" si="8"/>
        <v>98.871391484058549</v>
      </c>
      <c r="G39" s="595">
        <f t="shared" si="8"/>
        <v>96.592072810379619</v>
      </c>
      <c r="H39" s="595">
        <f t="shared" si="8"/>
        <v>96.896442971736889</v>
      </c>
      <c r="I39" s="595">
        <f t="shared" si="8"/>
        <v>93.502635601589674</v>
      </c>
      <c r="J39" s="595">
        <f t="shared" si="8"/>
        <v>92.863426929049169</v>
      </c>
      <c r="K39" s="595">
        <f t="shared" si="8"/>
        <v>93.494464607807899</v>
      </c>
      <c r="L39" s="595">
        <f t="shared" si="8"/>
        <v>91.918365993419073</v>
      </c>
      <c r="M39" s="595">
        <f t="shared" si="8"/>
        <v>88.830034109620087</v>
      </c>
      <c r="N39" s="595">
        <f t="shared" si="8"/>
        <v>86.815558642344527</v>
      </c>
      <c r="O39" s="595">
        <f t="shared" si="8"/>
        <v>86.64654726181449</v>
      </c>
    </row>
    <row r="40" spans="1:16" ht="15" customHeight="1">
      <c r="A40" s="580">
        <v>28</v>
      </c>
      <c r="B40" s="583" t="s">
        <v>633</v>
      </c>
      <c r="C40" s="661">
        <f t="shared" ref="C40:O40" si="9">C17/$C17*100</f>
        <v>100</v>
      </c>
      <c r="D40" s="595">
        <f t="shared" si="9"/>
        <v>86.157752337228331</v>
      </c>
      <c r="E40" s="595">
        <f t="shared" si="9"/>
        <v>103.95440022833083</v>
      </c>
      <c r="F40" s="595">
        <f t="shared" si="9"/>
        <v>114.9200675176286</v>
      </c>
      <c r="G40" s="595">
        <f t="shared" si="9"/>
        <v>112.09743907319691</v>
      </c>
      <c r="H40" s="595">
        <f t="shared" si="9"/>
        <v>112.62694952575509</v>
      </c>
      <c r="I40" s="595">
        <f t="shared" si="9"/>
        <v>125.7641099375254</v>
      </c>
      <c r="J40" s="595">
        <f t="shared" si="9"/>
        <v>133.02084405785547</v>
      </c>
      <c r="K40" s="595">
        <f t="shared" si="9"/>
        <v>133.12895484525166</v>
      </c>
      <c r="L40" s="595">
        <f t="shared" si="9"/>
        <v>135.40879609321729</v>
      </c>
      <c r="M40" s="595">
        <f t="shared" si="9"/>
        <v>132.03737124587244</v>
      </c>
      <c r="N40" s="595">
        <f t="shared" si="9"/>
        <v>145.30304724103772</v>
      </c>
      <c r="O40" s="595">
        <f t="shared" si="9"/>
        <v>143.913260617068</v>
      </c>
    </row>
    <row r="41" spans="1:16" ht="15" customHeight="1">
      <c r="A41" s="580">
        <v>29</v>
      </c>
      <c r="B41" s="583" t="s">
        <v>634</v>
      </c>
      <c r="C41" s="661">
        <f t="shared" ref="C41:O41" si="10">C18/$C18*100</f>
        <v>100</v>
      </c>
      <c r="D41" s="595">
        <f t="shared" si="10"/>
        <v>113.46996612816554</v>
      </c>
      <c r="E41" s="595">
        <f t="shared" si="10"/>
        <v>118.94506965179474</v>
      </c>
      <c r="F41" s="595">
        <f t="shared" si="10"/>
        <v>124.12898308672418</v>
      </c>
      <c r="G41" s="595">
        <f t="shared" si="10"/>
        <v>141.60415106962688</v>
      </c>
      <c r="H41" s="595">
        <f t="shared" si="10"/>
        <v>137.08882724783322</v>
      </c>
      <c r="I41" s="595">
        <f t="shared" si="10"/>
        <v>136.06804832488862</v>
      </c>
      <c r="J41" s="595">
        <f t="shared" si="10"/>
        <v>142.95865593774363</v>
      </c>
      <c r="K41" s="595">
        <f t="shared" si="10"/>
        <v>160.36605767147699</v>
      </c>
      <c r="L41" s="595">
        <f t="shared" si="10"/>
        <v>161.50359856416466</v>
      </c>
      <c r="M41" s="595">
        <f t="shared" si="10"/>
        <v>152.21145636630303</v>
      </c>
      <c r="N41" s="595">
        <f t="shared" si="10"/>
        <v>154.0144240020509</v>
      </c>
      <c r="O41" s="595">
        <f t="shared" si="10"/>
        <v>151.30606407108237</v>
      </c>
    </row>
    <row r="42" spans="1:16" ht="15" customHeight="1">
      <c r="A42" s="580">
        <v>30</v>
      </c>
      <c r="B42" s="583" t="s">
        <v>1239</v>
      </c>
      <c r="C42" s="661">
        <f t="shared" ref="C42:O42" si="11">C19/$C19*100</f>
        <v>100</v>
      </c>
      <c r="D42" s="595">
        <f t="shared" si="11"/>
        <v>168.29094765937015</v>
      </c>
      <c r="E42" s="595">
        <f t="shared" si="11"/>
        <v>149.03428973093759</v>
      </c>
      <c r="F42" s="595">
        <f t="shared" si="11"/>
        <v>142.61308672622221</v>
      </c>
      <c r="G42" s="595">
        <f t="shared" si="11"/>
        <v>200.82992184693421</v>
      </c>
      <c r="H42" s="595">
        <f t="shared" si="11"/>
        <v>186.18862403053168</v>
      </c>
      <c r="I42" s="595">
        <f t="shared" si="11"/>
        <v>156.75007799689368</v>
      </c>
      <c r="J42" s="595">
        <f t="shared" si="11"/>
        <v>162.90579774390176</v>
      </c>
      <c r="K42" s="595">
        <f t="shared" si="11"/>
        <v>215.03627673279252</v>
      </c>
      <c r="L42" s="595">
        <f t="shared" si="11"/>
        <v>213.88099628338298</v>
      </c>
      <c r="M42" s="595">
        <f t="shared" si="11"/>
        <v>192.70481059462472</v>
      </c>
      <c r="N42" s="595">
        <f t="shared" si="11"/>
        <v>171.49986945815431</v>
      </c>
      <c r="O42" s="595">
        <f t="shared" si="11"/>
        <v>166.14487372300556</v>
      </c>
    </row>
    <row r="43" spans="1:16" ht="15" customHeight="1">
      <c r="A43" s="580">
        <v>31</v>
      </c>
      <c r="B43" s="583" t="s">
        <v>1240</v>
      </c>
      <c r="C43" s="661">
        <f t="shared" ref="C43:O43" si="12">C20/$C20*100</f>
        <v>100</v>
      </c>
      <c r="D43" s="595">
        <f t="shared" si="12"/>
        <v>94.493738020172643</v>
      </c>
      <c r="E43" s="595">
        <f t="shared" si="12"/>
        <v>93.643641127517768</v>
      </c>
      <c r="F43" s="595">
        <f t="shared" si="12"/>
        <v>94.496732144874869</v>
      </c>
      <c r="G43" s="595">
        <f t="shared" si="12"/>
        <v>86.167379553631179</v>
      </c>
      <c r="H43" s="595">
        <f t="shared" si="12"/>
        <v>87.971423153157374</v>
      </c>
      <c r="I43" s="595">
        <f t="shared" si="12"/>
        <v>87.181538787910512</v>
      </c>
      <c r="J43" s="595">
        <f t="shared" si="12"/>
        <v>85.861557654797735</v>
      </c>
      <c r="K43" s="595">
        <f t="shared" si="12"/>
        <v>81.342600121655323</v>
      </c>
      <c r="L43" s="595">
        <f t="shared" si="12"/>
        <v>79.723871565644416</v>
      </c>
      <c r="M43" s="595">
        <f t="shared" si="12"/>
        <v>78.440939835998108</v>
      </c>
      <c r="N43" s="595">
        <f t="shared" si="12"/>
        <v>78.345226887869401</v>
      </c>
      <c r="O43" s="595">
        <f t="shared" si="12"/>
        <v>78.694865611939079</v>
      </c>
    </row>
    <row r="44" spans="1:16" ht="20.100000000000001" customHeight="1">
      <c r="A44" s="580"/>
      <c r="B44" s="638" t="s">
        <v>1302</v>
      </c>
      <c r="C44" s="661"/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</row>
    <row r="45" spans="1:16" ht="15" customHeight="1">
      <c r="A45" s="580">
        <v>32</v>
      </c>
      <c r="B45" s="583" t="s">
        <v>1106</v>
      </c>
      <c r="C45" s="661">
        <f t="shared" ref="C45:O49" si="13">C22/$C22*100</f>
        <v>100</v>
      </c>
      <c r="D45" s="595">
        <f t="shared" si="13"/>
        <v>101.23174073243966</v>
      </c>
      <c r="E45" s="595">
        <f t="shared" si="13"/>
        <v>97.422995980009318</v>
      </c>
      <c r="F45" s="595">
        <f t="shared" si="13"/>
        <v>96.850814614363188</v>
      </c>
      <c r="G45" s="595">
        <f t="shared" si="13"/>
        <v>94.753953375049534</v>
      </c>
      <c r="H45" s="595">
        <f t="shared" si="13"/>
        <v>94.475912127010986</v>
      </c>
      <c r="I45" s="595">
        <f t="shared" si="13"/>
        <v>92.006930740673482</v>
      </c>
      <c r="J45" s="595">
        <f t="shared" si="13"/>
        <v>92.029291812633844</v>
      </c>
      <c r="K45" s="595">
        <f t="shared" si="13"/>
        <v>95.551555994680925</v>
      </c>
      <c r="L45" s="595">
        <f t="shared" si="13"/>
        <v>94.726083986677324</v>
      </c>
      <c r="M45" s="595">
        <f t="shared" si="13"/>
        <v>94.18389494585378</v>
      </c>
      <c r="N45" s="595">
        <f t="shared" si="13"/>
        <v>93.170454979759199</v>
      </c>
      <c r="O45" s="595">
        <f t="shared" si="13"/>
        <v>92.948937473787581</v>
      </c>
    </row>
    <row r="46" spans="1:16" ht="15" customHeight="1">
      <c r="A46" s="580">
        <v>33</v>
      </c>
      <c r="B46" s="583" t="s">
        <v>633</v>
      </c>
      <c r="C46" s="661">
        <f t="shared" si="13"/>
        <v>100</v>
      </c>
      <c r="D46" s="595">
        <f t="shared" si="13"/>
        <v>85.017089710315332</v>
      </c>
      <c r="E46" s="595">
        <f t="shared" si="13"/>
        <v>99.634053157195268</v>
      </c>
      <c r="F46" s="595">
        <f t="shared" si="13"/>
        <v>110.33113384941579</v>
      </c>
      <c r="G46" s="595">
        <f t="shared" si="13"/>
        <v>110.64125002663164</v>
      </c>
      <c r="H46" s="595">
        <f t="shared" si="13"/>
        <v>115.67497815541444</v>
      </c>
      <c r="I46" s="595">
        <f t="shared" si="13"/>
        <v>132.03041423904244</v>
      </c>
      <c r="J46" s="595">
        <f t="shared" si="13"/>
        <v>143.44981289557424</v>
      </c>
      <c r="K46" s="595">
        <f t="shared" si="13"/>
        <v>141.83309256943585</v>
      </c>
      <c r="L46" s="595">
        <f t="shared" si="13"/>
        <v>143.89678147626688</v>
      </c>
      <c r="M46" s="595">
        <f t="shared" si="13"/>
        <v>140.48652063002567</v>
      </c>
      <c r="N46" s="595">
        <f t="shared" si="13"/>
        <v>163.79319137901908</v>
      </c>
      <c r="O46" s="595">
        <f t="shared" si="13"/>
        <v>156.88632456340497</v>
      </c>
    </row>
    <row r="47" spans="1:16" ht="15" customHeight="1">
      <c r="A47" s="580">
        <v>34</v>
      </c>
      <c r="B47" s="583" t="s">
        <v>634</v>
      </c>
      <c r="C47" s="661">
        <f t="shared" si="13"/>
        <v>100</v>
      </c>
      <c r="D47" s="595">
        <f t="shared" si="13"/>
        <v>112.72526639077552</v>
      </c>
      <c r="E47" s="595">
        <f t="shared" si="13"/>
        <v>114.35665513761137</v>
      </c>
      <c r="F47" s="595">
        <f t="shared" si="13"/>
        <v>116.29839591547749</v>
      </c>
      <c r="G47" s="595">
        <f t="shared" si="13"/>
        <v>131.46390050984951</v>
      </c>
      <c r="H47" s="595">
        <f t="shared" si="13"/>
        <v>120.21974532758084</v>
      </c>
      <c r="I47" s="595">
        <f t="shared" si="13"/>
        <v>120.04120254302939</v>
      </c>
      <c r="J47" s="595">
        <f t="shared" si="13"/>
        <v>125.15220921449568</v>
      </c>
      <c r="K47" s="595">
        <f t="shared" si="13"/>
        <v>139.21198258077962</v>
      </c>
      <c r="L47" s="595">
        <f t="shared" si="13"/>
        <v>140.70165480062286</v>
      </c>
      <c r="M47" s="595">
        <f t="shared" si="13"/>
        <v>136.7224089623999</v>
      </c>
      <c r="N47" s="595">
        <f t="shared" si="13"/>
        <v>138.29979299669415</v>
      </c>
      <c r="O47" s="595">
        <f t="shared" si="13"/>
        <v>133.08791879396975</v>
      </c>
    </row>
    <row r="48" spans="1:16" ht="15" customHeight="1">
      <c r="A48" s="580">
        <v>35</v>
      </c>
      <c r="B48" s="583" t="s">
        <v>1239</v>
      </c>
      <c r="C48" s="661">
        <f t="shared" si="13"/>
        <v>100</v>
      </c>
      <c r="D48" s="595">
        <f t="shared" si="13"/>
        <v>177.85495298097948</v>
      </c>
      <c r="E48" s="595">
        <f t="shared" si="13"/>
        <v>148.96299043837547</v>
      </c>
      <c r="F48" s="595">
        <f t="shared" si="13"/>
        <v>130.32479370578332</v>
      </c>
      <c r="G48" s="595">
        <f t="shared" si="13"/>
        <v>180.40875587110875</v>
      </c>
      <c r="H48" s="595">
        <f t="shared" si="13"/>
        <v>130.90248583996484</v>
      </c>
      <c r="I48" s="595">
        <f t="shared" si="13"/>
        <v>91.859860651428221</v>
      </c>
      <c r="J48" s="595">
        <f t="shared" si="13"/>
        <v>82.142623746506018</v>
      </c>
      <c r="K48" s="595">
        <f t="shared" si="13"/>
        <v>133.0509105604753</v>
      </c>
      <c r="L48" s="595">
        <f t="shared" si="13"/>
        <v>133.19132305268636</v>
      </c>
      <c r="M48" s="595">
        <f t="shared" si="13"/>
        <v>127.87464477963859</v>
      </c>
      <c r="N48" s="595">
        <f t="shared" si="13"/>
        <v>78.376072070988641</v>
      </c>
      <c r="O48" s="595">
        <f t="shared" si="13"/>
        <v>77.148376940143322</v>
      </c>
    </row>
    <row r="49" spans="1:15" ht="15" customHeight="1">
      <c r="A49" s="580">
        <v>36</v>
      </c>
      <c r="B49" s="583" t="s">
        <v>1240</v>
      </c>
      <c r="C49" s="661">
        <f>C26/$C26*100</f>
        <v>100</v>
      </c>
      <c r="D49" s="595">
        <f>D26/$C26*100</f>
        <v>93.628575430488112</v>
      </c>
      <c r="E49" s="595">
        <f t="shared" si="13"/>
        <v>92.308689242047294</v>
      </c>
      <c r="F49" s="595">
        <f t="shared" si="13"/>
        <v>93.529193873026642</v>
      </c>
      <c r="G49" s="595">
        <f t="shared" si="13"/>
        <v>86.254703847634303</v>
      </c>
      <c r="H49" s="595">
        <f t="shared" si="13"/>
        <v>90.86243930222345</v>
      </c>
      <c r="I49" s="595">
        <f t="shared" si="13"/>
        <v>92.022439915719758</v>
      </c>
      <c r="J49" s="595">
        <f t="shared" si="13"/>
        <v>93.011058980627482</v>
      </c>
      <c r="K49" s="595">
        <f t="shared" si="13"/>
        <v>91.831700734949948</v>
      </c>
      <c r="L49" s="595">
        <f t="shared" si="13"/>
        <v>90.910327754773618</v>
      </c>
      <c r="M49" s="595">
        <f t="shared" si="13"/>
        <v>90.841310356178738</v>
      </c>
      <c r="N49" s="595">
        <f t="shared" si="13"/>
        <v>94.638899500787403</v>
      </c>
      <c r="O49" s="595">
        <f t="shared" si="13"/>
        <v>94.517207827372715</v>
      </c>
    </row>
    <row r="50" spans="1:15" ht="12.75">
      <c r="A50" s="579"/>
    </row>
    <row r="51" spans="1:15">
      <c r="A51" s="601" t="s">
        <v>572</v>
      </c>
    </row>
    <row r="52" spans="1:15">
      <c r="A52" s="602" t="s">
        <v>1230</v>
      </c>
    </row>
    <row r="53" spans="1:15" ht="12.75">
      <c r="A53" s="602" t="s">
        <v>1241</v>
      </c>
    </row>
  </sheetData>
  <pageMargins left="0.70866141732283472" right="0.39370078740157483" top="0.78740157480314965" bottom="0.78740157480314965" header="0.11811023622047245" footer="0.11811023622047245"/>
  <pageSetup paperSize="9" scale="8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workbookViewId="0"/>
  </sheetViews>
  <sheetFormatPr baseColWidth="10" defaultRowHeight="12"/>
  <cols>
    <col min="1" max="1" width="4.7109375" style="576" customWidth="1"/>
    <col min="2" max="2" width="40.7109375" style="576" customWidth="1"/>
    <col min="3" max="3" width="13.7109375" style="576" customWidth="1"/>
    <col min="4" max="4" width="11.42578125" style="576"/>
    <col min="5" max="8" width="0" style="576" hidden="1" customWidth="1"/>
    <col min="9" max="9" width="11.42578125" style="576"/>
    <col min="10" max="13" width="0" style="576" hidden="1" customWidth="1"/>
    <col min="14" max="16384" width="11.42578125" style="576"/>
  </cols>
  <sheetData>
    <row r="1" spans="1:17" ht="20.25" customHeight="1">
      <c r="A1" s="617" t="s">
        <v>1303</v>
      </c>
    </row>
    <row r="2" spans="1:17" ht="20.100000000000001" customHeight="1"/>
    <row r="3" spans="1:17" s="578" customFormat="1" ht="30" customHeight="1">
      <c r="A3" s="618" t="s">
        <v>30</v>
      </c>
      <c r="B3" s="622" t="s">
        <v>1242</v>
      </c>
      <c r="C3" s="619" t="s">
        <v>3</v>
      </c>
      <c r="D3" s="619">
        <v>2000</v>
      </c>
      <c r="E3" s="619">
        <v>2001</v>
      </c>
      <c r="F3" s="619">
        <v>2002</v>
      </c>
      <c r="G3" s="619">
        <v>2003</v>
      </c>
      <c r="H3" s="619">
        <v>2004</v>
      </c>
      <c r="I3" s="619">
        <v>2005</v>
      </c>
      <c r="J3" s="619">
        <v>2006</v>
      </c>
      <c r="K3" s="619">
        <v>2007</v>
      </c>
      <c r="L3" s="620">
        <v>2008</v>
      </c>
      <c r="M3" s="619">
        <v>2009</v>
      </c>
      <c r="N3" s="619">
        <v>2010</v>
      </c>
      <c r="O3" s="619">
        <v>2011</v>
      </c>
      <c r="P3" s="632">
        <v>2012</v>
      </c>
    </row>
    <row r="4" spans="1:17" ht="20.100000000000001" customHeight="1">
      <c r="A4" s="592"/>
      <c r="B4" s="638" t="s">
        <v>1243</v>
      </c>
      <c r="C4" s="593"/>
    </row>
    <row r="5" spans="1:17" ht="15" customHeight="1">
      <c r="A5" s="580">
        <v>1</v>
      </c>
      <c r="B5" s="679" t="s">
        <v>1244</v>
      </c>
      <c r="C5" s="612" t="s">
        <v>1107</v>
      </c>
      <c r="D5" s="609">
        <v>2494.1605739126567</v>
      </c>
      <c r="E5" s="609">
        <v>2676.9695696752483</v>
      </c>
      <c r="F5" s="609">
        <v>2714.5265264544473</v>
      </c>
      <c r="G5" s="609">
        <v>2717.1483891185362</v>
      </c>
      <c r="H5" s="609">
        <v>2893.4002995330961</v>
      </c>
      <c r="I5" s="609">
        <v>3120.3087338468799</v>
      </c>
      <c r="J5" s="609">
        <v>3102.1973779472</v>
      </c>
      <c r="K5" s="609">
        <v>3344.0074291864789</v>
      </c>
      <c r="L5" s="609">
        <v>3314.3883184752472</v>
      </c>
      <c r="M5" s="609">
        <v>3529.625618216</v>
      </c>
      <c r="N5" s="609">
        <v>3822.6846683999997</v>
      </c>
      <c r="O5" s="609">
        <v>3932.7219826685387</v>
      </c>
      <c r="P5" s="609">
        <v>3784.9982614174314</v>
      </c>
      <c r="Q5" s="605"/>
    </row>
    <row r="6" spans="1:17" ht="15" customHeight="1">
      <c r="A6" s="580">
        <v>2</v>
      </c>
      <c r="B6" s="587" t="s">
        <v>1085</v>
      </c>
      <c r="C6" s="612" t="s">
        <v>1107</v>
      </c>
      <c r="D6" s="606">
        <v>666.09691781865592</v>
      </c>
      <c r="E6" s="606">
        <v>716.72921358124802</v>
      </c>
      <c r="F6" s="606">
        <v>688.59677036044798</v>
      </c>
      <c r="G6" s="606">
        <v>596.46446089253618</v>
      </c>
      <c r="H6" s="606">
        <v>600.19633445509612</v>
      </c>
      <c r="I6" s="606">
        <v>547.87642602287997</v>
      </c>
      <c r="J6" s="606">
        <v>543.91764379520009</v>
      </c>
      <c r="K6" s="606">
        <v>545.06140773447999</v>
      </c>
      <c r="L6" s="606">
        <v>564.3008462632481</v>
      </c>
      <c r="M6" s="606">
        <v>553.91179479999994</v>
      </c>
      <c r="N6" s="606">
        <v>535.4422184</v>
      </c>
      <c r="O6" s="606">
        <v>516.8618026685391</v>
      </c>
      <c r="P6" s="606">
        <v>500.03970141743127</v>
      </c>
    </row>
    <row r="7" spans="1:17" ht="15" customHeight="1">
      <c r="A7" s="580">
        <v>3</v>
      </c>
      <c r="B7" s="681" t="s">
        <v>1245</v>
      </c>
      <c r="C7" s="612" t="s">
        <v>1107</v>
      </c>
      <c r="D7" s="606">
        <v>228.45547971993125</v>
      </c>
      <c r="E7" s="606">
        <v>234.45111189073106</v>
      </c>
      <c r="F7" s="606">
        <v>241.26691848329008</v>
      </c>
      <c r="G7" s="606">
        <v>212.06797282986807</v>
      </c>
      <c r="H7" s="606">
        <v>258.1843676843236</v>
      </c>
      <c r="I7" s="606">
        <v>201.13905660754972</v>
      </c>
      <c r="J7" s="606">
        <v>192.82571124263077</v>
      </c>
      <c r="K7" s="606">
        <v>185.38975806653556</v>
      </c>
      <c r="L7" s="606">
        <v>193.893686655479</v>
      </c>
      <c r="M7" s="606">
        <v>194.05245378248176</v>
      </c>
      <c r="N7" s="606">
        <v>182.4018386015793</v>
      </c>
      <c r="O7" s="606">
        <v>176.09757077815911</v>
      </c>
      <c r="P7" s="606">
        <v>169.57477417737354</v>
      </c>
    </row>
    <row r="8" spans="1:17" ht="15" customHeight="1">
      <c r="A8" s="580">
        <v>4</v>
      </c>
      <c r="B8" s="681" t="s">
        <v>1246</v>
      </c>
      <c r="C8" s="612" t="s">
        <v>1107</v>
      </c>
      <c r="D8" s="606">
        <v>437.64143809872468</v>
      </c>
      <c r="E8" s="606">
        <v>482.27810169051696</v>
      </c>
      <c r="F8" s="606">
        <v>447.32985187715786</v>
      </c>
      <c r="G8" s="606">
        <v>384.39648806266803</v>
      </c>
      <c r="H8" s="606">
        <v>342.01196677077252</v>
      </c>
      <c r="I8" s="606">
        <v>346.73736941533025</v>
      </c>
      <c r="J8" s="606">
        <v>351.09193255256935</v>
      </c>
      <c r="K8" s="606">
        <v>359.67164966794439</v>
      </c>
      <c r="L8" s="606">
        <v>370.40715960776913</v>
      </c>
      <c r="M8" s="606">
        <v>359.8593410175182</v>
      </c>
      <c r="N8" s="606">
        <v>353.0403797984207</v>
      </c>
      <c r="O8" s="606">
        <v>340.76423189038002</v>
      </c>
      <c r="P8" s="606">
        <v>330.46492724005776</v>
      </c>
    </row>
    <row r="9" spans="1:17" ht="15" customHeight="1">
      <c r="A9" s="580">
        <v>5</v>
      </c>
      <c r="B9" s="587" t="s">
        <v>1247</v>
      </c>
      <c r="C9" s="612" t="s">
        <v>1107</v>
      </c>
      <c r="D9" s="606">
        <v>1378.0208422700002</v>
      </c>
      <c r="E9" s="606">
        <v>1456.6075922700002</v>
      </c>
      <c r="F9" s="606">
        <v>1487.0639422699996</v>
      </c>
      <c r="G9" s="606">
        <v>1541.5372647459999</v>
      </c>
      <c r="H9" s="606">
        <v>1662.5526461420004</v>
      </c>
      <c r="I9" s="606">
        <v>1928.8461170999999</v>
      </c>
      <c r="J9" s="606">
        <v>1941.2746511999999</v>
      </c>
      <c r="K9" s="606">
        <v>2108.9143384999993</v>
      </c>
      <c r="L9" s="606">
        <v>2095.720980783999</v>
      </c>
      <c r="M9" s="606">
        <v>2224.9348500000001</v>
      </c>
      <c r="N9" s="606">
        <v>2456.5202499999996</v>
      </c>
      <c r="O9" s="606">
        <v>2554.9931999999994</v>
      </c>
      <c r="P9" s="606">
        <v>2448.2413499999998</v>
      </c>
    </row>
    <row r="10" spans="1:17" ht="15" customHeight="1">
      <c r="A10" s="580">
        <v>6</v>
      </c>
      <c r="B10" s="587" t="s">
        <v>1087</v>
      </c>
      <c r="C10" s="612" t="s">
        <v>1107</v>
      </c>
      <c r="D10" s="606">
        <v>32.314599999999999</v>
      </c>
      <c r="E10" s="606">
        <v>32.314599999999999</v>
      </c>
      <c r="F10" s="606">
        <v>32.992600000000003</v>
      </c>
      <c r="G10" s="606">
        <v>32.992600000000003</v>
      </c>
      <c r="H10" s="606">
        <v>35.569399999999995</v>
      </c>
      <c r="I10" s="606">
        <v>38.405399999999993</v>
      </c>
      <c r="J10" s="606">
        <v>31.975999999999999</v>
      </c>
      <c r="K10" s="606">
        <v>31.757599999999996</v>
      </c>
      <c r="L10" s="606">
        <v>30.106000000000002</v>
      </c>
      <c r="M10" s="606">
        <v>30.106000000000002</v>
      </c>
      <c r="N10" s="606">
        <v>26.691549999999996</v>
      </c>
      <c r="O10" s="606">
        <v>15.0372</v>
      </c>
      <c r="P10" s="606">
        <v>14.010399999999999</v>
      </c>
    </row>
    <row r="11" spans="1:17" ht="15" customHeight="1">
      <c r="A11" s="580">
        <v>7</v>
      </c>
      <c r="B11" s="587" t="s">
        <v>1081</v>
      </c>
      <c r="C11" s="612" t="s">
        <v>1107</v>
      </c>
      <c r="D11" s="606">
        <v>417.72821382400008</v>
      </c>
      <c r="E11" s="606">
        <v>471.3181638239999</v>
      </c>
      <c r="F11" s="606">
        <v>505.87321382399983</v>
      </c>
      <c r="G11" s="606">
        <v>546.15406347999999</v>
      </c>
      <c r="H11" s="606">
        <v>595.08191893600008</v>
      </c>
      <c r="I11" s="606">
        <v>605.18079072400008</v>
      </c>
      <c r="J11" s="606">
        <v>585.02908295199995</v>
      </c>
      <c r="K11" s="606">
        <v>658.27408295199996</v>
      </c>
      <c r="L11" s="606">
        <v>624.26049142800002</v>
      </c>
      <c r="M11" s="606">
        <v>720.67297341599988</v>
      </c>
      <c r="N11" s="606">
        <v>804.03065000000004</v>
      </c>
      <c r="O11" s="606">
        <v>845.82977999999991</v>
      </c>
      <c r="P11" s="606">
        <v>822.70681000000013</v>
      </c>
    </row>
    <row r="12" spans="1:17" ht="15" customHeight="1">
      <c r="A12" s="580">
        <v>8</v>
      </c>
      <c r="B12" s="679" t="s">
        <v>1248</v>
      </c>
      <c r="C12" s="612" t="s">
        <v>1107</v>
      </c>
      <c r="D12" s="609">
        <v>2587.4503059976514</v>
      </c>
      <c r="E12" s="609">
        <v>2586.1490831163555</v>
      </c>
      <c r="F12" s="609">
        <v>2577.046293568756</v>
      </c>
      <c r="G12" s="609">
        <v>2642.0504819313423</v>
      </c>
      <c r="H12" s="609">
        <v>2635.939788672662</v>
      </c>
      <c r="I12" s="609">
        <v>2521.6751848673598</v>
      </c>
      <c r="J12" s="609">
        <v>2667.5788437943997</v>
      </c>
      <c r="K12" s="609">
        <v>2759.4083968250598</v>
      </c>
      <c r="L12" s="609">
        <v>2833.9123825033557</v>
      </c>
      <c r="M12" s="609">
        <v>2823.8763144199993</v>
      </c>
      <c r="N12" s="609">
        <v>2802.1082247999998</v>
      </c>
      <c r="O12" s="609">
        <v>2806.5670243999998</v>
      </c>
      <c r="P12" s="609">
        <v>2780.6366619999999</v>
      </c>
    </row>
    <row r="13" spans="1:17" ht="15" customHeight="1">
      <c r="A13" s="580">
        <v>9</v>
      </c>
      <c r="B13" s="587" t="s">
        <v>1249</v>
      </c>
      <c r="C13" s="612" t="s">
        <v>1107</v>
      </c>
      <c r="D13" s="606">
        <v>437.67799376515194</v>
      </c>
      <c r="E13" s="606">
        <v>436.37677088385595</v>
      </c>
      <c r="F13" s="606">
        <v>427.20148133625599</v>
      </c>
      <c r="G13" s="606">
        <v>439.30281918184198</v>
      </c>
      <c r="H13" s="606">
        <v>475.69216341616197</v>
      </c>
      <c r="I13" s="606">
        <v>434.94213031235995</v>
      </c>
      <c r="J13" s="606">
        <v>458.62598485439997</v>
      </c>
      <c r="K13" s="606">
        <v>450.87253041005999</v>
      </c>
      <c r="L13" s="606">
        <v>455.07448592535599</v>
      </c>
      <c r="M13" s="606">
        <v>442.45717560000003</v>
      </c>
      <c r="N13" s="606">
        <v>471.90612479999999</v>
      </c>
      <c r="O13" s="606">
        <v>465.24907439999998</v>
      </c>
      <c r="P13" s="606">
        <v>444.99391200000002</v>
      </c>
    </row>
    <row r="14" spans="1:17" ht="15" customHeight="1">
      <c r="A14" s="580">
        <v>10</v>
      </c>
      <c r="B14" s="681" t="s">
        <v>1250</v>
      </c>
      <c r="C14" s="612" t="s">
        <v>1107</v>
      </c>
      <c r="D14" s="606">
        <v>150.11319427197378</v>
      </c>
      <c r="E14" s="606">
        <v>142.74431291254899</v>
      </c>
      <c r="F14" s="606">
        <v>149.68061049653656</v>
      </c>
      <c r="G14" s="606">
        <v>156.19045966784623</v>
      </c>
      <c r="H14" s="606">
        <v>204.62684187415385</v>
      </c>
      <c r="I14" s="606">
        <v>159.67806902181371</v>
      </c>
      <c r="J14" s="606">
        <v>162.58873513799793</v>
      </c>
      <c r="K14" s="606">
        <v>153.35363712318846</v>
      </c>
      <c r="L14" s="606">
        <v>156.36352552580041</v>
      </c>
      <c r="M14" s="606">
        <v>155.0064494471502</v>
      </c>
      <c r="N14" s="606">
        <v>160.75785930380854</v>
      </c>
      <c r="O14" s="606">
        <v>158.51283918763062</v>
      </c>
      <c r="P14" s="606">
        <v>150.90750179196775</v>
      </c>
    </row>
    <row r="15" spans="1:17" ht="15" customHeight="1">
      <c r="A15" s="580">
        <v>11</v>
      </c>
      <c r="B15" s="681" t="s">
        <v>1251</v>
      </c>
      <c r="C15" s="612" t="s">
        <v>1107</v>
      </c>
      <c r="D15" s="606">
        <v>287.56479949317816</v>
      </c>
      <c r="E15" s="606">
        <v>293.63245797130696</v>
      </c>
      <c r="F15" s="606">
        <v>277.52087083971946</v>
      </c>
      <c r="G15" s="606">
        <v>283.11235951399578</v>
      </c>
      <c r="H15" s="606">
        <v>271.06532154200812</v>
      </c>
      <c r="I15" s="606">
        <v>275.26406129054624</v>
      </c>
      <c r="J15" s="606">
        <v>296.03724971640202</v>
      </c>
      <c r="K15" s="606">
        <v>297.5188932868715</v>
      </c>
      <c r="L15" s="606">
        <v>298.71096039955557</v>
      </c>
      <c r="M15" s="606">
        <v>287.45072615284982</v>
      </c>
      <c r="N15" s="606">
        <v>311.14826549619147</v>
      </c>
      <c r="O15" s="606">
        <v>306.73623521236937</v>
      </c>
      <c r="P15" s="606">
        <v>294.08641020803225</v>
      </c>
    </row>
    <row r="16" spans="1:17" ht="15" customHeight="1">
      <c r="A16" s="580">
        <v>12</v>
      </c>
      <c r="B16" s="587" t="s">
        <v>1165</v>
      </c>
      <c r="C16" s="612" t="s">
        <v>1107</v>
      </c>
      <c r="D16" s="606">
        <v>1839.3538237524999</v>
      </c>
      <c r="E16" s="606">
        <v>1839.3538237524999</v>
      </c>
      <c r="F16" s="606">
        <v>1839.3538237524999</v>
      </c>
      <c r="G16" s="606">
        <v>1890.0532156495001</v>
      </c>
      <c r="H16" s="606">
        <v>1832.6028910364998</v>
      </c>
      <c r="I16" s="606">
        <v>1738.134046825</v>
      </c>
      <c r="J16" s="606">
        <v>1853.3612613999999</v>
      </c>
      <c r="K16" s="606">
        <v>1951.1122688749997</v>
      </c>
      <c r="L16" s="606">
        <v>1997.1474727680002</v>
      </c>
      <c r="M16" s="606">
        <v>1990.2911999999997</v>
      </c>
      <c r="N16" s="606">
        <v>1953.7556999999999</v>
      </c>
      <c r="O16" s="606">
        <v>1962.6693499999999</v>
      </c>
      <c r="P16" s="606">
        <v>1950.2907499999999</v>
      </c>
    </row>
    <row r="17" spans="1:16" ht="15" customHeight="1">
      <c r="A17" s="580">
        <v>13</v>
      </c>
      <c r="B17" s="587" t="s">
        <v>1167</v>
      </c>
      <c r="C17" s="612" t="s">
        <v>1107</v>
      </c>
      <c r="D17" s="606">
        <v>5.0169999999999995</v>
      </c>
      <c r="E17" s="606">
        <v>5.0169999999999995</v>
      </c>
      <c r="F17" s="606">
        <v>5.0895000000000001</v>
      </c>
      <c r="G17" s="606">
        <v>5.0895000000000001</v>
      </c>
      <c r="H17" s="606">
        <v>5.1379999999999999</v>
      </c>
      <c r="I17" s="606">
        <v>4.758</v>
      </c>
      <c r="J17" s="606">
        <v>4.0949999999999998</v>
      </c>
      <c r="K17" s="606">
        <v>4.2770000000000001</v>
      </c>
      <c r="L17" s="606">
        <v>4.0950000000000006</v>
      </c>
      <c r="M17" s="606">
        <v>4.0950000000000006</v>
      </c>
      <c r="N17" s="606">
        <v>4.5045000000000011</v>
      </c>
      <c r="O17" s="606">
        <v>4.5045000000000011</v>
      </c>
      <c r="P17" s="606">
        <v>4.5045000000000011</v>
      </c>
    </row>
    <row r="18" spans="1:16" ht="15" customHeight="1">
      <c r="A18" s="580">
        <v>14</v>
      </c>
      <c r="B18" s="587" t="s">
        <v>1166</v>
      </c>
      <c r="C18" s="612" t="s">
        <v>1107</v>
      </c>
      <c r="D18" s="606">
        <v>305.40148848000001</v>
      </c>
      <c r="E18" s="606">
        <v>305.40148848000001</v>
      </c>
      <c r="F18" s="606">
        <v>305.40148848000001</v>
      </c>
      <c r="G18" s="606">
        <v>307.60494709999995</v>
      </c>
      <c r="H18" s="606">
        <v>322.50673422</v>
      </c>
      <c r="I18" s="606">
        <v>343.84100772999994</v>
      </c>
      <c r="J18" s="606">
        <v>351.49659753999998</v>
      </c>
      <c r="K18" s="606">
        <v>353.14659754000002</v>
      </c>
      <c r="L18" s="606">
        <v>377.59542381</v>
      </c>
      <c r="M18" s="606">
        <v>387.03293882000003</v>
      </c>
      <c r="N18" s="606">
        <v>371.94189999999998</v>
      </c>
      <c r="O18" s="606">
        <v>374.14409999999992</v>
      </c>
      <c r="P18" s="606">
        <v>380.84750000000003</v>
      </c>
    </row>
    <row r="19" spans="1:16" ht="15" customHeight="1">
      <c r="A19" s="580">
        <v>15</v>
      </c>
      <c r="B19" s="679" t="s">
        <v>1252</v>
      </c>
      <c r="C19" s="612" t="s">
        <v>1253</v>
      </c>
      <c r="D19" s="609">
        <v>1111.2435146</v>
      </c>
      <c r="E19" s="609">
        <v>1117.1503839899999</v>
      </c>
      <c r="F19" s="609">
        <v>1112.6975693300001</v>
      </c>
      <c r="G19" s="609">
        <v>1138.5592325800001</v>
      </c>
      <c r="H19" s="609">
        <v>1145.8479623600001</v>
      </c>
      <c r="I19" s="609">
        <v>1163.31585081</v>
      </c>
      <c r="J19" s="609">
        <v>1166.9172220200001</v>
      </c>
      <c r="K19" s="609">
        <v>1174.26341963</v>
      </c>
      <c r="L19" s="609">
        <v>1226.8328313000002</v>
      </c>
      <c r="M19" s="609">
        <v>1217.1401510205001</v>
      </c>
      <c r="N19" s="609">
        <v>1240.1629079367999</v>
      </c>
      <c r="O19" s="609">
        <v>1261.9313550970001</v>
      </c>
      <c r="P19" s="609">
        <v>1278.0999999999999</v>
      </c>
    </row>
    <row r="20" spans="1:16" ht="15" customHeight="1">
      <c r="A20" s="580">
        <v>16</v>
      </c>
      <c r="B20" s="587" t="s">
        <v>1212</v>
      </c>
      <c r="C20" s="612" t="s">
        <v>1253</v>
      </c>
      <c r="D20" s="606">
        <v>284.26546793</v>
      </c>
      <c r="E20" s="606">
        <v>284.65624966000001</v>
      </c>
      <c r="F20" s="606">
        <v>275.76329664000002</v>
      </c>
      <c r="G20" s="606">
        <v>275.88473319000002</v>
      </c>
      <c r="H20" s="606">
        <v>274.85352797000002</v>
      </c>
      <c r="I20" s="606">
        <v>273.79811262999999</v>
      </c>
      <c r="J20" s="606">
        <v>274.90720757000003</v>
      </c>
      <c r="K20" s="606">
        <v>270.89456480000007</v>
      </c>
      <c r="L20" s="606">
        <v>269.21619796000004</v>
      </c>
      <c r="M20" s="606">
        <v>279.96505819060008</v>
      </c>
      <c r="N20" s="606">
        <v>278.37664675960002</v>
      </c>
      <c r="O20" s="606">
        <v>275.23311996720003</v>
      </c>
      <c r="P20" s="606">
        <v>274.29999999999995</v>
      </c>
    </row>
    <row r="21" spans="1:16" ht="15" customHeight="1">
      <c r="A21" s="580">
        <v>17</v>
      </c>
      <c r="B21" s="587" t="s">
        <v>1213</v>
      </c>
      <c r="C21" s="612" t="s">
        <v>1253</v>
      </c>
      <c r="D21" s="606">
        <v>79.06828809999999</v>
      </c>
      <c r="E21" s="606">
        <v>74.598721689999991</v>
      </c>
      <c r="F21" s="606">
        <v>67.590682259999994</v>
      </c>
      <c r="G21" s="606">
        <v>65.523862010000002</v>
      </c>
      <c r="H21" s="606">
        <v>67.251622089999984</v>
      </c>
      <c r="I21" s="606">
        <v>64.986099910000007</v>
      </c>
      <c r="J21" s="606">
        <v>62.757715910000016</v>
      </c>
      <c r="K21" s="606">
        <v>61.337928290000008</v>
      </c>
      <c r="L21" s="606">
        <v>60.562946370000006</v>
      </c>
      <c r="M21" s="606">
        <v>59.870460120700002</v>
      </c>
      <c r="N21" s="606">
        <v>59.956428877699999</v>
      </c>
      <c r="O21" s="606">
        <v>61.514444144700008</v>
      </c>
      <c r="P21" s="606">
        <v>62</v>
      </c>
    </row>
    <row r="22" spans="1:16" ht="15" customHeight="1">
      <c r="A22" s="580">
        <v>18</v>
      </c>
      <c r="B22" s="587" t="s">
        <v>1214</v>
      </c>
      <c r="C22" s="612" t="s">
        <v>1253</v>
      </c>
      <c r="D22" s="606">
        <v>107.06401516</v>
      </c>
      <c r="E22" s="606">
        <v>102.68357182999999</v>
      </c>
      <c r="F22" s="606">
        <v>106.09304725000001</v>
      </c>
      <c r="G22" s="606">
        <v>110.66505715000001</v>
      </c>
      <c r="H22" s="606">
        <v>112.17257861</v>
      </c>
      <c r="I22" s="606">
        <v>111.81450455</v>
      </c>
      <c r="J22" s="606">
        <v>113.01876726</v>
      </c>
      <c r="K22" s="606">
        <v>116.78653598</v>
      </c>
      <c r="L22" s="606">
        <v>114.28349062000001</v>
      </c>
      <c r="M22" s="606">
        <v>117.32238697419999</v>
      </c>
      <c r="N22" s="606">
        <v>120.98189160539998</v>
      </c>
      <c r="O22" s="606">
        <v>124.53619925769999</v>
      </c>
      <c r="P22" s="606">
        <v>121.80000000000001</v>
      </c>
    </row>
    <row r="23" spans="1:16" ht="15" customHeight="1">
      <c r="A23" s="580">
        <v>19</v>
      </c>
      <c r="B23" s="587" t="s">
        <v>1215</v>
      </c>
      <c r="C23" s="612" t="s">
        <v>1253</v>
      </c>
      <c r="D23" s="606">
        <v>351.78826000000004</v>
      </c>
      <c r="E23" s="606">
        <v>348.11569000000003</v>
      </c>
      <c r="F23" s="606">
        <v>359.93564000000003</v>
      </c>
      <c r="G23" s="606">
        <v>374.70809000000003</v>
      </c>
      <c r="H23" s="606">
        <v>367.95032000000003</v>
      </c>
      <c r="I23" s="606">
        <v>372.90262000000001</v>
      </c>
      <c r="J23" s="606">
        <v>362.15818999999999</v>
      </c>
      <c r="K23" s="606">
        <v>368.73084999999998</v>
      </c>
      <c r="L23" s="606">
        <v>385.26817999999997</v>
      </c>
      <c r="M23" s="606">
        <v>374.81300679000009</v>
      </c>
      <c r="N23" s="606">
        <v>372.93270310000003</v>
      </c>
      <c r="O23" s="606">
        <v>394.61799754000003</v>
      </c>
      <c r="P23" s="606">
        <v>407.1</v>
      </c>
    </row>
    <row r="24" spans="1:16" ht="15" customHeight="1">
      <c r="A24" s="580">
        <v>20</v>
      </c>
      <c r="B24" s="587" t="s">
        <v>1216</v>
      </c>
      <c r="C24" s="612" t="s">
        <v>1253</v>
      </c>
      <c r="D24" s="606">
        <v>289.05748341000003</v>
      </c>
      <c r="E24" s="606">
        <v>307.09615080999998</v>
      </c>
      <c r="F24" s="606">
        <v>303.31490317999999</v>
      </c>
      <c r="G24" s="606">
        <v>311.77749023000001</v>
      </c>
      <c r="H24" s="606">
        <v>323.61991368999998</v>
      </c>
      <c r="I24" s="606">
        <v>339.81451372000004</v>
      </c>
      <c r="J24" s="606">
        <v>354.07534128000003</v>
      </c>
      <c r="K24" s="606">
        <v>356.51354055999997</v>
      </c>
      <c r="L24" s="606">
        <v>397.50201635000002</v>
      </c>
      <c r="M24" s="606">
        <v>385.16923894500007</v>
      </c>
      <c r="N24" s="606">
        <v>407.91523759409995</v>
      </c>
      <c r="O24" s="606">
        <v>406.02959418740005</v>
      </c>
      <c r="P24" s="606">
        <v>412.9</v>
      </c>
    </row>
    <row r="25" spans="1:16" ht="20.100000000000001" customHeight="1">
      <c r="A25" s="592"/>
      <c r="B25" s="638" t="s">
        <v>1304</v>
      </c>
      <c r="C25" s="593"/>
    </row>
    <row r="26" spans="1:16" ht="15" customHeight="1">
      <c r="A26" s="580">
        <v>21</v>
      </c>
      <c r="B26" s="679" t="s">
        <v>1254</v>
      </c>
      <c r="C26" s="612" t="s">
        <v>1107</v>
      </c>
      <c r="D26" s="609">
        <v>1214</v>
      </c>
      <c r="E26" s="609">
        <v>1073</v>
      </c>
      <c r="F26" s="609">
        <v>1283</v>
      </c>
      <c r="G26" s="609">
        <v>1337</v>
      </c>
      <c r="H26" s="609">
        <v>1440</v>
      </c>
      <c r="I26" s="609">
        <v>1514</v>
      </c>
      <c r="J26" s="609">
        <v>1454</v>
      </c>
      <c r="K26" s="609">
        <v>1563</v>
      </c>
      <c r="L26" s="609">
        <v>1561</v>
      </c>
      <c r="M26" s="609">
        <v>1553</v>
      </c>
      <c r="N26" s="609">
        <v>1510</v>
      </c>
      <c r="O26" s="609">
        <v>1668.6796549557491</v>
      </c>
      <c r="P26" s="609">
        <v>1801.1130288533886</v>
      </c>
    </row>
    <row r="27" spans="1:16" ht="15" customHeight="1">
      <c r="A27" s="580">
        <v>22</v>
      </c>
      <c r="B27" s="587" t="s">
        <v>1085</v>
      </c>
      <c r="C27" s="612" t="s">
        <v>1107</v>
      </c>
      <c r="D27" s="606">
        <v>125</v>
      </c>
      <c r="E27" s="606">
        <v>70</v>
      </c>
      <c r="F27" s="606">
        <v>108</v>
      </c>
      <c r="G27" s="606">
        <v>123</v>
      </c>
      <c r="H27" s="606">
        <v>155</v>
      </c>
      <c r="I27" s="606">
        <v>165</v>
      </c>
      <c r="J27" s="606">
        <v>169</v>
      </c>
      <c r="K27" s="606">
        <v>210</v>
      </c>
      <c r="L27" s="606">
        <v>201</v>
      </c>
      <c r="M27" s="606">
        <v>220</v>
      </c>
      <c r="N27" s="606">
        <v>215</v>
      </c>
      <c r="O27" s="606">
        <v>278.97179999999997</v>
      </c>
      <c r="P27" s="606">
        <v>260.20689999999996</v>
      </c>
    </row>
    <row r="28" spans="1:16" ht="15" customHeight="1">
      <c r="A28" s="580">
        <v>23</v>
      </c>
      <c r="B28" s="681" t="s">
        <v>1246</v>
      </c>
      <c r="C28" s="612" t="s">
        <v>1107</v>
      </c>
      <c r="D28" s="606">
        <v>125</v>
      </c>
      <c r="E28" s="606">
        <v>70</v>
      </c>
      <c r="F28" s="606">
        <v>108</v>
      </c>
      <c r="G28" s="606">
        <v>123</v>
      </c>
      <c r="H28" s="606">
        <v>155</v>
      </c>
      <c r="I28" s="606">
        <v>165</v>
      </c>
      <c r="J28" s="606">
        <v>169</v>
      </c>
      <c r="K28" s="606">
        <v>210</v>
      </c>
      <c r="L28" s="606">
        <v>201</v>
      </c>
      <c r="M28" s="606">
        <v>220</v>
      </c>
      <c r="N28" s="606">
        <v>215</v>
      </c>
      <c r="O28" s="606">
        <v>278.97179999999997</v>
      </c>
      <c r="P28" s="606">
        <v>260.20689999999996</v>
      </c>
    </row>
    <row r="29" spans="1:16" ht="15" customHeight="1">
      <c r="A29" s="580">
        <v>24</v>
      </c>
      <c r="B29" s="587" t="s">
        <v>1247</v>
      </c>
      <c r="C29" s="612" t="s">
        <v>1107</v>
      </c>
      <c r="D29" s="606">
        <v>850</v>
      </c>
      <c r="E29" s="606">
        <v>715</v>
      </c>
      <c r="F29" s="606">
        <v>929</v>
      </c>
      <c r="G29" s="606">
        <v>960</v>
      </c>
      <c r="H29" s="606">
        <v>1001</v>
      </c>
      <c r="I29" s="606">
        <v>1015</v>
      </c>
      <c r="J29" s="606">
        <v>991</v>
      </c>
      <c r="K29" s="606">
        <v>1021</v>
      </c>
      <c r="L29" s="606">
        <v>1056</v>
      </c>
      <c r="M29" s="606">
        <v>1004</v>
      </c>
      <c r="N29" s="606">
        <v>972</v>
      </c>
      <c r="O29" s="606">
        <v>1046.3695000000002</v>
      </c>
      <c r="P29" s="606">
        <v>1048.3395</v>
      </c>
    </row>
    <row r="30" spans="1:16" ht="15" customHeight="1">
      <c r="A30" s="580">
        <v>25</v>
      </c>
      <c r="B30" s="587" t="s">
        <v>1087</v>
      </c>
      <c r="C30" s="612" t="s">
        <v>1107</v>
      </c>
      <c r="D30" s="606">
        <v>39</v>
      </c>
      <c r="E30" s="606">
        <v>39</v>
      </c>
      <c r="F30" s="606">
        <v>32</v>
      </c>
      <c r="G30" s="606">
        <v>30</v>
      </c>
      <c r="H30" s="606">
        <v>25</v>
      </c>
      <c r="I30" s="606">
        <v>33</v>
      </c>
      <c r="J30" s="606">
        <v>35</v>
      </c>
      <c r="K30" s="606">
        <v>35</v>
      </c>
      <c r="L30" s="606">
        <v>33</v>
      </c>
      <c r="M30" s="606">
        <v>30</v>
      </c>
      <c r="N30" s="606">
        <v>27</v>
      </c>
      <c r="O30" s="606">
        <v>40.859000000000002</v>
      </c>
      <c r="P30" s="606">
        <v>31.693300000000004</v>
      </c>
    </row>
    <row r="31" spans="1:16" ht="15" customHeight="1">
      <c r="A31" s="580">
        <v>26</v>
      </c>
      <c r="B31" s="587" t="s">
        <v>1081</v>
      </c>
      <c r="C31" s="612" t="s">
        <v>1107</v>
      </c>
      <c r="D31" s="606">
        <v>200</v>
      </c>
      <c r="E31" s="606">
        <v>249</v>
      </c>
      <c r="F31" s="606">
        <v>214</v>
      </c>
      <c r="G31" s="606">
        <v>224</v>
      </c>
      <c r="H31" s="606">
        <v>259</v>
      </c>
      <c r="I31" s="606">
        <v>301</v>
      </c>
      <c r="J31" s="606">
        <v>259</v>
      </c>
      <c r="K31" s="606">
        <v>297</v>
      </c>
      <c r="L31" s="606">
        <v>271</v>
      </c>
      <c r="M31" s="606">
        <v>299</v>
      </c>
      <c r="N31" s="606">
        <v>296</v>
      </c>
      <c r="O31" s="606">
        <v>302.47935495574887</v>
      </c>
      <c r="P31" s="606">
        <v>460.87332885338884</v>
      </c>
    </row>
    <row r="32" spans="1:16" ht="15" customHeight="1">
      <c r="A32" s="580">
        <v>27</v>
      </c>
      <c r="B32" s="636" t="s">
        <v>1255</v>
      </c>
      <c r="C32" s="612" t="s">
        <v>1107</v>
      </c>
      <c r="D32" s="609">
        <v>129</v>
      </c>
      <c r="E32" s="609">
        <v>119</v>
      </c>
      <c r="F32" s="609">
        <v>91</v>
      </c>
      <c r="G32" s="609">
        <v>138</v>
      </c>
      <c r="H32" s="609">
        <v>170</v>
      </c>
      <c r="I32" s="609">
        <v>205</v>
      </c>
      <c r="J32" s="609">
        <v>201</v>
      </c>
      <c r="K32" s="609">
        <v>210</v>
      </c>
      <c r="L32" s="609">
        <v>269</v>
      </c>
      <c r="M32" s="609">
        <v>286</v>
      </c>
      <c r="N32" s="609">
        <v>304</v>
      </c>
      <c r="O32" s="609">
        <v>337.1633100847755</v>
      </c>
      <c r="P32" s="609">
        <v>357.00588692887584</v>
      </c>
    </row>
    <row r="33" spans="1:16" ht="15" customHeight="1">
      <c r="A33" s="580">
        <v>28</v>
      </c>
      <c r="B33" s="583" t="s">
        <v>1249</v>
      </c>
      <c r="C33" s="612" t="s">
        <v>1107</v>
      </c>
      <c r="D33" s="606">
        <v>17</v>
      </c>
      <c r="E33" s="606">
        <v>8</v>
      </c>
      <c r="F33" s="606">
        <v>9</v>
      </c>
      <c r="G33" s="606">
        <v>10</v>
      </c>
      <c r="H33" s="606">
        <v>13</v>
      </c>
      <c r="I33" s="606">
        <v>14</v>
      </c>
      <c r="J33" s="606">
        <v>16</v>
      </c>
      <c r="K33" s="606">
        <v>23</v>
      </c>
      <c r="L33" s="606">
        <v>27</v>
      </c>
      <c r="M33" s="606">
        <v>31</v>
      </c>
      <c r="N33" s="606">
        <v>24</v>
      </c>
      <c r="O33" s="606">
        <v>26.254902738135097</v>
      </c>
      <c r="P33" s="606">
        <v>26.254902738135097</v>
      </c>
    </row>
    <row r="34" spans="1:16" ht="15" customHeight="1">
      <c r="A34" s="580">
        <v>29</v>
      </c>
      <c r="B34" s="681" t="s">
        <v>1251</v>
      </c>
      <c r="C34" s="612" t="s">
        <v>1107</v>
      </c>
      <c r="D34" s="606">
        <v>17</v>
      </c>
      <c r="E34" s="606">
        <v>8</v>
      </c>
      <c r="F34" s="606">
        <v>9</v>
      </c>
      <c r="G34" s="606">
        <v>10</v>
      </c>
      <c r="H34" s="606">
        <v>13</v>
      </c>
      <c r="I34" s="606">
        <v>14</v>
      </c>
      <c r="J34" s="606">
        <v>16</v>
      </c>
      <c r="K34" s="606">
        <v>23</v>
      </c>
      <c r="L34" s="606">
        <v>27</v>
      </c>
      <c r="M34" s="606">
        <v>31</v>
      </c>
      <c r="N34" s="606">
        <v>24</v>
      </c>
      <c r="O34" s="606">
        <v>26.254902738135097</v>
      </c>
      <c r="P34" s="606">
        <v>26.254902738135097</v>
      </c>
    </row>
    <row r="35" spans="1:16" ht="15" customHeight="1">
      <c r="A35" s="580">
        <v>30</v>
      </c>
      <c r="B35" s="587" t="s">
        <v>1165</v>
      </c>
      <c r="C35" s="612" t="s">
        <v>1107</v>
      </c>
      <c r="D35" s="606">
        <v>66</v>
      </c>
      <c r="E35" s="606">
        <v>57</v>
      </c>
      <c r="F35" s="606">
        <v>33</v>
      </c>
      <c r="G35" s="606">
        <v>74</v>
      </c>
      <c r="H35" s="606">
        <v>70</v>
      </c>
      <c r="I35" s="606">
        <v>82</v>
      </c>
      <c r="J35" s="606">
        <v>88</v>
      </c>
      <c r="K35" s="606">
        <v>77</v>
      </c>
      <c r="L35" s="606">
        <v>92</v>
      </c>
      <c r="M35" s="606">
        <v>85</v>
      </c>
      <c r="N35" s="606">
        <v>90</v>
      </c>
      <c r="O35" s="606">
        <v>103.05709400307086</v>
      </c>
      <c r="P35" s="606">
        <v>103.37115019786324</v>
      </c>
    </row>
    <row r="36" spans="1:16" ht="15" customHeight="1">
      <c r="A36" s="580">
        <v>31</v>
      </c>
      <c r="B36" s="587" t="s">
        <v>1166</v>
      </c>
      <c r="C36" s="612" t="s">
        <v>1107</v>
      </c>
      <c r="D36" s="606">
        <v>46</v>
      </c>
      <c r="E36" s="606">
        <v>54</v>
      </c>
      <c r="F36" s="606">
        <v>49</v>
      </c>
      <c r="G36" s="606">
        <v>54</v>
      </c>
      <c r="H36" s="606">
        <v>87</v>
      </c>
      <c r="I36" s="606">
        <v>109</v>
      </c>
      <c r="J36" s="606">
        <v>97</v>
      </c>
      <c r="K36" s="606">
        <v>110</v>
      </c>
      <c r="L36" s="606">
        <v>150</v>
      </c>
      <c r="M36" s="606">
        <v>170</v>
      </c>
      <c r="N36" s="606">
        <v>190</v>
      </c>
      <c r="O36" s="606">
        <v>207.85131334356953</v>
      </c>
      <c r="P36" s="606">
        <v>227.37983399287748</v>
      </c>
    </row>
    <row r="37" spans="1:16" ht="15" customHeight="1">
      <c r="A37" s="580">
        <v>32</v>
      </c>
      <c r="B37" s="679" t="s">
        <v>1256</v>
      </c>
      <c r="C37" s="612" t="s">
        <v>1253</v>
      </c>
      <c r="D37" s="609">
        <v>258.00013122627911</v>
      </c>
      <c r="E37" s="609">
        <v>250.59988010581361</v>
      </c>
      <c r="F37" s="609">
        <v>286.80110284222422</v>
      </c>
      <c r="G37" s="609">
        <v>326.05912985546172</v>
      </c>
      <c r="H37" s="609">
        <v>282.08624050918769</v>
      </c>
      <c r="I37" s="609">
        <v>281.7983242380343</v>
      </c>
      <c r="J37" s="609">
        <v>357.64187131063676</v>
      </c>
      <c r="K37" s="609">
        <v>368.40459652412937</v>
      </c>
      <c r="L37" s="609">
        <v>363.35187157933564</v>
      </c>
      <c r="M37" s="609">
        <v>341.309648560911</v>
      </c>
      <c r="N37" s="609">
        <v>352.510889884383</v>
      </c>
      <c r="O37" s="609">
        <v>368.31241157459237</v>
      </c>
      <c r="P37" s="609">
        <v>368.71185090037824</v>
      </c>
    </row>
    <row r="38" spans="1:16" ht="15" customHeight="1">
      <c r="A38" s="580">
        <v>33</v>
      </c>
      <c r="B38" s="587" t="s">
        <v>1212</v>
      </c>
      <c r="C38" s="612" t="s">
        <v>1253</v>
      </c>
      <c r="D38" s="606">
        <v>39.661462343502848</v>
      </c>
      <c r="E38" s="606">
        <v>39.281486652497158</v>
      </c>
      <c r="F38" s="606">
        <v>51.135772005629477</v>
      </c>
      <c r="G38" s="606">
        <v>74.703427321716731</v>
      </c>
      <c r="H38" s="606">
        <v>60.490251488852756</v>
      </c>
      <c r="I38" s="606">
        <v>66.325292884687784</v>
      </c>
      <c r="J38" s="606">
        <v>76.88553512650536</v>
      </c>
      <c r="K38" s="606">
        <v>79.525516826167134</v>
      </c>
      <c r="L38" s="606">
        <v>93.119529359268611</v>
      </c>
      <c r="M38" s="606">
        <v>94.072376103133223</v>
      </c>
      <c r="N38" s="606">
        <v>85.31456274672064</v>
      </c>
      <c r="O38" s="606">
        <v>93.205009019121476</v>
      </c>
      <c r="P38" s="606">
        <v>89.903056064006066</v>
      </c>
    </row>
    <row r="39" spans="1:16" ht="15" customHeight="1">
      <c r="A39" s="580">
        <v>34</v>
      </c>
      <c r="B39" s="587" t="s">
        <v>1213</v>
      </c>
      <c r="C39" s="612" t="s">
        <v>1253</v>
      </c>
      <c r="D39" s="606">
        <v>8.6387293728401424</v>
      </c>
      <c r="E39" s="606">
        <v>7.5879641894781527</v>
      </c>
      <c r="F39" s="606">
        <v>9.6017996323781194</v>
      </c>
      <c r="G39" s="606">
        <v>10.287959815064298</v>
      </c>
      <c r="H39" s="606">
        <v>11.211626763299057</v>
      </c>
      <c r="I39" s="606">
        <v>10.235082017326166</v>
      </c>
      <c r="J39" s="606">
        <v>12.028394524136713</v>
      </c>
      <c r="K39" s="606">
        <v>12.558198468294163</v>
      </c>
      <c r="L39" s="606">
        <v>12.936330817283435</v>
      </c>
      <c r="M39" s="606">
        <v>11.994988856368675</v>
      </c>
      <c r="N39" s="606">
        <v>12.680491323386596</v>
      </c>
      <c r="O39" s="606">
        <v>12.032497850396599</v>
      </c>
      <c r="P39" s="606">
        <v>11.301186888752175</v>
      </c>
    </row>
    <row r="40" spans="1:16" ht="15" customHeight="1">
      <c r="A40" s="580">
        <v>35</v>
      </c>
      <c r="B40" s="587" t="s">
        <v>1214</v>
      </c>
      <c r="C40" s="612" t="s">
        <v>1253</v>
      </c>
      <c r="D40" s="606">
        <v>13.054451629261964</v>
      </c>
      <c r="E40" s="606">
        <v>14.280752359269606</v>
      </c>
      <c r="F40" s="606">
        <v>13.182135324572268</v>
      </c>
      <c r="G40" s="606">
        <v>17.198370218476537</v>
      </c>
      <c r="H40" s="606">
        <v>18.056578463929259</v>
      </c>
      <c r="I40" s="606">
        <v>17.100891264068789</v>
      </c>
      <c r="J40" s="606">
        <v>18.505077838331967</v>
      </c>
      <c r="K40" s="606">
        <v>27.388994386686257</v>
      </c>
      <c r="L40" s="606">
        <v>25.171090658379242</v>
      </c>
      <c r="M40" s="606">
        <v>24.581653406837276</v>
      </c>
      <c r="N40" s="606">
        <v>29.43782727012622</v>
      </c>
      <c r="O40" s="606">
        <v>35.768362968180242</v>
      </c>
      <c r="P40" s="606">
        <v>36.289992877893361</v>
      </c>
    </row>
    <row r="41" spans="1:16" ht="15" customHeight="1">
      <c r="A41" s="580">
        <v>36</v>
      </c>
      <c r="B41" s="587" t="s">
        <v>1215</v>
      </c>
      <c r="C41" s="612" t="s">
        <v>1253</v>
      </c>
      <c r="D41" s="606">
        <v>121.44684023236356</v>
      </c>
      <c r="E41" s="606">
        <v>112.20053717890669</v>
      </c>
      <c r="F41" s="606">
        <v>134.84269928175064</v>
      </c>
      <c r="G41" s="606">
        <v>135.62720681930602</v>
      </c>
      <c r="H41" s="606">
        <v>103.04611478385578</v>
      </c>
      <c r="I41" s="606">
        <v>107.66708115543013</v>
      </c>
      <c r="J41" s="606">
        <v>154.49606793738283</v>
      </c>
      <c r="K41" s="606">
        <v>147.3828354512186</v>
      </c>
      <c r="L41" s="606">
        <v>119.93211612852583</v>
      </c>
      <c r="M41" s="606">
        <v>107.46213366490818</v>
      </c>
      <c r="N41" s="606">
        <v>119.54700524186433</v>
      </c>
      <c r="O41" s="606">
        <v>112.85816700580013</v>
      </c>
      <c r="P41" s="606">
        <v>112.85909797752809</v>
      </c>
    </row>
    <row r="42" spans="1:16" ht="15" customHeight="1">
      <c r="A42" s="580">
        <v>37</v>
      </c>
      <c r="B42" s="587" t="s">
        <v>1216</v>
      </c>
      <c r="C42" s="612" t="s">
        <v>1253</v>
      </c>
      <c r="D42" s="606">
        <v>75.198647648310583</v>
      </c>
      <c r="E42" s="606">
        <v>77.249139725662019</v>
      </c>
      <c r="F42" s="606">
        <v>78.038696597893704</v>
      </c>
      <c r="G42" s="606">
        <v>88.24216568089814</v>
      </c>
      <c r="H42" s="606">
        <v>89.281669009250848</v>
      </c>
      <c r="I42" s="606">
        <v>80.46997691652146</v>
      </c>
      <c r="J42" s="606">
        <v>95.726795884279852</v>
      </c>
      <c r="K42" s="606">
        <v>101.5490513917632</v>
      </c>
      <c r="L42" s="606">
        <v>112.19280461587852</v>
      </c>
      <c r="M42" s="606">
        <v>103.19849652966364</v>
      </c>
      <c r="N42" s="606">
        <v>105.5310033022852</v>
      </c>
      <c r="O42" s="606">
        <v>114.44837473109396</v>
      </c>
      <c r="P42" s="606">
        <v>118.35851709219857</v>
      </c>
    </row>
    <row r="43" spans="1:16" ht="20.100000000000001" customHeight="1">
      <c r="A43" s="592"/>
      <c r="B43" s="638" t="s">
        <v>1305</v>
      </c>
      <c r="C43" s="593"/>
    </row>
    <row r="44" spans="1:16" ht="15" customHeight="1">
      <c r="A44" s="580">
        <v>38</v>
      </c>
      <c r="B44" s="679" t="s">
        <v>1257</v>
      </c>
      <c r="C44" s="612" t="s">
        <v>1107</v>
      </c>
      <c r="D44" s="609">
        <v>839.49500599999999</v>
      </c>
      <c r="E44" s="609">
        <v>979.7355</v>
      </c>
      <c r="F44" s="609">
        <v>1186.2237</v>
      </c>
      <c r="G44" s="609">
        <v>1269.0311999999999</v>
      </c>
      <c r="H44" s="609">
        <v>1456.9968000000001</v>
      </c>
      <c r="I44" s="609">
        <v>1626.3145</v>
      </c>
      <c r="J44" s="609">
        <v>1722.7694999999999</v>
      </c>
      <c r="K44" s="609">
        <v>2014.5385000000001</v>
      </c>
      <c r="L44" s="609">
        <v>2428.0069999999996</v>
      </c>
      <c r="M44" s="609">
        <v>2547.2849999999999</v>
      </c>
      <c r="N44" s="609">
        <v>2596.9879000000001</v>
      </c>
      <c r="O44" s="609">
        <v>2865.686493519318</v>
      </c>
      <c r="P44" s="609">
        <v>2926.7107212770616</v>
      </c>
    </row>
    <row r="45" spans="1:16" ht="15" customHeight="1">
      <c r="A45" s="580">
        <v>39</v>
      </c>
      <c r="B45" s="587" t="s">
        <v>1085</v>
      </c>
      <c r="C45" s="612" t="s">
        <v>1107</v>
      </c>
      <c r="D45" s="606">
        <v>252.62433199999998</v>
      </c>
      <c r="E45" s="606">
        <v>333.70499999999998</v>
      </c>
      <c r="F45" s="606">
        <v>365.54610000000002</v>
      </c>
      <c r="G45" s="606">
        <v>300.43130000000002</v>
      </c>
      <c r="H45" s="606">
        <v>342.20550000000003</v>
      </c>
      <c r="I45" s="606">
        <v>288.40509999999995</v>
      </c>
      <c r="J45" s="606">
        <v>300.03129999999999</v>
      </c>
      <c r="K45" s="606">
        <v>319.93129999999996</v>
      </c>
      <c r="L45" s="606">
        <v>355.9905</v>
      </c>
      <c r="M45" s="606">
        <v>350.44119999999998</v>
      </c>
      <c r="N45" s="606">
        <v>340.3476</v>
      </c>
      <c r="O45" s="606">
        <v>338.6973000000001</v>
      </c>
      <c r="P45" s="606">
        <v>293.25650000000002</v>
      </c>
    </row>
    <row r="46" spans="1:16" ht="15" customHeight="1">
      <c r="A46" s="580">
        <v>40</v>
      </c>
      <c r="B46" s="681" t="s">
        <v>1246</v>
      </c>
      <c r="C46" s="612" t="s">
        <v>1107</v>
      </c>
      <c r="D46" s="606">
        <v>252.62433199999998</v>
      </c>
      <c r="E46" s="606">
        <v>333.70499999999998</v>
      </c>
      <c r="F46" s="606">
        <v>365.54610000000002</v>
      </c>
      <c r="G46" s="606">
        <v>300.43130000000002</v>
      </c>
      <c r="H46" s="606">
        <v>342.20550000000003</v>
      </c>
      <c r="I46" s="606">
        <v>288.40509999999995</v>
      </c>
      <c r="J46" s="606">
        <v>300.03129999999999</v>
      </c>
      <c r="K46" s="606">
        <v>319.93129999999996</v>
      </c>
      <c r="L46" s="606">
        <v>355.9905</v>
      </c>
      <c r="M46" s="606">
        <v>350.44119999999998</v>
      </c>
      <c r="N46" s="606">
        <v>340.3476</v>
      </c>
      <c r="O46" s="606">
        <v>338.6973000000001</v>
      </c>
      <c r="P46" s="606">
        <v>293.25650000000002</v>
      </c>
    </row>
    <row r="47" spans="1:16" ht="15" customHeight="1">
      <c r="A47" s="580">
        <v>41</v>
      </c>
      <c r="B47" s="587" t="s">
        <v>1247</v>
      </c>
      <c r="C47" s="612" t="s">
        <v>1107</v>
      </c>
      <c r="D47" s="606">
        <v>475.90715899999998</v>
      </c>
      <c r="E47" s="606">
        <v>539.36320000000001</v>
      </c>
      <c r="F47" s="606">
        <v>664.52159999999992</v>
      </c>
      <c r="G47" s="606">
        <v>778.75979999999981</v>
      </c>
      <c r="H47" s="606">
        <v>934.79539999999997</v>
      </c>
      <c r="I47" s="606">
        <v>1130.6233999999999</v>
      </c>
      <c r="J47" s="606">
        <v>1200.9253999999999</v>
      </c>
      <c r="K47" s="606">
        <v>1437.3172</v>
      </c>
      <c r="L47" s="606">
        <v>1779.4205999999999</v>
      </c>
      <c r="M47" s="606">
        <v>1914.8411000000001</v>
      </c>
      <c r="N47" s="606">
        <v>1967.2440000000001</v>
      </c>
      <c r="O47" s="606">
        <v>2167.0840000000007</v>
      </c>
      <c r="P47" s="606">
        <v>2157.375</v>
      </c>
    </row>
    <row r="48" spans="1:16" ht="15" customHeight="1">
      <c r="A48" s="580">
        <v>42</v>
      </c>
      <c r="B48" s="587" t="s">
        <v>1087</v>
      </c>
      <c r="C48" s="612" t="s">
        <v>1107</v>
      </c>
      <c r="D48" s="606">
        <v>3.0491739999999998</v>
      </c>
      <c r="E48" s="606">
        <v>5.9641000000000002</v>
      </c>
      <c r="F48" s="606">
        <v>6.0179</v>
      </c>
      <c r="G48" s="606">
        <v>3.8958999999999993</v>
      </c>
      <c r="H48" s="606">
        <v>2.8329000000000004</v>
      </c>
      <c r="I48" s="606">
        <v>4.6646999999999998</v>
      </c>
      <c r="J48" s="606">
        <v>3.9878000000000005</v>
      </c>
      <c r="K48" s="606">
        <v>4.6952999999999996</v>
      </c>
      <c r="L48" s="606">
        <v>5.4085000000000001</v>
      </c>
      <c r="M48" s="606">
        <v>5.2598000000000003</v>
      </c>
      <c r="N48" s="606">
        <v>4.2419000000000002</v>
      </c>
      <c r="O48" s="606">
        <v>7.2711999999999994</v>
      </c>
      <c r="P48" s="606">
        <v>6.6775999999999973</v>
      </c>
    </row>
    <row r="49" spans="1:16" ht="15" customHeight="1">
      <c r="A49" s="580">
        <v>43</v>
      </c>
      <c r="B49" s="587" t="s">
        <v>1081</v>
      </c>
      <c r="C49" s="612" t="s">
        <v>1107</v>
      </c>
      <c r="D49" s="606">
        <v>107.91434099999999</v>
      </c>
      <c r="E49" s="606">
        <v>100.7032</v>
      </c>
      <c r="F49" s="606">
        <v>150.13809999999998</v>
      </c>
      <c r="G49" s="606">
        <v>185.94420000000002</v>
      </c>
      <c r="H49" s="606">
        <v>177.16299999999998</v>
      </c>
      <c r="I49" s="606">
        <v>202.62129999999996</v>
      </c>
      <c r="J49" s="606">
        <v>217.82499999999999</v>
      </c>
      <c r="K49" s="606">
        <v>252.59470000000002</v>
      </c>
      <c r="L49" s="606">
        <v>287.18740000000003</v>
      </c>
      <c r="M49" s="606">
        <v>276.74290000000002</v>
      </c>
      <c r="N49" s="606">
        <v>285.15440000000001</v>
      </c>
      <c r="O49" s="606">
        <v>352.63399351931662</v>
      </c>
      <c r="P49" s="606">
        <v>469.40162127706179</v>
      </c>
    </row>
    <row r="50" spans="1:16" ht="15" customHeight="1">
      <c r="A50" s="580">
        <v>44</v>
      </c>
      <c r="B50" s="679" t="s">
        <v>1255</v>
      </c>
      <c r="C50" s="612" t="s">
        <v>1107</v>
      </c>
      <c r="D50" s="609">
        <v>115.57455400000001</v>
      </c>
      <c r="E50" s="609">
        <v>157.12979999999999</v>
      </c>
      <c r="F50" s="609">
        <v>141.80270000000002</v>
      </c>
      <c r="G50" s="609">
        <v>183.21350000000001</v>
      </c>
      <c r="H50" s="609">
        <v>239.15230000000014</v>
      </c>
      <c r="I50" s="609">
        <v>304.45540000000005</v>
      </c>
      <c r="J50" s="609">
        <v>334.52849999999989</v>
      </c>
      <c r="K50" s="609">
        <v>375.64640000000009</v>
      </c>
      <c r="L50" s="609">
        <v>454.91810000000004</v>
      </c>
      <c r="M50" s="609">
        <v>472.43089999999995</v>
      </c>
      <c r="N50" s="609">
        <v>491.58800000000002</v>
      </c>
      <c r="O50" s="609">
        <v>528.10335252693994</v>
      </c>
      <c r="P50" s="609">
        <v>511.49488568439239</v>
      </c>
    </row>
    <row r="51" spans="1:16" ht="15" customHeight="1">
      <c r="A51" s="580">
        <v>45</v>
      </c>
      <c r="B51" s="587" t="s">
        <v>1249</v>
      </c>
      <c r="C51" s="612" t="s">
        <v>1107</v>
      </c>
      <c r="D51" s="606">
        <v>4.6924359999999989</v>
      </c>
      <c r="E51" s="606">
        <v>4.3407999999999998</v>
      </c>
      <c r="F51" s="606">
        <v>9.1509999999999998</v>
      </c>
      <c r="G51" s="606">
        <v>11.644200000000001</v>
      </c>
      <c r="H51" s="606">
        <v>17.855499999999999</v>
      </c>
      <c r="I51" s="606">
        <v>25.224299999999999</v>
      </c>
      <c r="J51" s="606">
        <v>35.01</v>
      </c>
      <c r="K51" s="606">
        <v>35.750800000000005</v>
      </c>
      <c r="L51" s="606">
        <v>38.011499999999998</v>
      </c>
      <c r="M51" s="606">
        <v>41.151699999999998</v>
      </c>
      <c r="N51" s="606">
        <v>35.541599999999995</v>
      </c>
      <c r="O51" s="606">
        <v>36.790459514693005</v>
      </c>
      <c r="P51" s="606">
        <v>35.541599999999995</v>
      </c>
    </row>
    <row r="52" spans="1:16" ht="15" customHeight="1">
      <c r="A52" s="580">
        <v>46</v>
      </c>
      <c r="B52" s="681" t="s">
        <v>1251</v>
      </c>
      <c r="C52" s="612" t="s">
        <v>1107</v>
      </c>
      <c r="D52" s="606">
        <v>4.6924359999999989</v>
      </c>
      <c r="E52" s="606">
        <v>4.3407999999999998</v>
      </c>
      <c r="F52" s="606">
        <v>9.1509999999999998</v>
      </c>
      <c r="G52" s="606">
        <v>11.644200000000001</v>
      </c>
      <c r="H52" s="606">
        <v>17.855499999999999</v>
      </c>
      <c r="I52" s="606">
        <v>25.224299999999999</v>
      </c>
      <c r="J52" s="606">
        <v>35.01</v>
      </c>
      <c r="K52" s="606">
        <v>35.750800000000005</v>
      </c>
      <c r="L52" s="606">
        <v>38.011499999999998</v>
      </c>
      <c r="M52" s="606">
        <v>41.151699999999998</v>
      </c>
      <c r="N52" s="606">
        <v>35.541599999999995</v>
      </c>
      <c r="O52" s="606">
        <v>36.790459514693005</v>
      </c>
      <c r="P52" s="606">
        <v>35.541599999999995</v>
      </c>
    </row>
    <row r="53" spans="1:16" ht="15" customHeight="1">
      <c r="A53" s="580">
        <v>47</v>
      </c>
      <c r="B53" s="587" t="s">
        <v>1165</v>
      </c>
      <c r="C53" s="612" t="s">
        <v>1107</v>
      </c>
      <c r="D53" s="606">
        <v>91.679579000000004</v>
      </c>
      <c r="E53" s="606">
        <v>127.277</v>
      </c>
      <c r="F53" s="606">
        <v>103.4693</v>
      </c>
      <c r="G53" s="606">
        <v>135.6026</v>
      </c>
      <c r="H53" s="606">
        <v>170.24590000000012</v>
      </c>
      <c r="I53" s="606">
        <v>215.08640000000003</v>
      </c>
      <c r="J53" s="606">
        <v>232.82569999999998</v>
      </c>
      <c r="K53" s="606">
        <v>247.89460000000003</v>
      </c>
      <c r="L53" s="606">
        <v>316.29480000000001</v>
      </c>
      <c r="M53" s="606">
        <v>320.25329999999997</v>
      </c>
      <c r="N53" s="606">
        <v>338.5899</v>
      </c>
      <c r="O53" s="606">
        <v>369.72921056723771</v>
      </c>
      <c r="P53" s="606">
        <v>350.09739999999988</v>
      </c>
    </row>
    <row r="54" spans="1:16" ht="15" customHeight="1">
      <c r="A54" s="580">
        <v>48</v>
      </c>
      <c r="B54" s="587" t="s">
        <v>1166</v>
      </c>
      <c r="C54" s="612" t="s">
        <v>1107</v>
      </c>
      <c r="D54" s="606">
        <v>19.202539000000002</v>
      </c>
      <c r="E54" s="606">
        <v>25.512</v>
      </c>
      <c r="F54" s="606">
        <v>29.182400000000001</v>
      </c>
      <c r="G54" s="606">
        <v>35.966700000000003</v>
      </c>
      <c r="H54" s="606">
        <v>51.050899999999999</v>
      </c>
      <c r="I54" s="606">
        <v>64.1447</v>
      </c>
      <c r="J54" s="606">
        <v>66.692799999999934</v>
      </c>
      <c r="K54" s="606">
        <v>92.001000000000062</v>
      </c>
      <c r="L54" s="606">
        <v>100.6118</v>
      </c>
      <c r="M54" s="606">
        <v>111.02590000000001</v>
      </c>
      <c r="N54" s="606">
        <v>117.45650000000001</v>
      </c>
      <c r="O54" s="606">
        <v>121.58368244500923</v>
      </c>
      <c r="P54" s="606">
        <v>125.85588568439248</v>
      </c>
    </row>
    <row r="55" spans="1:16" ht="15" customHeight="1">
      <c r="A55" s="580">
        <v>49</v>
      </c>
      <c r="B55" s="679" t="s">
        <v>1256</v>
      </c>
      <c r="C55" s="612" t="s">
        <v>1253</v>
      </c>
      <c r="D55" s="609">
        <v>361.98128431180089</v>
      </c>
      <c r="E55" s="609">
        <v>357.97938632490354</v>
      </c>
      <c r="F55" s="609">
        <v>313.57556353116274</v>
      </c>
      <c r="G55" s="609">
        <v>393.50508670350217</v>
      </c>
      <c r="H55" s="609">
        <v>411.61541031692576</v>
      </c>
      <c r="I55" s="609">
        <v>401.01265079934956</v>
      </c>
      <c r="J55" s="609">
        <v>408.93530715866819</v>
      </c>
      <c r="K55" s="609">
        <v>422.67430182060139</v>
      </c>
      <c r="L55" s="609">
        <v>450.50262025102245</v>
      </c>
      <c r="M55" s="609">
        <v>450.5049685115315</v>
      </c>
      <c r="N55" s="609">
        <v>477.66288948584349</v>
      </c>
      <c r="O55" s="609">
        <v>486.54641898546299</v>
      </c>
      <c r="P55" s="609">
        <v>500.09347248826873</v>
      </c>
    </row>
    <row r="56" spans="1:16" ht="15" customHeight="1">
      <c r="A56" s="580">
        <v>50</v>
      </c>
      <c r="B56" s="587" t="s">
        <v>1212</v>
      </c>
      <c r="C56" s="612" t="s">
        <v>1253</v>
      </c>
      <c r="D56" s="606">
        <v>116.06730268962801</v>
      </c>
      <c r="E56" s="606">
        <v>116.55683960531711</v>
      </c>
      <c r="F56" s="606">
        <v>107.41984056533903</v>
      </c>
      <c r="G56" s="606">
        <v>125.50036365676741</v>
      </c>
      <c r="H56" s="606">
        <v>135.02609884959895</v>
      </c>
      <c r="I56" s="606">
        <v>125.94940769317101</v>
      </c>
      <c r="J56" s="606">
        <v>124.37065609810409</v>
      </c>
      <c r="K56" s="606">
        <v>115.92468595413617</v>
      </c>
      <c r="L56" s="606">
        <v>119.45264846363605</v>
      </c>
      <c r="M56" s="606">
        <v>128.5397720210465</v>
      </c>
      <c r="N56" s="606">
        <v>122.6129755134872</v>
      </c>
      <c r="O56" s="606">
        <v>125.80908197319218</v>
      </c>
      <c r="P56" s="606">
        <v>116.34316696644348</v>
      </c>
    </row>
    <row r="57" spans="1:16" ht="15" customHeight="1">
      <c r="A57" s="580">
        <v>51</v>
      </c>
      <c r="B57" s="587" t="s">
        <v>1213</v>
      </c>
      <c r="C57" s="612" t="s">
        <v>1253</v>
      </c>
      <c r="D57" s="606">
        <v>54.8868002477506</v>
      </c>
      <c r="E57" s="606">
        <v>47.405934219111089</v>
      </c>
      <c r="F57" s="606">
        <v>35.655716852704181</v>
      </c>
      <c r="G57" s="606">
        <v>46.573554440618594</v>
      </c>
      <c r="H57" s="606">
        <v>46.144896530429826</v>
      </c>
      <c r="I57" s="606">
        <v>40.932843183556976</v>
      </c>
      <c r="J57" s="606">
        <v>35.691735408625846</v>
      </c>
      <c r="K57" s="606">
        <v>38.055065987651702</v>
      </c>
      <c r="L57" s="606">
        <v>39.406187052313712</v>
      </c>
      <c r="M57" s="606">
        <v>37.092598934164251</v>
      </c>
      <c r="N57" s="606">
        <v>41.413328516162586</v>
      </c>
      <c r="O57" s="606">
        <v>43.981656446788385</v>
      </c>
      <c r="P57" s="606">
        <v>43.051982682386161</v>
      </c>
    </row>
    <row r="58" spans="1:16" ht="15" customHeight="1">
      <c r="A58" s="580">
        <v>52</v>
      </c>
      <c r="B58" s="587" t="s">
        <v>1214</v>
      </c>
      <c r="C58" s="612" t="s">
        <v>1253</v>
      </c>
      <c r="D58" s="606">
        <v>59.814222004113788</v>
      </c>
      <c r="E58" s="606">
        <v>57.49583132338671</v>
      </c>
      <c r="F58" s="606">
        <v>34.97943432477625</v>
      </c>
      <c r="G58" s="606">
        <v>37.937326070778113</v>
      </c>
      <c r="H58" s="606">
        <v>45.230218635035797</v>
      </c>
      <c r="I58" s="606">
        <v>42.648686420974542</v>
      </c>
      <c r="J58" s="606">
        <v>40.024226991947984</v>
      </c>
      <c r="K58" s="606">
        <v>43.974800950740416</v>
      </c>
      <c r="L58" s="606">
        <v>41.814051000458285</v>
      </c>
      <c r="M58" s="606">
        <v>43.087385868594048</v>
      </c>
      <c r="N58" s="606">
        <v>45.320194275862832</v>
      </c>
      <c r="O58" s="606">
        <v>46.408442490207683</v>
      </c>
      <c r="P58" s="606">
        <v>47.649013775653628</v>
      </c>
    </row>
    <row r="59" spans="1:16" ht="15" customHeight="1">
      <c r="A59" s="580">
        <v>53</v>
      </c>
      <c r="B59" s="587" t="s">
        <v>1215</v>
      </c>
      <c r="C59" s="612" t="s">
        <v>1253</v>
      </c>
      <c r="D59" s="606">
        <v>46.500861347358452</v>
      </c>
      <c r="E59" s="606">
        <v>44.104909631898352</v>
      </c>
      <c r="F59" s="606">
        <v>47.422274828687883</v>
      </c>
      <c r="G59" s="606">
        <v>73.358019014833076</v>
      </c>
      <c r="H59" s="606">
        <v>70.865703248690181</v>
      </c>
      <c r="I59" s="606">
        <v>70.20484874009091</v>
      </c>
      <c r="J59" s="606">
        <v>69.044131555855941</v>
      </c>
      <c r="K59" s="606">
        <v>78.104739027418304</v>
      </c>
      <c r="L59" s="606">
        <v>84.638282572567078</v>
      </c>
      <c r="M59" s="606">
        <v>77.139062664915059</v>
      </c>
      <c r="N59" s="606">
        <v>93.244046754996916</v>
      </c>
      <c r="O59" s="606">
        <v>89.528177862056921</v>
      </c>
      <c r="P59" s="606">
        <v>99.382965229826354</v>
      </c>
    </row>
    <row r="60" spans="1:16" ht="15" customHeight="1">
      <c r="A60" s="580">
        <v>54</v>
      </c>
      <c r="B60" s="587" t="s">
        <v>1216</v>
      </c>
      <c r="C60" s="612" t="s">
        <v>1253</v>
      </c>
      <c r="D60" s="606">
        <v>84.712098022950059</v>
      </c>
      <c r="E60" s="606">
        <v>92.415871545190299</v>
      </c>
      <c r="F60" s="606">
        <v>88.098296959655372</v>
      </c>
      <c r="G60" s="606">
        <v>110.13582352050499</v>
      </c>
      <c r="H60" s="606">
        <v>114.34849305317103</v>
      </c>
      <c r="I60" s="606">
        <v>121.2768647615561</v>
      </c>
      <c r="J60" s="606">
        <v>139.80455710413435</v>
      </c>
      <c r="K60" s="606">
        <v>146.61500990065483</v>
      </c>
      <c r="L60" s="606">
        <v>165.19145116204734</v>
      </c>
      <c r="M60" s="606">
        <v>164.64614902281164</v>
      </c>
      <c r="N60" s="606">
        <v>175.07234442533394</v>
      </c>
      <c r="O60" s="606">
        <v>180.81906021321782</v>
      </c>
      <c r="P60" s="606">
        <v>193.66634383395908</v>
      </c>
    </row>
    <row r="62" spans="1:16" ht="20.100000000000001" customHeight="1">
      <c r="A62" s="580">
        <v>55</v>
      </c>
      <c r="B62" s="638" t="s">
        <v>1240</v>
      </c>
      <c r="C62" s="593"/>
    </row>
    <row r="63" spans="1:16" ht="15" customHeight="1">
      <c r="A63" s="580">
        <v>56</v>
      </c>
      <c r="B63" s="679" t="s">
        <v>1257</v>
      </c>
      <c r="C63" s="612" t="s">
        <v>1107</v>
      </c>
      <c r="D63" s="609">
        <v>2868.6655679126561</v>
      </c>
      <c r="E63" s="609">
        <v>2770.2340696752481</v>
      </c>
      <c r="F63" s="609">
        <v>2811.3028264544473</v>
      </c>
      <c r="G63" s="609">
        <v>2785.1171891185363</v>
      </c>
      <c r="H63" s="609">
        <v>2876.4034995330962</v>
      </c>
      <c r="I63" s="609">
        <v>3007.99423384688</v>
      </c>
      <c r="J63" s="609">
        <v>2833.4278779471997</v>
      </c>
      <c r="K63" s="609">
        <v>2892.4689291864797</v>
      </c>
      <c r="L63" s="609">
        <v>2447.3813184752471</v>
      </c>
      <c r="M63" s="609">
        <v>2535.3406182159997</v>
      </c>
      <c r="N63" s="609">
        <v>2735.6967683999992</v>
      </c>
      <c r="O63" s="609">
        <v>2735.71514410497</v>
      </c>
      <c r="P63" s="609">
        <v>2659.400568993758</v>
      </c>
    </row>
    <row r="64" spans="1:16" ht="15" customHeight="1">
      <c r="A64" s="580">
        <v>57</v>
      </c>
      <c r="B64" s="587" t="s">
        <v>1085</v>
      </c>
      <c r="C64" s="612" t="s">
        <v>1107</v>
      </c>
      <c r="D64" s="606">
        <v>538.47258581865594</v>
      </c>
      <c r="E64" s="606">
        <v>453.02421358124803</v>
      </c>
      <c r="F64" s="606">
        <v>431.05067036044795</v>
      </c>
      <c r="G64" s="606">
        <v>419.0331608925361</v>
      </c>
      <c r="H64" s="606">
        <v>412.99083445509609</v>
      </c>
      <c r="I64" s="606">
        <v>424.47132602288002</v>
      </c>
      <c r="J64" s="606">
        <v>412.8863437952001</v>
      </c>
      <c r="K64" s="606">
        <v>435.13010773448002</v>
      </c>
      <c r="L64" s="606">
        <v>409.31034626324811</v>
      </c>
      <c r="M64" s="606">
        <v>423.47059479999996</v>
      </c>
      <c r="N64" s="606">
        <v>410.0946184</v>
      </c>
      <c r="O64" s="606">
        <v>457.13630266853897</v>
      </c>
      <c r="P64" s="606">
        <v>466.99010141743122</v>
      </c>
    </row>
    <row r="65" spans="1:16" ht="15" customHeight="1">
      <c r="A65" s="580">
        <v>58</v>
      </c>
      <c r="B65" s="681" t="s">
        <v>1258</v>
      </c>
      <c r="C65" s="612" t="s">
        <v>1107</v>
      </c>
      <c r="D65" s="606">
        <v>310.0171060987247</v>
      </c>
      <c r="E65" s="606">
        <v>218.57310169051698</v>
      </c>
      <c r="F65" s="606">
        <v>189.78375187715784</v>
      </c>
      <c r="G65" s="606">
        <v>206.96518806266801</v>
      </c>
      <c r="H65" s="606">
        <v>154.80646677077249</v>
      </c>
      <c r="I65" s="606">
        <v>223.3322694153303</v>
      </c>
      <c r="J65" s="606">
        <v>220.06063255256936</v>
      </c>
      <c r="K65" s="606">
        <v>249.74034966794443</v>
      </c>
      <c r="L65" s="606">
        <v>215.41665960776913</v>
      </c>
      <c r="M65" s="606">
        <v>229.41814101751822</v>
      </c>
      <c r="N65" s="606">
        <v>227.6927797984207</v>
      </c>
      <c r="O65" s="606">
        <v>281.03873189037989</v>
      </c>
      <c r="P65" s="606">
        <v>297.41532724005771</v>
      </c>
    </row>
    <row r="66" spans="1:16" ht="15" customHeight="1">
      <c r="A66" s="580">
        <v>59</v>
      </c>
      <c r="B66" s="587" t="s">
        <v>1247</v>
      </c>
      <c r="C66" s="612" t="s">
        <v>1107</v>
      </c>
      <c r="D66" s="606">
        <v>1752.1136832700004</v>
      </c>
      <c r="E66" s="606">
        <v>1632.2443922700002</v>
      </c>
      <c r="F66" s="606">
        <v>1751.5423422699996</v>
      </c>
      <c r="G66" s="606">
        <v>1722.7774647460001</v>
      </c>
      <c r="H66" s="606">
        <v>1728.7572461420004</v>
      </c>
      <c r="I66" s="606">
        <v>1813.2227171</v>
      </c>
      <c r="J66" s="606">
        <v>1731.3492512</v>
      </c>
      <c r="K66" s="606">
        <v>1692.5971384999993</v>
      </c>
      <c r="L66" s="606">
        <v>1372.3003807839991</v>
      </c>
      <c r="M66" s="606">
        <v>1314.09375</v>
      </c>
      <c r="N66" s="606">
        <v>1461.2762499999994</v>
      </c>
      <c r="O66" s="606">
        <v>1434.2786999999989</v>
      </c>
      <c r="P66" s="606">
        <v>1339.2058499999998</v>
      </c>
    </row>
    <row r="67" spans="1:16" ht="15" customHeight="1">
      <c r="A67" s="580">
        <v>60</v>
      </c>
      <c r="B67" s="587" t="s">
        <v>1087</v>
      </c>
      <c r="C67" s="612" t="s">
        <v>1107</v>
      </c>
      <c r="D67" s="606">
        <v>68.265425999999991</v>
      </c>
      <c r="E67" s="606">
        <v>65.350499999999997</v>
      </c>
      <c r="F67" s="606">
        <v>58.974699999999999</v>
      </c>
      <c r="G67" s="606">
        <v>59.096700000000006</v>
      </c>
      <c r="H67" s="606">
        <v>57.736499999999992</v>
      </c>
      <c r="I67" s="606">
        <v>66.74069999999999</v>
      </c>
      <c r="J67" s="606">
        <v>62.988199999999999</v>
      </c>
      <c r="K67" s="606">
        <v>62.062299999999993</v>
      </c>
      <c r="L67" s="606">
        <v>57.697500000000005</v>
      </c>
      <c r="M67" s="606">
        <v>54.846200000000003</v>
      </c>
      <c r="N67" s="606">
        <v>49.449649999999991</v>
      </c>
      <c r="O67" s="606">
        <v>48.625</v>
      </c>
      <c r="P67" s="606">
        <v>39.026100000000007</v>
      </c>
    </row>
    <row r="68" spans="1:16" ht="15" customHeight="1">
      <c r="A68" s="580">
        <v>61</v>
      </c>
      <c r="B68" s="587" t="s">
        <v>1081</v>
      </c>
      <c r="C68" s="612" t="s">
        <v>1107</v>
      </c>
      <c r="D68" s="606">
        <v>509.8138728240001</v>
      </c>
      <c r="E68" s="606">
        <v>619.61496382399991</v>
      </c>
      <c r="F68" s="606">
        <v>569.73511382399988</v>
      </c>
      <c r="G68" s="606">
        <v>584.20986347999997</v>
      </c>
      <c r="H68" s="606">
        <v>676.91891893600007</v>
      </c>
      <c r="I68" s="606">
        <v>703.55949072400017</v>
      </c>
      <c r="J68" s="606">
        <v>626.20408295199991</v>
      </c>
      <c r="K68" s="606">
        <v>702.67938295199997</v>
      </c>
      <c r="L68" s="606">
        <v>608.073091428</v>
      </c>
      <c r="M68" s="606">
        <v>742.93007341599991</v>
      </c>
      <c r="N68" s="606">
        <v>814.87625000000003</v>
      </c>
      <c r="O68" s="606">
        <v>795.67514143643211</v>
      </c>
      <c r="P68" s="606">
        <v>814.17851757632718</v>
      </c>
    </row>
    <row r="69" spans="1:16" ht="15" customHeight="1">
      <c r="A69" s="580">
        <v>62</v>
      </c>
      <c r="B69" s="679" t="s">
        <v>1255</v>
      </c>
      <c r="C69" s="612" t="s">
        <v>1107</v>
      </c>
      <c r="D69" s="609">
        <v>2595.8587519976518</v>
      </c>
      <c r="E69" s="609">
        <v>2543.002283116356</v>
      </c>
      <c r="F69" s="609">
        <v>2521.1540935687563</v>
      </c>
      <c r="G69" s="609">
        <v>2591.747481931342</v>
      </c>
      <c r="H69" s="609">
        <v>2561.6494886726614</v>
      </c>
      <c r="I69" s="609">
        <v>2417.4617848673597</v>
      </c>
      <c r="J69" s="609">
        <v>2529.9553437944001</v>
      </c>
      <c r="K69" s="609">
        <v>2589.4849968250596</v>
      </c>
      <c r="L69" s="609">
        <v>2643.8992825033561</v>
      </c>
      <c r="M69" s="609">
        <v>2633.3504144200001</v>
      </c>
      <c r="N69" s="609">
        <v>2610.0157248</v>
      </c>
      <c r="O69" s="609">
        <v>2611.1224819578351</v>
      </c>
      <c r="P69" s="609">
        <v>2621.6431632444833</v>
      </c>
    </row>
    <row r="70" spans="1:16" ht="15" customHeight="1">
      <c r="A70" s="580">
        <v>63</v>
      </c>
      <c r="B70" s="587" t="s">
        <v>1249</v>
      </c>
      <c r="C70" s="612" t="s">
        <v>1107</v>
      </c>
      <c r="D70" s="606">
        <v>449.98555776515195</v>
      </c>
      <c r="E70" s="606">
        <v>440.03597088385595</v>
      </c>
      <c r="F70" s="606">
        <v>427.05048133625598</v>
      </c>
      <c r="G70" s="606">
        <v>437.65861918184203</v>
      </c>
      <c r="H70" s="606">
        <v>470.83666341616197</v>
      </c>
      <c r="I70" s="606">
        <v>423.71783031235998</v>
      </c>
      <c r="J70" s="606">
        <v>439.61598485439993</v>
      </c>
      <c r="K70" s="606">
        <v>438.12173041005997</v>
      </c>
      <c r="L70" s="606">
        <v>444.06298592535597</v>
      </c>
      <c r="M70" s="606">
        <v>432.30547560000002</v>
      </c>
      <c r="N70" s="606">
        <v>460.36452480000003</v>
      </c>
      <c r="O70" s="606">
        <v>454.7135176234421</v>
      </c>
      <c r="P70" s="606">
        <v>435.70721473813512</v>
      </c>
    </row>
    <row r="71" spans="1:16" ht="15" customHeight="1">
      <c r="A71" s="580">
        <v>64</v>
      </c>
      <c r="B71" s="681" t="s">
        <v>1259</v>
      </c>
      <c r="C71" s="612" t="s">
        <v>1107</v>
      </c>
      <c r="D71" s="606">
        <v>299.87236349317817</v>
      </c>
      <c r="E71" s="606">
        <v>297.29165797130696</v>
      </c>
      <c r="F71" s="606">
        <v>277.36987083971945</v>
      </c>
      <c r="G71" s="606">
        <v>281.46815951399577</v>
      </c>
      <c r="H71" s="606">
        <v>266.20982154200811</v>
      </c>
      <c r="I71" s="606">
        <v>264.03976129054627</v>
      </c>
      <c r="J71" s="606">
        <v>277.02724971640203</v>
      </c>
      <c r="K71" s="606">
        <v>284.76809328687148</v>
      </c>
      <c r="L71" s="606">
        <v>287.69946039955556</v>
      </c>
      <c r="M71" s="606">
        <v>277.29902615284982</v>
      </c>
      <c r="N71" s="606">
        <v>299.60666549619145</v>
      </c>
      <c r="O71" s="606">
        <v>296.20067843581148</v>
      </c>
      <c r="P71" s="606">
        <v>284.79971294616735</v>
      </c>
    </row>
    <row r="72" spans="1:16" ht="15" customHeight="1">
      <c r="A72" s="580">
        <v>65</v>
      </c>
      <c r="B72" s="587" t="s">
        <v>1165</v>
      </c>
      <c r="C72" s="612" t="s">
        <v>1107</v>
      </c>
      <c r="D72" s="606">
        <v>1813.6742447524998</v>
      </c>
      <c r="E72" s="606">
        <v>1769.0768237524999</v>
      </c>
      <c r="F72" s="606">
        <v>1768.8845237524999</v>
      </c>
      <c r="G72" s="606">
        <v>1828.4506156495002</v>
      </c>
      <c r="H72" s="606">
        <v>1732.3569910364997</v>
      </c>
      <c r="I72" s="606">
        <v>1605.0476468249999</v>
      </c>
      <c r="J72" s="606">
        <v>1708.5355614</v>
      </c>
      <c r="K72" s="606">
        <v>1780.2176688749996</v>
      </c>
      <c r="L72" s="606">
        <v>1772.852672768</v>
      </c>
      <c r="M72" s="606">
        <v>1755.0378999999998</v>
      </c>
      <c r="N72" s="606">
        <v>1705.1658</v>
      </c>
      <c r="O72" s="606">
        <v>1695.9972334358331</v>
      </c>
      <c r="P72" s="606">
        <v>1703.5645001978633</v>
      </c>
    </row>
    <row r="73" spans="1:16" ht="15" customHeight="1">
      <c r="A73" s="580">
        <v>66</v>
      </c>
      <c r="B73" s="587" t="s">
        <v>1166</v>
      </c>
      <c r="C73" s="612" t="s">
        <v>1107</v>
      </c>
      <c r="D73" s="606">
        <v>332.19894948000001</v>
      </c>
      <c r="E73" s="606">
        <v>333.88948848000001</v>
      </c>
      <c r="F73" s="606">
        <v>325.21908847999998</v>
      </c>
      <c r="G73" s="606">
        <v>325.63824709999994</v>
      </c>
      <c r="H73" s="606">
        <v>358.45583421999999</v>
      </c>
      <c r="I73" s="606">
        <v>388.69630772999994</v>
      </c>
      <c r="J73" s="606">
        <v>381.80379754000006</v>
      </c>
      <c r="K73" s="606">
        <v>371.14559753999993</v>
      </c>
      <c r="L73" s="606">
        <v>426.98362380999998</v>
      </c>
      <c r="M73" s="606">
        <v>446.00703882000005</v>
      </c>
      <c r="N73" s="606">
        <v>444.48539999999997</v>
      </c>
      <c r="O73" s="606">
        <v>460.41173089856022</v>
      </c>
      <c r="P73" s="606">
        <v>482.37144830848501</v>
      </c>
    </row>
    <row r="74" spans="1:16" ht="15" customHeight="1">
      <c r="A74" s="580">
        <v>67</v>
      </c>
      <c r="B74" s="679" t="s">
        <v>1256</v>
      </c>
      <c r="C74" s="612" t="s">
        <v>1253</v>
      </c>
      <c r="D74" s="609">
        <v>1007.2623615144782</v>
      </c>
      <c r="E74" s="609">
        <v>1009.7708777709099</v>
      </c>
      <c r="F74" s="609">
        <v>1085.9231086410616</v>
      </c>
      <c r="G74" s="609">
        <v>1071.1132757319597</v>
      </c>
      <c r="H74" s="609">
        <v>1016.318792552262</v>
      </c>
      <c r="I74" s="609">
        <v>1044.1015242486847</v>
      </c>
      <c r="J74" s="609">
        <v>1115.6237861719687</v>
      </c>
      <c r="K74" s="609">
        <v>1119.993714333528</v>
      </c>
      <c r="L74" s="609">
        <v>1139.6820826283133</v>
      </c>
      <c r="M74" s="609">
        <v>1107.9448310698795</v>
      </c>
      <c r="N74" s="609">
        <v>1115.0109083353395</v>
      </c>
      <c r="O74" s="609">
        <v>1143.6973476861294</v>
      </c>
      <c r="P74" s="609">
        <v>1146.7183784121094</v>
      </c>
    </row>
    <row r="75" spans="1:16" ht="15" customHeight="1">
      <c r="A75" s="580">
        <v>68</v>
      </c>
      <c r="B75" s="587" t="s">
        <v>1212</v>
      </c>
      <c r="C75" s="612" t="s">
        <v>1253</v>
      </c>
      <c r="D75" s="606">
        <v>207.85962758387484</v>
      </c>
      <c r="E75" s="606">
        <v>207.38089670718006</v>
      </c>
      <c r="F75" s="606">
        <v>219.47922808029045</v>
      </c>
      <c r="G75" s="606">
        <v>225.08779685494935</v>
      </c>
      <c r="H75" s="606">
        <v>200.31768060925381</v>
      </c>
      <c r="I75" s="606">
        <v>214.17399782151676</v>
      </c>
      <c r="J75" s="606">
        <v>227.42208659840128</v>
      </c>
      <c r="K75" s="606">
        <v>234.49539567203101</v>
      </c>
      <c r="L75" s="606">
        <v>242.88307885563262</v>
      </c>
      <c r="M75" s="606">
        <v>245.4976622726868</v>
      </c>
      <c r="N75" s="606">
        <v>241.07823399283347</v>
      </c>
      <c r="O75" s="606">
        <v>242.62904701312931</v>
      </c>
      <c r="P75" s="606">
        <v>247.85988909756253</v>
      </c>
    </row>
    <row r="76" spans="1:16" ht="15" customHeight="1">
      <c r="A76" s="580">
        <v>69</v>
      </c>
      <c r="B76" s="587" t="s">
        <v>1213</v>
      </c>
      <c r="C76" s="612" t="s">
        <v>1253</v>
      </c>
      <c r="D76" s="606">
        <v>32.820217225089536</v>
      </c>
      <c r="E76" s="606">
        <v>34.780751660367052</v>
      </c>
      <c r="F76" s="606">
        <v>41.536765039673931</v>
      </c>
      <c r="G76" s="606">
        <v>29.238267384445706</v>
      </c>
      <c r="H76" s="606">
        <v>32.318352322869217</v>
      </c>
      <c r="I76" s="606">
        <v>34.288338743769195</v>
      </c>
      <c r="J76" s="606">
        <v>39.094375025510885</v>
      </c>
      <c r="K76" s="606">
        <v>35.841060770642471</v>
      </c>
      <c r="L76" s="606">
        <v>34.093090134969728</v>
      </c>
      <c r="M76" s="606">
        <v>34.772850042904423</v>
      </c>
      <c r="N76" s="606">
        <v>31.22359168492401</v>
      </c>
      <c r="O76" s="606">
        <v>29.565285548308221</v>
      </c>
      <c r="P76" s="606">
        <v>30.249204206366016</v>
      </c>
    </row>
    <row r="77" spans="1:16" ht="13.5">
      <c r="A77" s="580">
        <v>70</v>
      </c>
      <c r="B77" s="587" t="s">
        <v>1214</v>
      </c>
      <c r="C77" s="612" t="s">
        <v>1253</v>
      </c>
      <c r="D77" s="606">
        <v>60.304244785148171</v>
      </c>
      <c r="E77" s="606">
        <v>59.468492865882887</v>
      </c>
      <c r="F77" s="606">
        <v>84.295748249796034</v>
      </c>
      <c r="G77" s="606">
        <v>89.926101297698438</v>
      </c>
      <c r="H77" s="606">
        <v>84.998938438893461</v>
      </c>
      <c r="I77" s="606">
        <v>86.266709393094246</v>
      </c>
      <c r="J77" s="606">
        <v>91.499618106383991</v>
      </c>
      <c r="K77" s="606">
        <v>100.20072941594583</v>
      </c>
      <c r="L77" s="606">
        <v>97.640530277920973</v>
      </c>
      <c r="M77" s="606">
        <v>98.816654512443208</v>
      </c>
      <c r="N77" s="606">
        <v>105.09952459966337</v>
      </c>
      <c r="O77" s="606">
        <v>113.89611973567256</v>
      </c>
      <c r="P77" s="606">
        <v>110.44097910223974</v>
      </c>
    </row>
    <row r="78" spans="1:16" ht="13.5">
      <c r="A78" s="580">
        <v>71</v>
      </c>
      <c r="B78" s="587" t="s">
        <v>1215</v>
      </c>
      <c r="C78" s="612" t="s">
        <v>1253</v>
      </c>
      <c r="D78" s="606">
        <v>426.73423888500514</v>
      </c>
      <c r="E78" s="606">
        <v>416.21131754700838</v>
      </c>
      <c r="F78" s="606">
        <v>447.3560644530628</v>
      </c>
      <c r="G78" s="606">
        <v>436.97727780447298</v>
      </c>
      <c r="H78" s="606">
        <v>400.13073153516564</v>
      </c>
      <c r="I78" s="606">
        <v>410.36485241533927</v>
      </c>
      <c r="J78" s="606">
        <v>447.61012638152692</v>
      </c>
      <c r="K78" s="606">
        <v>438.00894642380024</v>
      </c>
      <c r="L78" s="606">
        <v>420.56201355595869</v>
      </c>
      <c r="M78" s="606">
        <v>405.13607778999324</v>
      </c>
      <c r="N78" s="606">
        <v>399.23566158686742</v>
      </c>
      <c r="O78" s="606">
        <v>417.94798668374324</v>
      </c>
      <c r="P78" s="606">
        <v>420.57613274770176</v>
      </c>
    </row>
    <row r="79" spans="1:16" ht="13.5">
      <c r="A79" s="580">
        <v>72</v>
      </c>
      <c r="B79" s="587" t="s">
        <v>1216</v>
      </c>
      <c r="C79" s="612" t="s">
        <v>1253</v>
      </c>
      <c r="D79" s="606">
        <v>279.5440330353606</v>
      </c>
      <c r="E79" s="606">
        <v>291.92941899047173</v>
      </c>
      <c r="F79" s="606">
        <v>293.25530281823831</v>
      </c>
      <c r="G79" s="606">
        <v>289.8838323903932</v>
      </c>
      <c r="H79" s="606">
        <v>298.5530896460798</v>
      </c>
      <c r="I79" s="606">
        <v>299.00762587496536</v>
      </c>
      <c r="J79" s="606">
        <v>309.99758006014554</v>
      </c>
      <c r="K79" s="606">
        <v>311.44758205110833</v>
      </c>
      <c r="L79" s="606">
        <v>344.50336980383122</v>
      </c>
      <c r="M79" s="606">
        <v>323.72158645185209</v>
      </c>
      <c r="N79" s="606">
        <v>338.37389647105124</v>
      </c>
      <c r="O79" s="606">
        <v>339.65890870527619</v>
      </c>
      <c r="P79" s="606">
        <v>337.59217325823948</v>
      </c>
    </row>
    <row r="81" spans="1:1">
      <c r="A81" s="601" t="s">
        <v>572</v>
      </c>
    </row>
    <row r="82" spans="1:1">
      <c r="A82" s="602" t="s">
        <v>1260</v>
      </c>
    </row>
    <row r="83" spans="1:1">
      <c r="A83" s="602" t="s">
        <v>1261</v>
      </c>
    </row>
    <row r="84" spans="1:1">
      <c r="A84" s="602" t="s">
        <v>1262</v>
      </c>
    </row>
    <row r="85" spans="1:1">
      <c r="A85" s="663" t="s">
        <v>1263</v>
      </c>
    </row>
    <row r="86" spans="1:1">
      <c r="A86" s="602" t="s">
        <v>1264</v>
      </c>
    </row>
    <row r="87" spans="1:1">
      <c r="A87" s="602" t="s">
        <v>1265</v>
      </c>
    </row>
    <row r="88" spans="1:1">
      <c r="A88" s="602" t="s">
        <v>1266</v>
      </c>
    </row>
    <row r="89" spans="1:1">
      <c r="A89" s="602"/>
    </row>
  </sheetData>
  <pageMargins left="0.70866141732283472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  <rowBreaks count="1" manualBreakCount="1">
    <brk id="61" max="16383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7109375" style="576" customWidth="1"/>
    <col min="2" max="2" width="50.7109375" style="576" customWidth="1"/>
    <col min="3" max="3" width="11.42578125" style="576"/>
    <col min="4" max="7" width="0" style="576" hidden="1" customWidth="1"/>
    <col min="8" max="8" width="11.42578125" style="576"/>
    <col min="9" max="12" width="0" style="576" hidden="1" customWidth="1"/>
    <col min="13" max="16384" width="11.42578125" style="576"/>
  </cols>
  <sheetData>
    <row r="1" spans="1:16" ht="18.75">
      <c r="A1" s="617" t="s">
        <v>1306</v>
      </c>
    </row>
    <row r="2" spans="1:16" ht="20.100000000000001" customHeight="1">
      <c r="A2" s="577" t="s">
        <v>1208</v>
      </c>
    </row>
    <row r="3" spans="1:16" ht="20.100000000000001" customHeight="1">
      <c r="A3" s="664"/>
    </row>
    <row r="4" spans="1:16" s="578" customFormat="1" ht="30" customHeight="1">
      <c r="A4" s="618" t="s">
        <v>30</v>
      </c>
      <c r="B4" s="622" t="s">
        <v>630</v>
      </c>
      <c r="C4" s="619">
        <v>2000</v>
      </c>
      <c r="D4" s="619">
        <v>2001</v>
      </c>
      <c r="E4" s="619">
        <v>2002</v>
      </c>
      <c r="F4" s="619">
        <v>2003</v>
      </c>
      <c r="G4" s="619">
        <v>2004</v>
      </c>
      <c r="H4" s="619">
        <v>2005</v>
      </c>
      <c r="I4" s="620">
        <v>2006</v>
      </c>
      <c r="J4" s="619">
        <v>2007</v>
      </c>
      <c r="K4" s="619">
        <v>2008</v>
      </c>
      <c r="L4" s="619">
        <v>2009</v>
      </c>
      <c r="M4" s="619">
        <v>2010</v>
      </c>
      <c r="N4" s="620">
        <v>2011</v>
      </c>
      <c r="O4" s="632">
        <v>2012</v>
      </c>
    </row>
    <row r="5" spans="1:16" ht="20.100000000000001" customHeight="1">
      <c r="A5" s="580">
        <v>1</v>
      </c>
      <c r="B5" s="636" t="s">
        <v>1267</v>
      </c>
      <c r="C5" s="659">
        <v>46.909564525792334</v>
      </c>
      <c r="D5" s="659">
        <v>45.870911311727887</v>
      </c>
      <c r="E5" s="659">
        <v>44.42407960907483</v>
      </c>
      <c r="F5" s="659">
        <v>43.312519911415677</v>
      </c>
      <c r="G5" s="659">
        <v>45.24142819647065</v>
      </c>
      <c r="H5" s="659">
        <v>44.443550568405797</v>
      </c>
      <c r="I5" s="659">
        <v>43.618775196773825</v>
      </c>
      <c r="J5" s="659">
        <v>42.546970654873888</v>
      </c>
      <c r="K5" s="659">
        <v>45.063046286434094</v>
      </c>
      <c r="L5" s="659">
        <v>43.115035602406337</v>
      </c>
      <c r="M5" s="659">
        <v>42.220515251968969</v>
      </c>
      <c r="N5" s="659">
        <v>44.559225616266247</v>
      </c>
      <c r="O5" s="659">
        <v>43.703624189126678</v>
      </c>
    </row>
    <row r="6" spans="1:16" ht="15" customHeight="1">
      <c r="A6" s="580">
        <v>2</v>
      </c>
      <c r="B6" s="583" t="s">
        <v>1268</v>
      </c>
      <c r="C6" s="658">
        <v>3.0166645257923301</v>
      </c>
      <c r="D6" s="658">
        <v>3.0800613117278801</v>
      </c>
      <c r="E6" s="658">
        <v>3.0077696090748303</v>
      </c>
      <c r="F6" s="658">
        <v>2.9874099114156802</v>
      </c>
      <c r="G6" s="658">
        <v>2.9316981964706499</v>
      </c>
      <c r="H6" s="658">
        <v>2.9392005684057998</v>
      </c>
      <c r="I6" s="658">
        <v>2.8900451967738299</v>
      </c>
      <c r="J6" s="658">
        <v>2.9038606548738901</v>
      </c>
      <c r="K6" s="658">
        <v>2.91544628643409</v>
      </c>
      <c r="L6" s="658">
        <v>2.9139256024063402</v>
      </c>
      <c r="M6" s="658">
        <v>2.8607452519689698</v>
      </c>
      <c r="N6" s="658">
        <v>2.7953468359068201</v>
      </c>
      <c r="O6" s="658">
        <v>2.7880759429300404</v>
      </c>
    </row>
    <row r="7" spans="1:16" ht="15" customHeight="1">
      <c r="A7" s="580">
        <v>3</v>
      </c>
      <c r="B7" s="583" t="s">
        <v>1269</v>
      </c>
      <c r="C7" s="658">
        <v>27.398420000000002</v>
      </c>
      <c r="D7" s="658">
        <v>26.661240000000003</v>
      </c>
      <c r="E7" s="658">
        <v>25.866399999999999</v>
      </c>
      <c r="F7" s="658">
        <v>25.194009999999999</v>
      </c>
      <c r="G7" s="658">
        <v>26.541270000000001</v>
      </c>
      <c r="H7" s="658">
        <v>26.055499999999999</v>
      </c>
      <c r="I7" s="658">
        <v>25.59329</v>
      </c>
      <c r="J7" s="658">
        <v>24.887730000000001</v>
      </c>
      <c r="K7" s="658">
        <v>26.50159</v>
      </c>
      <c r="L7" s="658">
        <v>25.21726</v>
      </c>
      <c r="M7" s="658">
        <v>24.757219999999997</v>
      </c>
      <c r="N7" s="658">
        <v>26.301887094537079</v>
      </c>
      <c r="O7" s="658">
        <v>25.790565896890019</v>
      </c>
    </row>
    <row r="8" spans="1:16" ht="15" customHeight="1">
      <c r="A8" s="580">
        <v>4</v>
      </c>
      <c r="B8" s="583" t="s">
        <v>1219</v>
      </c>
      <c r="C8" s="658">
        <v>1.58317</v>
      </c>
      <c r="D8" s="658">
        <v>1.58162</v>
      </c>
      <c r="E8" s="658">
        <v>1.5019499999999999</v>
      </c>
      <c r="F8" s="658">
        <v>1.4663000000000002</v>
      </c>
      <c r="G8" s="658">
        <v>1.4238299999999999</v>
      </c>
      <c r="H8" s="658">
        <v>1.3977900000000001</v>
      </c>
      <c r="I8" s="658">
        <v>1.3593499999999998</v>
      </c>
      <c r="J8" s="658">
        <v>1.35439</v>
      </c>
      <c r="K8" s="658">
        <v>1.3609</v>
      </c>
      <c r="L8" s="658">
        <v>1.3574899999999999</v>
      </c>
      <c r="M8" s="658">
        <v>1.3345499999999999</v>
      </c>
      <c r="N8" s="658">
        <v>1.3214892900511206</v>
      </c>
      <c r="O8" s="658">
        <v>1.3150309040763319</v>
      </c>
    </row>
    <row r="9" spans="1:16" ht="15" customHeight="1">
      <c r="A9" s="580">
        <v>5</v>
      </c>
      <c r="B9" s="583" t="s">
        <v>1220</v>
      </c>
      <c r="C9" s="658">
        <v>14.91131</v>
      </c>
      <c r="D9" s="658">
        <v>14.54799</v>
      </c>
      <c r="E9" s="658">
        <v>14.047960000000002</v>
      </c>
      <c r="F9" s="658">
        <v>13.6648</v>
      </c>
      <c r="G9" s="658">
        <v>14.34463</v>
      </c>
      <c r="H9" s="658">
        <v>14.05106</v>
      </c>
      <c r="I9" s="658">
        <v>13.77609</v>
      </c>
      <c r="J9" s="658">
        <v>13.40099</v>
      </c>
      <c r="K9" s="658">
        <v>14.285110000000001</v>
      </c>
      <c r="L9" s="658">
        <v>13.62636</v>
      </c>
      <c r="M9" s="658">
        <v>13.267999999999999</v>
      </c>
      <c r="N9" s="658">
        <v>14.140502395771225</v>
      </c>
      <c r="O9" s="658">
        <v>13.809951445230288</v>
      </c>
    </row>
    <row r="10" spans="1:16">
      <c r="A10" s="625"/>
      <c r="B10" s="682"/>
      <c r="C10" s="658"/>
      <c r="D10" s="658"/>
      <c r="E10" s="658"/>
      <c r="F10" s="658"/>
      <c r="G10" s="658"/>
      <c r="H10" s="658"/>
      <c r="I10" s="658"/>
      <c r="J10" s="658"/>
      <c r="K10" s="658"/>
      <c r="L10" s="658"/>
      <c r="M10" s="658"/>
      <c r="N10" s="658"/>
      <c r="O10" s="658"/>
    </row>
    <row r="11" spans="1:16" ht="15" customHeight="1">
      <c r="A11" s="592"/>
      <c r="B11" s="683" t="s">
        <v>1301</v>
      </c>
      <c r="C11" s="658"/>
      <c r="D11" s="658"/>
      <c r="E11" s="658"/>
      <c r="F11" s="658"/>
      <c r="G11" s="658"/>
      <c r="H11" s="658"/>
      <c r="I11" s="658"/>
      <c r="J11" s="658"/>
      <c r="K11" s="658"/>
      <c r="L11" s="658"/>
      <c r="M11" s="658"/>
      <c r="N11" s="658"/>
      <c r="O11" s="658"/>
    </row>
    <row r="12" spans="1:16" ht="15" customHeight="1">
      <c r="A12" s="580">
        <v>6</v>
      </c>
      <c r="B12" s="583" t="s">
        <v>1106</v>
      </c>
      <c r="C12" s="658">
        <v>1.3917968230665743</v>
      </c>
      <c r="D12" s="658">
        <v>1.4366843050887286</v>
      </c>
      <c r="E12" s="658">
        <v>1.399015013259385</v>
      </c>
      <c r="F12" s="658">
        <v>1.411260680870166</v>
      </c>
      <c r="G12" s="658">
        <v>1.3956488186026106</v>
      </c>
      <c r="H12" s="658">
        <v>1.4131339124711428</v>
      </c>
      <c r="I12" s="658">
        <v>1.3937423279209442</v>
      </c>
      <c r="J12" s="658">
        <v>1.4114038011474408</v>
      </c>
      <c r="K12" s="658">
        <v>1.4491058341778242</v>
      </c>
      <c r="L12" s="658">
        <v>1.4434815858235615</v>
      </c>
      <c r="M12" s="658">
        <v>1.4291148907409013</v>
      </c>
      <c r="N12" s="658">
        <v>1.4048136306272743</v>
      </c>
      <c r="O12" s="658">
        <v>1.4230005675159538</v>
      </c>
    </row>
    <row r="13" spans="1:16" ht="15" customHeight="1">
      <c r="A13" s="580">
        <v>7</v>
      </c>
      <c r="B13" s="583" t="s">
        <v>633</v>
      </c>
      <c r="C13" s="658">
        <v>1.2629633626214358</v>
      </c>
      <c r="D13" s="658">
        <v>0.98105672256145404</v>
      </c>
      <c r="E13" s="658">
        <v>1.5054939844084319</v>
      </c>
      <c r="F13" s="658">
        <v>1.9918331681764103</v>
      </c>
      <c r="G13" s="658">
        <v>2.9289267660174652</v>
      </c>
      <c r="H13" s="658">
        <v>4.0198561456184727</v>
      </c>
      <c r="I13" s="658">
        <v>4.379139036430078</v>
      </c>
      <c r="J13" s="658">
        <v>4.3094909612609538</v>
      </c>
      <c r="K13" s="658">
        <v>4.5301641024859647</v>
      </c>
      <c r="L13" s="658">
        <v>5.4973034256023814</v>
      </c>
      <c r="M13" s="658">
        <v>5.6138072574105253</v>
      </c>
      <c r="N13" s="658">
        <v>6.8355189159842489</v>
      </c>
      <c r="O13" s="658">
        <v>5.7522784879599209</v>
      </c>
    </row>
    <row r="14" spans="1:16" ht="15" customHeight="1">
      <c r="A14" s="580">
        <v>8</v>
      </c>
      <c r="B14" s="583" t="s">
        <v>634</v>
      </c>
      <c r="C14" s="658">
        <v>0.39832374251611946</v>
      </c>
      <c r="D14" s="658">
        <v>0.44010117408071925</v>
      </c>
      <c r="E14" s="658">
        <v>0.42605545175991777</v>
      </c>
      <c r="F14" s="658">
        <v>0.46625765680885611</v>
      </c>
      <c r="G14" s="658">
        <v>0.51234465034716958</v>
      </c>
      <c r="H14" s="658">
        <v>0.48654830935073917</v>
      </c>
      <c r="I14" s="658">
        <v>0.49009499829417424</v>
      </c>
      <c r="J14" s="658">
        <v>0.51588137748850726</v>
      </c>
      <c r="K14" s="658">
        <v>0.56088319620325078</v>
      </c>
      <c r="L14" s="658">
        <v>0.5664206921839674</v>
      </c>
      <c r="M14" s="658">
        <v>0.56105130943108072</v>
      </c>
      <c r="N14" s="658">
        <v>0.56891626451450816</v>
      </c>
      <c r="O14" s="658">
        <v>0.56032554775029608</v>
      </c>
    </row>
    <row r="15" spans="1:16" ht="15" customHeight="1">
      <c r="A15" s="580">
        <v>9</v>
      </c>
      <c r="B15" s="583" t="s">
        <v>1240</v>
      </c>
      <c r="C15" s="658">
        <v>2.2564364431718906</v>
      </c>
      <c r="D15" s="658">
        <v>1.9776398535694635</v>
      </c>
      <c r="E15" s="658">
        <v>2.4784535459078989</v>
      </c>
      <c r="F15" s="658">
        <v>2.9368361922377204</v>
      </c>
      <c r="G15" s="658">
        <v>3.8122309342729062</v>
      </c>
      <c r="H15" s="658">
        <v>4.9464417487388772</v>
      </c>
      <c r="I15" s="658">
        <v>5.2827863660568486</v>
      </c>
      <c r="J15" s="658">
        <v>5.2050133849198881</v>
      </c>
      <c r="K15" s="658">
        <v>5.4183867404605381</v>
      </c>
      <c r="L15" s="658">
        <v>6.374364319241975</v>
      </c>
      <c r="M15" s="658">
        <v>6.4818708387203454</v>
      </c>
      <c r="N15" s="658">
        <v>7.6714162820970149</v>
      </c>
      <c r="O15" s="658">
        <v>6.614953507725577</v>
      </c>
      <c r="P15" s="665"/>
    </row>
    <row r="16" spans="1:16">
      <c r="A16" s="625"/>
      <c r="B16" s="682"/>
      <c r="C16" s="658"/>
      <c r="D16" s="658"/>
      <c r="E16" s="658"/>
      <c r="F16" s="658"/>
      <c r="G16" s="658"/>
      <c r="H16" s="658"/>
      <c r="I16" s="658"/>
      <c r="J16" s="658"/>
      <c r="K16" s="658"/>
      <c r="L16" s="658"/>
      <c r="M16" s="658"/>
      <c r="N16" s="658"/>
      <c r="O16" s="658"/>
    </row>
    <row r="17" spans="1:15" ht="15" customHeight="1">
      <c r="A17" s="592"/>
      <c r="B17" s="683" t="s">
        <v>1270</v>
      </c>
      <c r="C17" s="658"/>
      <c r="D17" s="658"/>
      <c r="E17" s="658"/>
      <c r="F17" s="658"/>
      <c r="G17" s="658"/>
      <c r="H17" s="658"/>
      <c r="I17" s="658"/>
      <c r="J17" s="658"/>
      <c r="K17" s="658"/>
      <c r="L17" s="658"/>
      <c r="M17" s="658"/>
      <c r="N17" s="658"/>
      <c r="O17" s="658"/>
    </row>
    <row r="18" spans="1:15" ht="15" customHeight="1">
      <c r="A18" s="580">
        <v>10</v>
      </c>
      <c r="B18" s="583" t="s">
        <v>1106</v>
      </c>
      <c r="C18" s="658">
        <v>11.788060000000002</v>
      </c>
      <c r="D18" s="658">
        <v>10.767849999999999</v>
      </c>
      <c r="E18" s="658">
        <v>10.436770000000001</v>
      </c>
      <c r="F18" s="658">
        <v>10.417549999999999</v>
      </c>
      <c r="G18" s="658">
        <v>10.641680000000001</v>
      </c>
      <c r="H18" s="658">
        <v>10.376939999999999</v>
      </c>
      <c r="I18" s="658">
        <v>10.385620000000001</v>
      </c>
      <c r="J18" s="658">
        <v>9.2913200000000007</v>
      </c>
      <c r="K18" s="658">
        <v>10.527290000000001</v>
      </c>
      <c r="L18" s="658">
        <v>8.9351300000000009</v>
      </c>
      <c r="M18" s="658">
        <v>9.1298100000000009</v>
      </c>
      <c r="N18" s="658">
        <v>10.361589815178698</v>
      </c>
      <c r="O18" s="658">
        <v>9.5399250079937143</v>
      </c>
    </row>
    <row r="19" spans="1:15" ht="15" customHeight="1">
      <c r="A19" s="580">
        <v>11</v>
      </c>
      <c r="B19" s="583" t="s">
        <v>633</v>
      </c>
      <c r="C19" s="658">
        <v>2.5205295699334131</v>
      </c>
      <c r="D19" s="658">
        <v>2.4900647418896464</v>
      </c>
      <c r="E19" s="658">
        <v>2.5102547593458486</v>
      </c>
      <c r="F19" s="658">
        <v>2.6673004294763354</v>
      </c>
      <c r="G19" s="658">
        <v>2.2202106731486038</v>
      </c>
      <c r="H19" s="658">
        <v>2.3628185364945624</v>
      </c>
      <c r="I19" s="658">
        <v>2.4393323234467394</v>
      </c>
      <c r="J19" s="658">
        <v>2.4666871439971869</v>
      </c>
      <c r="K19" s="658">
        <v>2.7993285978914995</v>
      </c>
      <c r="L19" s="658">
        <v>2.7799678694581478</v>
      </c>
      <c r="M19" s="658">
        <v>2.7364566522824787</v>
      </c>
      <c r="N19" s="658">
        <v>2.9851735533327819</v>
      </c>
      <c r="O19" s="658">
        <v>2.9259443184884235</v>
      </c>
    </row>
    <row r="20" spans="1:15" ht="15" customHeight="1">
      <c r="A20" s="580">
        <v>12</v>
      </c>
      <c r="B20" s="583" t="s">
        <v>634</v>
      </c>
      <c r="C20" s="658">
        <v>2.4445365172567146</v>
      </c>
      <c r="D20" s="658">
        <v>1.8964253105206363</v>
      </c>
      <c r="E20" s="658">
        <v>1.918823396298589</v>
      </c>
      <c r="F20" s="658">
        <v>1.8171313381826735</v>
      </c>
      <c r="G20" s="658">
        <v>1.1373907922571793</v>
      </c>
      <c r="H20" s="658">
        <v>1.3739826243452817</v>
      </c>
      <c r="I20" s="658">
        <v>1.7754073180764081</v>
      </c>
      <c r="J20" s="658">
        <v>1.2932349175914029</v>
      </c>
      <c r="K20" s="658">
        <v>1.4524572464784753</v>
      </c>
      <c r="L20" s="658">
        <v>1.5392305355260036</v>
      </c>
      <c r="M20" s="658">
        <v>1.4900661987357038</v>
      </c>
      <c r="N20" s="658">
        <v>1.4455017842787634</v>
      </c>
      <c r="O20" s="658">
        <v>1.3148779931838452</v>
      </c>
    </row>
    <row r="21" spans="1:15" ht="15" customHeight="1">
      <c r="A21" s="580">
        <v>13</v>
      </c>
      <c r="B21" s="583" t="s">
        <v>1240</v>
      </c>
      <c r="C21" s="658">
        <v>11.864053052676699</v>
      </c>
      <c r="D21" s="658">
        <v>11.36148943136901</v>
      </c>
      <c r="E21" s="658">
        <v>11.028201363047261</v>
      </c>
      <c r="F21" s="658">
        <v>11.26771909129366</v>
      </c>
      <c r="G21" s="658">
        <v>11.724499880891425</v>
      </c>
      <c r="H21" s="658">
        <v>11.365775912149282</v>
      </c>
      <c r="I21" s="658">
        <v>11.049545005370334</v>
      </c>
      <c r="J21" s="658">
        <v>10.464772226405785</v>
      </c>
      <c r="K21" s="658">
        <v>11.874161351413024</v>
      </c>
      <c r="L21" s="658">
        <v>10.175867333932144</v>
      </c>
      <c r="M21" s="658">
        <v>10.376200453546776</v>
      </c>
      <c r="N21" s="658">
        <v>11.901261584232717</v>
      </c>
      <c r="O21" s="658">
        <v>11.150991333298293</v>
      </c>
    </row>
    <row r="22" spans="1:15">
      <c r="A22" s="625"/>
      <c r="B22" s="682"/>
      <c r="C22" s="658"/>
      <c r="D22" s="658"/>
      <c r="E22" s="658"/>
      <c r="F22" s="658"/>
      <c r="G22" s="658"/>
      <c r="H22" s="658"/>
      <c r="I22" s="658"/>
      <c r="J22" s="658"/>
      <c r="K22" s="658"/>
      <c r="L22" s="658"/>
      <c r="M22" s="658"/>
      <c r="N22" s="658"/>
      <c r="O22" s="658"/>
    </row>
    <row r="23" spans="1:15" ht="15" customHeight="1">
      <c r="A23" s="592"/>
      <c r="B23" s="683" t="s">
        <v>1271</v>
      </c>
      <c r="C23" s="658"/>
      <c r="D23" s="658"/>
      <c r="E23" s="658"/>
      <c r="F23" s="658"/>
      <c r="G23" s="658"/>
      <c r="H23" s="658"/>
      <c r="I23" s="658"/>
      <c r="J23" s="658"/>
      <c r="K23" s="658"/>
      <c r="L23" s="658"/>
      <c r="M23" s="658"/>
      <c r="N23" s="658"/>
      <c r="O23" s="658"/>
    </row>
    <row r="24" spans="1:15" ht="15" customHeight="1">
      <c r="A24" s="580">
        <v>14</v>
      </c>
      <c r="B24" s="583" t="s">
        <v>1106</v>
      </c>
      <c r="C24" s="658">
        <v>6.3825899999999995</v>
      </c>
      <c r="D24" s="658">
        <v>6.4644300000000001</v>
      </c>
      <c r="E24" s="658">
        <v>6.2877300000000007</v>
      </c>
      <c r="F24" s="658">
        <v>6.2207699999999999</v>
      </c>
      <c r="G24" s="658">
        <v>6.0893300000000004</v>
      </c>
      <c r="H24" s="658">
        <v>6.0933599999999997</v>
      </c>
      <c r="I24" s="658">
        <v>5.9811399999999999</v>
      </c>
      <c r="J24" s="658">
        <v>6.0453099999999989</v>
      </c>
      <c r="K24" s="658">
        <v>6.07538</v>
      </c>
      <c r="L24" s="658">
        <v>6.1069999999999993</v>
      </c>
      <c r="M24" s="658">
        <v>6.0152400000000004</v>
      </c>
      <c r="N24" s="658">
        <v>5.949326011713775</v>
      </c>
      <c r="O24" s="658">
        <v>6.0084843761082061</v>
      </c>
    </row>
    <row r="25" spans="1:15" ht="15" customHeight="1">
      <c r="A25" s="580">
        <v>15</v>
      </c>
      <c r="B25" s="583" t="s">
        <v>633</v>
      </c>
      <c r="C25" s="658">
        <v>0.12029670338786048</v>
      </c>
      <c r="D25" s="658">
        <v>0.10335543153297816</v>
      </c>
      <c r="E25" s="658">
        <v>0.1271010500442748</v>
      </c>
      <c r="F25" s="658">
        <v>0.16661266828961424</v>
      </c>
      <c r="G25" s="658">
        <v>0.12331890256979512</v>
      </c>
      <c r="H25" s="658">
        <v>0.18717377356968218</v>
      </c>
      <c r="I25" s="658">
        <v>0.19071514562981712</v>
      </c>
      <c r="J25" s="658">
        <v>0.26293616909461226</v>
      </c>
      <c r="K25" s="658">
        <v>0.21848311290673961</v>
      </c>
      <c r="L25" s="658">
        <v>0.17203880398128835</v>
      </c>
      <c r="M25" s="658">
        <v>0.22415665695447937</v>
      </c>
      <c r="N25" s="658">
        <v>0.26608171693160337</v>
      </c>
      <c r="O25" s="658">
        <v>0.22787381985616234</v>
      </c>
    </row>
    <row r="26" spans="1:15" ht="15" customHeight="1">
      <c r="A26" s="580">
        <v>16</v>
      </c>
      <c r="B26" s="583" t="s">
        <v>634</v>
      </c>
      <c r="C26" s="658">
        <v>9.9963744866199356E-2</v>
      </c>
      <c r="D26" s="658">
        <v>7.7938738961029638E-2</v>
      </c>
      <c r="E26" s="658">
        <v>7.2541797131695382E-2</v>
      </c>
      <c r="F26" s="658">
        <v>7.7107069108952667E-2</v>
      </c>
      <c r="G26" s="658">
        <v>4.2174264417225701E-2</v>
      </c>
      <c r="H26" s="658">
        <v>5.3414941391589664E-2</v>
      </c>
      <c r="I26" s="658">
        <v>6.8762800001717708E-2</v>
      </c>
      <c r="J26" s="658">
        <v>6.216496357766603E-2</v>
      </c>
      <c r="K26" s="658">
        <v>5.159495402556187E-2</v>
      </c>
      <c r="L26" s="658">
        <v>5.9196902797523057E-2</v>
      </c>
      <c r="M26" s="658">
        <v>5.6411352634056208E-2</v>
      </c>
      <c r="N26" s="658">
        <v>5.7562223378221318E-2</v>
      </c>
      <c r="O26" s="658">
        <v>4.5209586403039799E-2</v>
      </c>
    </row>
    <row r="27" spans="1:15" ht="15" customHeight="1">
      <c r="A27" s="580">
        <v>17</v>
      </c>
      <c r="B27" s="583" t="s">
        <v>1240</v>
      </c>
      <c r="C27" s="658">
        <v>6.4029229585216605</v>
      </c>
      <c r="D27" s="658">
        <v>6.4898466925719482</v>
      </c>
      <c r="E27" s="658">
        <v>6.3422892529125807</v>
      </c>
      <c r="F27" s="658">
        <v>6.3102755991806614</v>
      </c>
      <c r="G27" s="658">
        <v>6.1704746381525695</v>
      </c>
      <c r="H27" s="658">
        <v>6.2271188321780926</v>
      </c>
      <c r="I27" s="658">
        <v>6.1030923456280997</v>
      </c>
      <c r="J27" s="658">
        <v>6.246081205516945</v>
      </c>
      <c r="K27" s="658">
        <v>6.2422681588811777</v>
      </c>
      <c r="L27" s="658">
        <v>6.2198419011837647</v>
      </c>
      <c r="M27" s="658">
        <v>6.1829853043204235</v>
      </c>
      <c r="N27" s="658">
        <v>6.157845505267157</v>
      </c>
      <c r="O27" s="658">
        <v>6.1911486095613286</v>
      </c>
    </row>
    <row r="28" spans="1:15">
      <c r="A28" s="625"/>
      <c r="B28" s="682"/>
      <c r="C28" s="658"/>
      <c r="D28" s="658"/>
      <c r="E28" s="658"/>
      <c r="F28" s="658"/>
      <c r="G28" s="658"/>
      <c r="H28" s="658"/>
      <c r="I28" s="658"/>
      <c r="J28" s="658"/>
      <c r="K28" s="658"/>
      <c r="L28" s="658"/>
      <c r="M28" s="658"/>
      <c r="N28" s="658"/>
      <c r="O28" s="658"/>
    </row>
    <row r="29" spans="1:15" ht="15" customHeight="1">
      <c r="A29" s="592"/>
      <c r="B29" s="683" t="s">
        <v>1272</v>
      </c>
      <c r="C29" s="658"/>
      <c r="D29" s="658"/>
      <c r="E29" s="658"/>
      <c r="F29" s="658"/>
      <c r="G29" s="658"/>
      <c r="H29" s="658"/>
      <c r="I29" s="658"/>
      <c r="J29" s="658"/>
      <c r="K29" s="658"/>
      <c r="L29" s="658"/>
      <c r="M29" s="658"/>
      <c r="N29" s="658"/>
      <c r="O29" s="658"/>
    </row>
    <row r="30" spans="1:15" ht="15" customHeight="1">
      <c r="A30" s="580">
        <v>18</v>
      </c>
      <c r="B30" s="583" t="s">
        <v>1106</v>
      </c>
      <c r="C30" s="658">
        <v>5.179234421082568</v>
      </c>
      <c r="D30" s="658">
        <v>5.3621510903104754</v>
      </c>
      <c r="E30" s="658">
        <v>5.0399577693861906</v>
      </c>
      <c r="F30" s="658">
        <v>4.4302355386265022</v>
      </c>
      <c r="G30" s="658">
        <v>5.6744402937807941</v>
      </c>
      <c r="H30" s="658">
        <v>5.4163142326368447</v>
      </c>
      <c r="I30" s="658">
        <v>5.0393387620453192</v>
      </c>
      <c r="J30" s="658">
        <v>5.4150762179550984</v>
      </c>
      <c r="K30" s="658">
        <v>5.8161929748406624</v>
      </c>
      <c r="L30" s="658">
        <v>6.0789615910411552</v>
      </c>
      <c r="M30" s="658">
        <v>5.5048322823816527</v>
      </c>
      <c r="N30" s="658">
        <v>5.8162692973115071</v>
      </c>
      <c r="O30" s="658">
        <v>6.0321805784342271</v>
      </c>
    </row>
    <row r="31" spans="1:15" ht="15" customHeight="1">
      <c r="A31" s="580">
        <v>19</v>
      </c>
      <c r="B31" s="583" t="s">
        <v>634</v>
      </c>
      <c r="C31" s="658">
        <v>1.5018855835115166</v>
      </c>
      <c r="D31" s="658">
        <v>1.2528274323501871</v>
      </c>
      <c r="E31" s="658">
        <v>1.2291002621774911</v>
      </c>
      <c r="F31" s="658">
        <v>1.0760867627910236</v>
      </c>
      <c r="G31" s="658">
        <v>0.86915670867486328</v>
      </c>
      <c r="H31" s="658">
        <v>1.0254853484270439</v>
      </c>
      <c r="I31" s="658">
        <v>1.2184315671104502</v>
      </c>
      <c r="J31" s="658">
        <v>1.016313770546927</v>
      </c>
      <c r="K31" s="658">
        <v>1.0352594466905838</v>
      </c>
      <c r="L31" s="658">
        <v>1.3291933237241353</v>
      </c>
      <c r="M31" s="658">
        <v>1.1477814695967476</v>
      </c>
      <c r="N31" s="658">
        <v>1.1115446932961279</v>
      </c>
      <c r="O31" s="658">
        <v>0.98511880606882252</v>
      </c>
    </row>
    <row r="32" spans="1:15" ht="15" customHeight="1">
      <c r="A32" s="580">
        <v>20</v>
      </c>
      <c r="B32" s="583" t="s">
        <v>1273</v>
      </c>
      <c r="C32" s="658">
        <v>3.6773488375710515</v>
      </c>
      <c r="D32" s="658">
        <v>4.1093236579602888</v>
      </c>
      <c r="E32" s="658">
        <v>3.8108575072086994</v>
      </c>
      <c r="F32" s="658">
        <v>3.3541487758354789</v>
      </c>
      <c r="G32" s="658">
        <v>4.805283585105931</v>
      </c>
      <c r="H32" s="658">
        <v>4.3908288842098013</v>
      </c>
      <c r="I32" s="658">
        <v>3.8209071949348692</v>
      </c>
      <c r="J32" s="658">
        <v>4.3987624474081715</v>
      </c>
      <c r="K32" s="658">
        <v>4.7809335281500784</v>
      </c>
      <c r="L32" s="658">
        <v>4.7497682673170196</v>
      </c>
      <c r="M32" s="658">
        <v>4.3570508127849052</v>
      </c>
      <c r="N32" s="658">
        <v>4.7047246040153787</v>
      </c>
      <c r="O32" s="658">
        <v>5.0470617723654048</v>
      </c>
    </row>
    <row r="33" spans="1:16">
      <c r="A33" s="625"/>
      <c r="B33" s="682"/>
      <c r="C33" s="658"/>
      <c r="D33" s="658"/>
      <c r="E33" s="658"/>
      <c r="F33" s="658"/>
      <c r="G33" s="658"/>
      <c r="H33" s="658"/>
      <c r="I33" s="658"/>
      <c r="J33" s="658"/>
      <c r="K33" s="658"/>
      <c r="L33" s="658"/>
      <c r="M33" s="658"/>
      <c r="N33" s="658"/>
      <c r="O33" s="658"/>
    </row>
    <row r="34" spans="1:16" ht="15" customHeight="1">
      <c r="A34" s="592"/>
      <c r="B34" s="683" t="s">
        <v>1220</v>
      </c>
      <c r="C34" s="658"/>
      <c r="D34" s="658"/>
      <c r="E34" s="658"/>
      <c r="F34" s="658"/>
      <c r="G34" s="658"/>
      <c r="H34" s="658"/>
      <c r="I34" s="658"/>
      <c r="J34" s="658"/>
      <c r="K34" s="658"/>
      <c r="L34" s="658"/>
      <c r="M34" s="658"/>
      <c r="N34" s="658"/>
      <c r="O34" s="658"/>
    </row>
    <row r="35" spans="1:16" ht="15" customHeight="1">
      <c r="A35" s="580">
        <v>21</v>
      </c>
      <c r="B35" s="583" t="s">
        <v>1106</v>
      </c>
      <c r="C35" s="658">
        <v>5.179234421082568</v>
      </c>
      <c r="D35" s="658">
        <v>5.3621510903104754</v>
      </c>
      <c r="E35" s="658">
        <v>5.0399577693861906</v>
      </c>
      <c r="F35" s="658">
        <v>4.4302355386265022</v>
      </c>
      <c r="G35" s="658">
        <v>5.6744402937807941</v>
      </c>
      <c r="H35" s="658">
        <v>5.4163142326368447</v>
      </c>
      <c r="I35" s="658">
        <v>5.0393387620453192</v>
      </c>
      <c r="J35" s="658">
        <v>5.4150762179550984</v>
      </c>
      <c r="K35" s="658">
        <v>5.8161929748406624</v>
      </c>
      <c r="L35" s="658">
        <v>6.0789615910411552</v>
      </c>
      <c r="M35" s="658">
        <v>5.5048322823816527</v>
      </c>
      <c r="N35" s="658">
        <v>5.8162692973115071</v>
      </c>
      <c r="O35" s="658">
        <v>6.0321805784342271</v>
      </c>
    </row>
    <row r="36" spans="1:16" ht="15" customHeight="1">
      <c r="A36" s="580">
        <v>22</v>
      </c>
      <c r="B36" s="583" t="s">
        <v>634</v>
      </c>
      <c r="C36" s="658">
        <v>1.5018855835115166</v>
      </c>
      <c r="D36" s="658">
        <v>1.2528274323501871</v>
      </c>
      <c r="E36" s="658">
        <v>1.2291002621774911</v>
      </c>
      <c r="F36" s="658">
        <v>1.0760867627910236</v>
      </c>
      <c r="G36" s="658">
        <v>0.86915670867486328</v>
      </c>
      <c r="H36" s="658">
        <v>1.0254853484270439</v>
      </c>
      <c r="I36" s="658">
        <v>1.2184315671104502</v>
      </c>
      <c r="J36" s="658">
        <v>1.016313770546927</v>
      </c>
      <c r="K36" s="658">
        <v>1.0352594466905838</v>
      </c>
      <c r="L36" s="658">
        <v>1.3291933237241353</v>
      </c>
      <c r="M36" s="658">
        <v>1.1477814695967476</v>
      </c>
      <c r="N36" s="658">
        <v>1.1115446932961279</v>
      </c>
      <c r="O36" s="658">
        <v>0.98511880606882252</v>
      </c>
    </row>
    <row r="37" spans="1:16" ht="15" customHeight="1">
      <c r="A37" s="580">
        <v>23</v>
      </c>
      <c r="B37" s="583" t="s">
        <v>1273</v>
      </c>
      <c r="C37" s="658">
        <v>3.6773488375710515</v>
      </c>
      <c r="D37" s="658">
        <v>4.1093236579602888</v>
      </c>
      <c r="E37" s="658">
        <v>3.8108575072086994</v>
      </c>
      <c r="F37" s="658">
        <v>3.3541487758354789</v>
      </c>
      <c r="G37" s="658">
        <v>4.805283585105931</v>
      </c>
      <c r="H37" s="658">
        <v>4.3908288842098013</v>
      </c>
      <c r="I37" s="658">
        <v>3.8209071949348692</v>
      </c>
      <c r="J37" s="658">
        <v>4.3987624474081715</v>
      </c>
      <c r="K37" s="658">
        <v>4.7809335281500784</v>
      </c>
      <c r="L37" s="658">
        <v>4.7497682673170196</v>
      </c>
      <c r="M37" s="658">
        <v>4.3570508127849052</v>
      </c>
      <c r="N37" s="658">
        <v>4.7047246040153787</v>
      </c>
      <c r="O37" s="658">
        <v>5.0470617723654048</v>
      </c>
    </row>
    <row r="38" spans="1:16">
      <c r="A38" s="625"/>
      <c r="B38" s="682"/>
      <c r="C38" s="658"/>
      <c r="D38" s="658"/>
      <c r="E38" s="658"/>
      <c r="F38" s="658"/>
      <c r="G38" s="658"/>
      <c r="H38" s="658"/>
      <c r="I38" s="658"/>
      <c r="J38" s="658"/>
      <c r="K38" s="658"/>
      <c r="L38" s="658"/>
      <c r="M38" s="658"/>
      <c r="N38" s="658"/>
      <c r="O38" s="658"/>
    </row>
    <row r="39" spans="1:16" ht="15" customHeight="1">
      <c r="A39" s="592"/>
      <c r="B39" s="683" t="s">
        <v>1238</v>
      </c>
      <c r="C39" s="658"/>
      <c r="D39" s="658"/>
      <c r="E39" s="658"/>
      <c r="F39" s="658"/>
      <c r="G39" s="658"/>
      <c r="H39" s="658"/>
      <c r="I39" s="658"/>
      <c r="J39" s="658"/>
      <c r="K39" s="658"/>
      <c r="L39" s="658"/>
      <c r="M39" s="658"/>
      <c r="N39" s="658"/>
      <c r="O39" s="658"/>
    </row>
    <row r="40" spans="1:16" ht="15" customHeight="1">
      <c r="A40" s="580">
        <v>24</v>
      </c>
      <c r="B40" s="583" t="s">
        <v>1106</v>
      </c>
      <c r="C40" s="658">
        <v>39.652991244149149</v>
      </c>
      <c r="D40" s="658">
        <v>38.579105395399203</v>
      </c>
      <c r="E40" s="658">
        <v>37.211432782645581</v>
      </c>
      <c r="F40" s="658">
        <v>36.144616219496669</v>
      </c>
      <c r="G40" s="658">
        <v>38.145729112383407</v>
      </c>
      <c r="H40" s="658">
        <v>37.350808145107983</v>
      </c>
      <c r="I40" s="658">
        <v>36.575931089966261</v>
      </c>
      <c r="J40" s="658">
        <v>35.56410001910254</v>
      </c>
      <c r="K40" s="658">
        <v>38.153078809018488</v>
      </c>
      <c r="L40" s="658">
        <v>36.190933176864718</v>
      </c>
      <c r="M40" s="658">
        <v>35.346997173122553</v>
      </c>
      <c r="N40" s="658">
        <v>37.672501150602479</v>
      </c>
      <c r="O40" s="658">
        <v>36.813541975282391</v>
      </c>
    </row>
    <row r="41" spans="1:16" ht="15" customHeight="1">
      <c r="A41" s="580">
        <v>25</v>
      </c>
      <c r="B41" s="583" t="s">
        <v>633</v>
      </c>
      <c r="C41" s="658">
        <v>3.9037896359427098</v>
      </c>
      <c r="D41" s="658">
        <v>3.5744768959840787</v>
      </c>
      <c r="E41" s="658">
        <v>4.1428497937985558</v>
      </c>
      <c r="F41" s="658">
        <v>4.8257462659423602</v>
      </c>
      <c r="G41" s="658">
        <v>5.2724563417358636</v>
      </c>
      <c r="H41" s="658">
        <v>6.5698484556827177</v>
      </c>
      <c r="I41" s="658">
        <v>7.0091865055066345</v>
      </c>
      <c r="J41" s="658">
        <v>7.0391142743527526</v>
      </c>
      <c r="K41" s="658">
        <v>7.5479758132842045</v>
      </c>
      <c r="L41" s="658">
        <v>8.4493100990418171</v>
      </c>
      <c r="M41" s="658">
        <v>8.5744205666474826</v>
      </c>
      <c r="N41" s="658">
        <v>10.086774186248634</v>
      </c>
      <c r="O41" s="658">
        <v>8.9060966263045067</v>
      </c>
    </row>
    <row r="42" spans="1:16" ht="15" customHeight="1">
      <c r="A42" s="580">
        <v>26</v>
      </c>
      <c r="B42" s="583" t="s">
        <v>634</v>
      </c>
      <c r="C42" s="658">
        <v>7.5369267820853638</v>
      </c>
      <c r="D42" s="658">
        <v>6.2294732632948362</v>
      </c>
      <c r="E42" s="658">
        <v>6.2292696235190235</v>
      </c>
      <c r="F42" s="658">
        <v>5.8201313877334124</v>
      </c>
      <c r="G42" s="658">
        <v>4.0942312994681824</v>
      </c>
      <c r="H42" s="658">
        <v>4.7998941628429161</v>
      </c>
      <c r="I42" s="658">
        <v>5.9077001402315261</v>
      </c>
      <c r="J42" s="658">
        <v>4.7528443369770486</v>
      </c>
      <c r="K42" s="658">
        <v>5.0711210301222938</v>
      </c>
      <c r="L42" s="658">
        <v>5.8414174185511314</v>
      </c>
      <c r="M42" s="658">
        <v>5.4207659450078944</v>
      </c>
      <c r="N42" s="658">
        <v>5.2842168389907966</v>
      </c>
      <c r="O42" s="658">
        <v>4.8163933000240666</v>
      </c>
    </row>
    <row r="43" spans="1:16" ht="15" customHeight="1">
      <c r="A43" s="580">
        <v>27</v>
      </c>
      <c r="B43" s="583" t="s">
        <v>1274</v>
      </c>
      <c r="C43" s="658">
        <v>36.019854098006491</v>
      </c>
      <c r="D43" s="658">
        <v>35.924109028088445</v>
      </c>
      <c r="E43" s="658">
        <v>35.125012952925111</v>
      </c>
      <c r="F43" s="658">
        <v>35.150231097705614</v>
      </c>
      <c r="G43" s="658">
        <v>39.323954154651084</v>
      </c>
      <c r="H43" s="658">
        <v>39.120762437947782</v>
      </c>
      <c r="I43" s="658">
        <v>37.677417455241368</v>
      </c>
      <c r="J43" s="658">
        <v>37.850369956478247</v>
      </c>
      <c r="K43" s="658">
        <v>40.6299335921804</v>
      </c>
      <c r="L43" s="658">
        <v>38.798825857355403</v>
      </c>
      <c r="M43" s="658">
        <v>38.500651794762142</v>
      </c>
      <c r="N43" s="658">
        <v>42.475058497860317</v>
      </c>
      <c r="O43" s="658">
        <v>40.903245301562826</v>
      </c>
      <c r="P43" s="665"/>
    </row>
    <row r="44" spans="1:16" ht="15" customHeight="1">
      <c r="A44" s="580">
        <v>28</v>
      </c>
      <c r="B44" s="583" t="s">
        <v>1275</v>
      </c>
      <c r="C44" s="658">
        <v>7.0834357126446577</v>
      </c>
      <c r="D44" s="658">
        <v>7.1292211581680931</v>
      </c>
      <c r="E44" s="658">
        <v>7.0255493273581209</v>
      </c>
      <c r="F44" s="658">
        <v>6.9907162788577324</v>
      </c>
      <c r="G44" s="658">
        <v>6.9279603094888955</v>
      </c>
      <c r="H44" s="658">
        <v>6.9302523806581249</v>
      </c>
      <c r="I44" s="658">
        <v>6.882653378656741</v>
      </c>
      <c r="J44" s="658">
        <v>6.8046193902768621</v>
      </c>
      <c r="K44" s="658">
        <v>6.7306691667414142</v>
      </c>
      <c r="L44" s="658">
        <v>6.7460818670495897</v>
      </c>
      <c r="M44" s="658">
        <v>6.7725615249594497</v>
      </c>
      <c r="N44" s="658">
        <v>6.8867244656637183</v>
      </c>
      <c r="O44" s="658">
        <v>6.890082213844309</v>
      </c>
    </row>
    <row r="46" spans="1:16">
      <c r="A46" s="601" t="s">
        <v>572</v>
      </c>
    </row>
    <row r="47" spans="1:16">
      <c r="A47" s="602" t="s">
        <v>1276</v>
      </c>
    </row>
    <row r="48" spans="1:16">
      <c r="A48" s="602" t="s">
        <v>1277</v>
      </c>
    </row>
    <row r="49" spans="1:1">
      <c r="A49" s="602" t="s">
        <v>1278</v>
      </c>
    </row>
    <row r="50" spans="1:1">
      <c r="A50" s="602" t="s">
        <v>1279</v>
      </c>
    </row>
  </sheetData>
  <pageMargins left="0.70866141732283472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/>
  </sheetViews>
  <sheetFormatPr baseColWidth="10" defaultRowHeight="12"/>
  <cols>
    <col min="1" max="1" width="4.7109375" style="576" customWidth="1"/>
    <col min="2" max="2" width="50.7109375" style="576" customWidth="1"/>
    <col min="3" max="3" width="11.42578125" style="576"/>
    <col min="4" max="7" width="0" style="576" hidden="1" customWidth="1"/>
    <col min="8" max="8" width="11.42578125" style="576"/>
    <col min="9" max="12" width="0" style="576" hidden="1" customWidth="1"/>
    <col min="13" max="16384" width="11.42578125" style="576"/>
  </cols>
  <sheetData>
    <row r="1" spans="1:15" ht="18.75">
      <c r="A1" s="617" t="s">
        <v>1307</v>
      </c>
    </row>
    <row r="2" spans="1:15" ht="20.100000000000001" customHeight="1">
      <c r="A2" s="577" t="s">
        <v>1110</v>
      </c>
    </row>
    <row r="3" spans="1:15" ht="20.100000000000001" customHeight="1">
      <c r="A3" s="664"/>
    </row>
    <row r="4" spans="1:15" s="578" customFormat="1" ht="30" customHeight="1">
      <c r="A4" s="618" t="s">
        <v>30</v>
      </c>
      <c r="B4" s="622" t="s">
        <v>630</v>
      </c>
      <c r="C4" s="619">
        <v>2000</v>
      </c>
      <c r="D4" s="619">
        <v>2001</v>
      </c>
      <c r="E4" s="619">
        <v>2002</v>
      </c>
      <c r="F4" s="619">
        <v>2003</v>
      </c>
      <c r="G4" s="619">
        <v>2004</v>
      </c>
      <c r="H4" s="619">
        <v>2005</v>
      </c>
      <c r="I4" s="620">
        <v>2006</v>
      </c>
      <c r="J4" s="619">
        <v>2007</v>
      </c>
      <c r="K4" s="619">
        <v>2008</v>
      </c>
      <c r="L4" s="619">
        <v>2009</v>
      </c>
      <c r="M4" s="619">
        <v>2010</v>
      </c>
      <c r="N4" s="620">
        <v>2011</v>
      </c>
      <c r="O4" s="632">
        <v>2012</v>
      </c>
    </row>
    <row r="5" spans="1:15" ht="20.100000000000001" customHeight="1">
      <c r="A5" s="580">
        <v>1</v>
      </c>
      <c r="B5" s="636" t="s">
        <v>1267</v>
      </c>
      <c r="C5" s="666">
        <f>'11.3.4'!C5/'11.3.4'!$C5*100</f>
        <v>100</v>
      </c>
      <c r="D5" s="666">
        <f>'11.3.4'!D5/'11.3.4'!$C5*100</f>
        <v>97.785839146954004</v>
      </c>
      <c r="E5" s="666">
        <f>'11.3.4'!E5/'11.3.4'!$C5*100</f>
        <v>94.701539138460973</v>
      </c>
      <c r="F5" s="666">
        <f>'11.3.4'!F5/'11.3.4'!$C5*100</f>
        <v>92.331959056241303</v>
      </c>
      <c r="G5" s="666">
        <f>'11.3.4'!G5/'11.3.4'!$C5*100</f>
        <v>96.443931325765149</v>
      </c>
      <c r="H5" s="667">
        <f>'11.3.4'!H5/'11.3.4'!$C5*100</f>
        <v>94.743046578420802</v>
      </c>
      <c r="I5" s="667">
        <f>'11.3.4'!I5/'11.3.4'!$C5*100</f>
        <v>92.984822258989141</v>
      </c>
      <c r="J5" s="667">
        <f>'11.3.4'!J5/'11.3.4'!$C5*100</f>
        <v>90.699990684160454</v>
      </c>
      <c r="K5" s="667">
        <f>'11.3.4'!K5/'11.3.4'!$C5*100</f>
        <v>96.063663651486337</v>
      </c>
      <c r="L5" s="667">
        <f>'11.3.4'!L5/'11.3.4'!$C5*100</f>
        <v>91.910969624756063</v>
      </c>
      <c r="M5" s="667">
        <f>'11.3.4'!M5/'11.3.4'!$C5*100</f>
        <v>90.004065650097473</v>
      </c>
      <c r="N5" s="667">
        <f>'11.3.4'!N5/'11.3.4'!$C5*100</f>
        <v>94.989638182989751</v>
      </c>
      <c r="O5" s="667">
        <f>'11.3.4'!O5/'11.3.4'!$C5*100</f>
        <v>93.165700067620676</v>
      </c>
    </row>
    <row r="6" spans="1:15" ht="15" customHeight="1">
      <c r="A6" s="580">
        <v>2</v>
      </c>
      <c r="B6" s="583" t="s">
        <v>1268</v>
      </c>
      <c r="C6" s="637">
        <f>'11.3.4'!C6/'11.3.4'!$C6*100</f>
        <v>100</v>
      </c>
      <c r="D6" s="637">
        <f>'11.3.4'!D6/'11.3.4'!$C6*100</f>
        <v>102.10155240642473</v>
      </c>
      <c r="E6" s="637">
        <f>'11.3.4'!E6/'11.3.4'!$C6*100</f>
        <v>99.705140673036439</v>
      </c>
      <c r="F6" s="637">
        <f>'11.3.4'!F6/'11.3.4'!$C6*100</f>
        <v>99.030233089343398</v>
      </c>
      <c r="G6" s="637">
        <f>'11.3.4'!G6/'11.3.4'!$C6*100</f>
        <v>97.183434598205324</v>
      </c>
      <c r="H6" s="595">
        <f>'11.3.4'!H6/'11.3.4'!$C6*100</f>
        <v>97.432132186916462</v>
      </c>
      <c r="I6" s="595">
        <f>'11.3.4'!I6/'11.3.4'!$C6*100</f>
        <v>95.80267119741319</v>
      </c>
      <c r="J6" s="595">
        <f>'11.3.4'!J6/'11.3.4'!$C6*100</f>
        <v>96.260642509169557</v>
      </c>
      <c r="K6" s="595">
        <f>'11.3.4'!K6/'11.3.4'!$C6*100</f>
        <v>96.644696866594572</v>
      </c>
      <c r="L6" s="595">
        <f>'11.3.4'!L6/'11.3.4'!$C6*100</f>
        <v>96.594287415535362</v>
      </c>
      <c r="M6" s="595">
        <f>'11.3.4'!M6/'11.3.4'!$C6*100</f>
        <v>94.83140161956166</v>
      </c>
      <c r="N6" s="595">
        <f>'11.3.4'!N6/'11.3.4'!$C6*100</f>
        <v>92.663496786160522</v>
      </c>
      <c r="O6" s="595">
        <f>'11.3.4'!O6/'11.3.4'!$C6*100</f>
        <v>92.422472538531579</v>
      </c>
    </row>
    <row r="7" spans="1:15" ht="15" customHeight="1">
      <c r="A7" s="580">
        <v>3</v>
      </c>
      <c r="B7" s="583" t="s">
        <v>1269</v>
      </c>
      <c r="C7" s="637">
        <f>'11.3.4'!C7/'11.3.4'!$C7*100</f>
        <v>100</v>
      </c>
      <c r="D7" s="637">
        <f>'11.3.4'!D7/'11.3.4'!$C7*100</f>
        <v>97.309406892806223</v>
      </c>
      <c r="E7" s="637">
        <f>'11.3.4'!E7/'11.3.4'!$C7*100</f>
        <v>94.40836369396483</v>
      </c>
      <c r="F7" s="637">
        <f>'11.3.4'!F7/'11.3.4'!$C7*100</f>
        <v>91.954244076848212</v>
      </c>
      <c r="G7" s="637">
        <f>'11.3.4'!G7/'11.3.4'!$C7*100</f>
        <v>96.87153492792649</v>
      </c>
      <c r="H7" s="595">
        <f>'11.3.4'!H7/'11.3.4'!$C7*100</f>
        <v>95.098549478400571</v>
      </c>
      <c r="I7" s="595">
        <f>'11.3.4'!I7/'11.3.4'!$C7*100</f>
        <v>93.411554388902701</v>
      </c>
      <c r="J7" s="595">
        <f>'11.3.4'!J7/'11.3.4'!$C7*100</f>
        <v>90.836369396483448</v>
      </c>
      <c r="K7" s="595">
        <f>'11.3.4'!K7/'11.3.4'!$C7*100</f>
        <v>96.726709058405561</v>
      </c>
      <c r="L7" s="595">
        <f>'11.3.4'!L7/'11.3.4'!$C7*100</f>
        <v>92.039102984770651</v>
      </c>
      <c r="M7" s="595">
        <f>'11.3.4'!M7/'11.3.4'!$C7*100</f>
        <v>90.360028060012198</v>
      </c>
      <c r="N7" s="595">
        <f>'11.3.4'!N7/'11.3.4'!$C7*100</f>
        <v>95.997824307157416</v>
      </c>
      <c r="O7" s="595">
        <f>'11.3.4'!O7/'11.3.4'!$C7*100</f>
        <v>94.131580933827635</v>
      </c>
    </row>
    <row r="8" spans="1:15" ht="15" customHeight="1">
      <c r="A8" s="580">
        <v>4</v>
      </c>
      <c r="B8" s="583" t="s">
        <v>1219</v>
      </c>
      <c r="C8" s="637">
        <f>'11.3.4'!C8/'11.3.4'!$C8*100</f>
        <v>100</v>
      </c>
      <c r="D8" s="637">
        <f>'11.3.4'!D8/'11.3.4'!$C8*100</f>
        <v>99.902095163501087</v>
      </c>
      <c r="E8" s="637">
        <f>'11.3.4'!E8/'11.3.4'!$C8*100</f>
        <v>94.86978656745643</v>
      </c>
      <c r="F8" s="637">
        <f>'11.3.4'!F8/'11.3.4'!$C8*100</f>
        <v>92.617975327981213</v>
      </c>
      <c r="G8" s="637">
        <f>'11.3.4'!G8/'11.3.4'!$C8*100</f>
        <v>89.935382807910713</v>
      </c>
      <c r="H8" s="595">
        <f>'11.3.4'!H8/'11.3.4'!$C8*100</f>
        <v>88.290581554728803</v>
      </c>
      <c r="I8" s="595">
        <f>'11.3.4'!I8/'11.3.4'!$C8*100</f>
        <v>85.862541609555493</v>
      </c>
      <c r="J8" s="595">
        <f>'11.3.4'!J8/'11.3.4'!$C8*100</f>
        <v>85.549246132758967</v>
      </c>
      <c r="K8" s="595">
        <f>'11.3.4'!K8/'11.3.4'!$C8*100</f>
        <v>85.960446446054434</v>
      </c>
      <c r="L8" s="595">
        <f>'11.3.4'!L8/'11.3.4'!$C8*100</f>
        <v>85.745055805756792</v>
      </c>
      <c r="M8" s="595">
        <f>'11.3.4'!M8/'11.3.4'!$C8*100</f>
        <v>84.296064225572735</v>
      </c>
      <c r="N8" s="595">
        <f>'11.3.4'!N8/'11.3.4'!$C8*100</f>
        <v>83.471092179053457</v>
      </c>
      <c r="O8" s="595">
        <f>'11.3.4'!O8/'11.3.4'!$C8*100</f>
        <v>83.063152035241444</v>
      </c>
    </row>
    <row r="9" spans="1:15" ht="15" customHeight="1">
      <c r="A9" s="580">
        <v>5</v>
      </c>
      <c r="B9" s="583" t="s">
        <v>1220</v>
      </c>
      <c r="C9" s="637">
        <f>'11.3.4'!C9/'11.3.4'!$C9*100</f>
        <v>100</v>
      </c>
      <c r="D9" s="637">
        <f>'11.3.4'!D9/'11.3.4'!$C9*100</f>
        <v>97.563460219122263</v>
      </c>
      <c r="E9" s="637">
        <f>'11.3.4'!E9/'11.3.4'!$C9*100</f>
        <v>94.210099582129274</v>
      </c>
      <c r="F9" s="637">
        <f>'11.3.4'!F9/'11.3.4'!$C9*100</f>
        <v>91.640506434377656</v>
      </c>
      <c r="G9" s="637">
        <f>'11.3.4'!G9/'11.3.4'!$C9*100</f>
        <v>96.1996632086651</v>
      </c>
      <c r="H9" s="595">
        <f>'11.3.4'!H9/'11.3.4'!$C9*100</f>
        <v>94.230889170703307</v>
      </c>
      <c r="I9" s="595">
        <f>'11.3.4'!I9/'11.3.4'!$C9*100</f>
        <v>92.386852664185767</v>
      </c>
      <c r="J9" s="595">
        <f>'11.3.4'!J9/'11.3.4'!$C9*100</f>
        <v>89.871312446726677</v>
      </c>
      <c r="K9" s="595">
        <f>'11.3.4'!K9/'11.3.4'!$C9*100</f>
        <v>95.8005031080435</v>
      </c>
      <c r="L9" s="595">
        <f>'11.3.4'!L9/'11.3.4'!$C9*100</f>
        <v>91.38271553605955</v>
      </c>
      <c r="M9" s="595">
        <f>'11.3.4'!M9/'11.3.4'!$C9*100</f>
        <v>88.979439096900265</v>
      </c>
      <c r="N9" s="595">
        <f>'11.3.4'!N9/'11.3.4'!$C9*100</f>
        <v>94.830718399464729</v>
      </c>
      <c r="O9" s="595">
        <f>'11.3.4'!O9/'11.3.4'!$C9*100</f>
        <v>92.613938314140668</v>
      </c>
    </row>
    <row r="10" spans="1:15">
      <c r="A10" s="625"/>
      <c r="B10" s="682"/>
      <c r="C10" s="637"/>
      <c r="D10" s="595"/>
      <c r="E10" s="595"/>
      <c r="F10" s="595"/>
      <c r="G10" s="595"/>
      <c r="H10" s="595"/>
      <c r="I10" s="595"/>
      <c r="J10" s="595"/>
      <c r="K10" s="595"/>
      <c r="L10" s="595"/>
      <c r="M10" s="595"/>
      <c r="N10" s="595"/>
      <c r="O10" s="595"/>
    </row>
    <row r="11" spans="1:15" ht="15" customHeight="1">
      <c r="A11" s="592"/>
      <c r="B11" s="683" t="s">
        <v>1301</v>
      </c>
      <c r="C11" s="637"/>
      <c r="D11" s="595"/>
      <c r="E11" s="595"/>
      <c r="F11" s="595"/>
      <c r="G11" s="595"/>
      <c r="H11" s="595"/>
      <c r="I11" s="595"/>
      <c r="J11" s="595"/>
      <c r="K11" s="595"/>
      <c r="L11" s="595"/>
      <c r="M11" s="595"/>
      <c r="N11" s="595"/>
      <c r="O11" s="595"/>
    </row>
    <row r="12" spans="1:15" ht="15" customHeight="1">
      <c r="A12" s="580">
        <v>6</v>
      </c>
      <c r="B12" s="583" t="s">
        <v>1106</v>
      </c>
      <c r="C12" s="637">
        <f>'11.3.4'!C12/'11.3.4'!$C12*100</f>
        <v>100</v>
      </c>
      <c r="D12" s="637">
        <f>'11.3.4'!D12/'11.3.4'!$C12*100</f>
        <v>103.22514617638319</v>
      </c>
      <c r="E12" s="637">
        <f>'11.3.4'!E12/'11.3.4'!$C12*100</f>
        <v>100.51862384460016</v>
      </c>
      <c r="F12" s="637">
        <f>'11.3.4'!F12/'11.3.4'!$C12*100</f>
        <v>101.39846976807338</v>
      </c>
      <c r="G12" s="637">
        <f>'11.3.4'!G12/'11.3.4'!$C12*100</f>
        <v>100.27676421387062</v>
      </c>
      <c r="H12" s="595">
        <f>'11.3.4'!H12/'11.3.4'!$C12*100</f>
        <v>101.53306064871998</v>
      </c>
      <c r="I12" s="595">
        <f>'11.3.4'!I12/'11.3.4'!$C12*100</f>
        <v>100.13978368265587</v>
      </c>
      <c r="J12" s="595">
        <f>'11.3.4'!J12/'11.3.4'!$C12*100</f>
        <v>101.40875289811815</v>
      </c>
      <c r="K12" s="595">
        <f>'11.3.4'!K12/'11.3.4'!$C12*100</f>
        <v>104.11762767104035</v>
      </c>
      <c r="L12" s="595">
        <f>'11.3.4'!L12/'11.3.4'!$C12*100</f>
        <v>103.71352785840602</v>
      </c>
      <c r="M12" s="595">
        <f>'11.3.4'!M12/'11.3.4'!$C12*100</f>
        <v>102.68128702809534</v>
      </c>
      <c r="N12" s="595">
        <f>'11.3.4'!N12/'11.3.4'!$C12*100</f>
        <v>100.93525199547588</v>
      </c>
      <c r="O12" s="595">
        <f>'11.3.4'!O12/'11.3.4'!$C12*100</f>
        <v>102.24197554788405</v>
      </c>
    </row>
    <row r="13" spans="1:15" ht="15" customHeight="1">
      <c r="A13" s="580">
        <v>7</v>
      </c>
      <c r="B13" s="583" t="s">
        <v>633</v>
      </c>
      <c r="C13" s="637">
        <f>'11.3.4'!C13/'11.3.4'!$C13*100</f>
        <v>100</v>
      </c>
      <c r="D13" s="637">
        <f>'11.3.4'!D13/'11.3.4'!$C13*100</f>
        <v>77.678953451598957</v>
      </c>
      <c r="E13" s="637">
        <f>'11.3.4'!E13/'11.3.4'!$C13*100</f>
        <v>119.20329828757612</v>
      </c>
      <c r="F13" s="637">
        <f>'11.3.4'!F13/'11.3.4'!$C13*100</f>
        <v>157.71108071117089</v>
      </c>
      <c r="G13" s="637">
        <f>'11.3.4'!G13/'11.3.4'!$C13*100</f>
        <v>231.90908404010369</v>
      </c>
      <c r="H13" s="595">
        <f>'11.3.4'!H13/'11.3.4'!$C13*100</f>
        <v>318.28762928441301</v>
      </c>
      <c r="I13" s="595">
        <f>'11.3.4'!I13/'11.3.4'!$C13*100</f>
        <v>346.73523920287255</v>
      </c>
      <c r="J13" s="595">
        <f>'11.3.4'!J13/'11.3.4'!$C13*100</f>
        <v>341.22058396975785</v>
      </c>
      <c r="K13" s="595">
        <f>'11.3.4'!K13/'11.3.4'!$C13*100</f>
        <v>358.69323185140161</v>
      </c>
      <c r="L13" s="595">
        <f>'11.3.4'!L13/'11.3.4'!$C13*100</f>
        <v>435.2702214727791</v>
      </c>
      <c r="M13" s="595">
        <f>'11.3.4'!M13/'11.3.4'!$C13*100</f>
        <v>444.49486212793835</v>
      </c>
      <c r="N13" s="595">
        <f>'11.3.4'!N13/'11.3.4'!$C13*100</f>
        <v>541.22859920467431</v>
      </c>
      <c r="O13" s="595">
        <f>'11.3.4'!O13/'11.3.4'!$C13*100</f>
        <v>455.45885638522083</v>
      </c>
    </row>
    <row r="14" spans="1:15" ht="15" customHeight="1">
      <c r="A14" s="580">
        <v>8</v>
      </c>
      <c r="B14" s="583" t="s">
        <v>634</v>
      </c>
      <c r="C14" s="637">
        <f>'11.3.4'!C14/'11.3.4'!$C14*100</f>
        <v>100</v>
      </c>
      <c r="D14" s="637">
        <f>'11.3.4'!D14/'11.3.4'!$C14*100</f>
        <v>110.48831066426052</v>
      </c>
      <c r="E14" s="637">
        <f>'11.3.4'!E14/'11.3.4'!$C14*100</f>
        <v>106.96210300411005</v>
      </c>
      <c r="F14" s="637">
        <f>'11.3.4'!F14/'11.3.4'!$C14*100</f>
        <v>117.05494979124612</v>
      </c>
      <c r="G14" s="637">
        <f>'11.3.4'!G14/'11.3.4'!$C14*100</f>
        <v>128.6251849088398</v>
      </c>
      <c r="H14" s="595">
        <f>'11.3.4'!H14/'11.3.4'!$C14*100</f>
        <v>122.14896010901219</v>
      </c>
      <c r="I14" s="595">
        <f>'11.3.4'!I14/'11.3.4'!$C14*100</f>
        <v>123.03936370911683</v>
      </c>
      <c r="J14" s="595">
        <f>'11.3.4'!J14/'11.3.4'!$C14*100</f>
        <v>129.51308757790918</v>
      </c>
      <c r="K14" s="595">
        <f>'11.3.4'!K14/'11.3.4'!$C14*100</f>
        <v>140.8108873099757</v>
      </c>
      <c r="L14" s="595">
        <f>'11.3.4'!L14/'11.3.4'!$C14*100</f>
        <v>142.20108713731653</v>
      </c>
      <c r="M14" s="595">
        <f>'11.3.4'!M14/'11.3.4'!$C14*100</f>
        <v>140.85309248377931</v>
      </c>
      <c r="N14" s="595">
        <f>'11.3.4'!N14/'11.3.4'!$C14*100</f>
        <v>142.82760573617705</v>
      </c>
      <c r="O14" s="595">
        <f>'11.3.4'!O14/'11.3.4'!$C14*100</f>
        <v>140.67088851165349</v>
      </c>
    </row>
    <row r="15" spans="1:15" ht="15" customHeight="1">
      <c r="A15" s="580">
        <v>9</v>
      </c>
      <c r="B15" s="583" t="s">
        <v>1240</v>
      </c>
      <c r="C15" s="637">
        <f>'11.3.4'!C15/'11.3.4'!$C15*100</f>
        <v>100</v>
      </c>
      <c r="D15" s="637">
        <f>'11.3.4'!D15/'11.3.4'!$C15*100</f>
        <v>87.644385444753738</v>
      </c>
      <c r="E15" s="637">
        <f>'11.3.4'!E15/'11.3.4'!$C15*100</f>
        <v>109.83928013606787</v>
      </c>
      <c r="F15" s="637">
        <f>'11.3.4'!F15/'11.3.4'!$C15*100</f>
        <v>130.1537298391346</v>
      </c>
      <c r="G15" s="637">
        <f>'11.3.4'!G15/'11.3.4'!$C15*100</f>
        <v>168.94918293882998</v>
      </c>
      <c r="H15" s="595">
        <f>'11.3.4'!H15/'11.3.4'!$C15*100</f>
        <v>219.21476067748779</v>
      </c>
      <c r="I15" s="595">
        <f>'11.3.4'!I15/'11.3.4'!$C15*100</f>
        <v>234.12076958971616</v>
      </c>
      <c r="J15" s="595">
        <f>'11.3.4'!J15/'11.3.4'!$C15*100</f>
        <v>230.6740524720102</v>
      </c>
      <c r="K15" s="595">
        <f>'11.3.4'!K15/'11.3.4'!$C15*100</f>
        <v>240.13026189400966</v>
      </c>
      <c r="L15" s="595">
        <f>'11.3.4'!L15/'11.3.4'!$C15*100</f>
        <v>282.49695835799747</v>
      </c>
      <c r="M15" s="595">
        <f>'11.3.4'!M15/'11.3.4'!$C15*100</f>
        <v>287.26139654120846</v>
      </c>
      <c r="N15" s="595">
        <f>'11.3.4'!N15/'11.3.4'!$C15*100</f>
        <v>339.97927596459323</v>
      </c>
      <c r="O15" s="595">
        <f>'11.3.4'!O15/'11.3.4'!$C15*100</f>
        <v>293.1593100148163</v>
      </c>
    </row>
    <row r="16" spans="1:15">
      <c r="A16" s="625"/>
      <c r="B16" s="682"/>
      <c r="C16" s="637"/>
      <c r="D16" s="595"/>
      <c r="E16" s="595"/>
      <c r="F16" s="595"/>
      <c r="G16" s="595"/>
      <c r="H16" s="595"/>
      <c r="I16" s="595"/>
      <c r="J16" s="595"/>
      <c r="K16" s="595"/>
      <c r="L16" s="595"/>
      <c r="M16" s="595"/>
      <c r="N16" s="595"/>
      <c r="O16" s="595"/>
    </row>
    <row r="17" spans="1:15" ht="15" customHeight="1">
      <c r="A17" s="592"/>
      <c r="B17" s="683" t="s">
        <v>1270</v>
      </c>
      <c r="C17" s="637"/>
      <c r="D17" s="595"/>
      <c r="E17" s="595"/>
      <c r="F17" s="595"/>
      <c r="G17" s="595"/>
      <c r="H17" s="595"/>
      <c r="I17" s="595"/>
      <c r="J17" s="595"/>
      <c r="K17" s="595"/>
      <c r="L17" s="595"/>
      <c r="M17" s="595"/>
      <c r="N17" s="595"/>
      <c r="O17" s="595"/>
    </row>
    <row r="18" spans="1:15" ht="15" customHeight="1">
      <c r="A18" s="580">
        <v>10</v>
      </c>
      <c r="B18" s="583" t="s">
        <v>1106</v>
      </c>
      <c r="C18" s="637">
        <f>'11.3.4'!C18/'11.3.4'!$C18*100</f>
        <v>100</v>
      </c>
      <c r="D18" s="637">
        <f>'11.3.4'!D18/'11.3.4'!$C18*100</f>
        <v>91.345395255877534</v>
      </c>
      <c r="E18" s="637">
        <f>'11.3.4'!E18/'11.3.4'!$C18*100</f>
        <v>88.536790616946291</v>
      </c>
      <c r="F18" s="637">
        <f>'11.3.4'!F18/'11.3.4'!$C18*100</f>
        <v>88.373744280229289</v>
      </c>
      <c r="G18" s="637">
        <f>'11.3.4'!G18/'11.3.4'!$C18*100</f>
        <v>90.275074948719293</v>
      </c>
      <c r="H18" s="595">
        <f>'11.3.4'!H18/'11.3.4'!$C18*100</f>
        <v>88.029243149424062</v>
      </c>
      <c r="I18" s="595">
        <f>'11.3.4'!I18/'11.3.4'!$C18*100</f>
        <v>88.102876978909165</v>
      </c>
      <c r="J18" s="595">
        <f>'11.3.4'!J18/'11.3.4'!$C18*100</f>
        <v>78.819754904538996</v>
      </c>
      <c r="K18" s="595">
        <f>'11.3.4'!K18/'11.3.4'!$C18*100</f>
        <v>89.304686267290805</v>
      </c>
      <c r="L18" s="595">
        <f>'11.3.4'!L18/'11.3.4'!$C18*100</f>
        <v>75.798138116025868</v>
      </c>
      <c r="M18" s="595">
        <f>'11.3.4'!M18/'11.3.4'!$C18*100</f>
        <v>77.449639720191442</v>
      </c>
      <c r="N18" s="595">
        <f>'11.3.4'!N18/'11.3.4'!$C18*100</f>
        <v>87.899025074343839</v>
      </c>
      <c r="O18" s="595">
        <f>'11.3.4'!O18/'11.3.4'!$C18*100</f>
        <v>80.928710983772675</v>
      </c>
    </row>
    <row r="19" spans="1:15" ht="15" customHeight="1">
      <c r="A19" s="580">
        <v>11</v>
      </c>
      <c r="B19" s="583" t="s">
        <v>633</v>
      </c>
      <c r="C19" s="637">
        <f>'11.3.4'!C19/'11.3.4'!$C19*100</f>
        <v>100</v>
      </c>
      <c r="D19" s="595">
        <v>98.791332249890189</v>
      </c>
      <c r="E19" s="595">
        <v>99.592355086402108</v>
      </c>
      <c r="F19" s="595">
        <v>105.82301676971795</v>
      </c>
      <c r="G19" s="595">
        <v>88.085087341675461</v>
      </c>
      <c r="H19" s="595">
        <f>'11.3.4'!H19/'11.3.4'!$C19*100</f>
        <v>93.742940558201155</v>
      </c>
      <c r="I19" s="595">
        <f>'11.3.4'!I19/'11.3.4'!$C19*100</f>
        <v>96.778564018639187</v>
      </c>
      <c r="J19" s="595">
        <f>'11.3.4'!J19/'11.3.4'!$C19*100</f>
        <v>97.863844702379396</v>
      </c>
      <c r="K19" s="595">
        <f>'11.3.4'!K19/'11.3.4'!$C19*100</f>
        <v>111.06112902954166</v>
      </c>
      <c r="L19" s="595">
        <f>'11.3.4'!L19/'11.3.4'!$C19*100</f>
        <v>110.29300757346752</v>
      </c>
      <c r="M19" s="595">
        <f>'11.3.4'!M19/'11.3.4'!$C19*100</f>
        <v>108.56673474196812</v>
      </c>
      <c r="N19" s="595">
        <f>'11.3.4'!N19/'11.3.4'!$C19*100</f>
        <v>118.43437938368022</v>
      </c>
      <c r="O19" s="595">
        <f>'11.3.4'!O19/'11.3.4'!$C19*100</f>
        <v>116.0845067398166</v>
      </c>
    </row>
    <row r="20" spans="1:15" ht="15" customHeight="1">
      <c r="A20" s="580">
        <v>12</v>
      </c>
      <c r="B20" s="583" t="s">
        <v>634</v>
      </c>
      <c r="C20" s="637">
        <f>'11.3.4'!C20/'11.3.4'!$C20*100</f>
        <v>100</v>
      </c>
      <c r="D20" s="595">
        <v>77.578113361498296</v>
      </c>
      <c r="E20" s="595">
        <v>78.494364177137072</v>
      </c>
      <c r="F20" s="595">
        <v>74.334391217108021</v>
      </c>
      <c r="G20" s="595">
        <v>46.527870793829315</v>
      </c>
      <c r="H20" s="595">
        <f>'11.3.4'!H20/'11.3.4'!$C20*100</f>
        <v>56.206263013292187</v>
      </c>
      <c r="I20" s="595">
        <f>'11.3.4'!I20/'11.3.4'!$C20*100</f>
        <v>72.627563775107333</v>
      </c>
      <c r="J20" s="595">
        <f>'11.3.4'!J20/'11.3.4'!$C20*100</f>
        <v>52.903072155481034</v>
      </c>
      <c r="K20" s="595">
        <f>'11.3.4'!K20/'11.3.4'!$C20*100</f>
        <v>59.416467548148496</v>
      </c>
      <c r="L20" s="595">
        <f>'11.3.4'!L20/'11.3.4'!$C20*100</f>
        <v>62.966150215393178</v>
      </c>
      <c r="M20" s="595">
        <f>'11.3.4'!M20/'11.3.4'!$C20*100</f>
        <v>60.954957646035588</v>
      </c>
      <c r="N20" s="595">
        <f>'11.3.4'!N20/'11.3.4'!$C20*100</f>
        <v>59.131936629890113</v>
      </c>
      <c r="O20" s="595">
        <f>'11.3.4'!O20/'11.3.4'!$C20*100</f>
        <v>53.788437354145792</v>
      </c>
    </row>
    <row r="21" spans="1:15" ht="15" customHeight="1">
      <c r="A21" s="580">
        <v>13</v>
      </c>
      <c r="B21" s="583" t="s">
        <v>1240</v>
      </c>
      <c r="C21" s="637">
        <f>'11.3.4'!C21/'11.3.4'!$C21*100</f>
        <v>100</v>
      </c>
      <c r="D21" s="595">
        <v>95.763980327158919</v>
      </c>
      <c r="E21" s="595">
        <v>92.954754282383647</v>
      </c>
      <c r="F21" s="595">
        <v>94.973606753650714</v>
      </c>
      <c r="G21" s="595">
        <v>98.823731054087048</v>
      </c>
      <c r="H21" s="595">
        <f>'11.3.4'!H21/'11.3.4'!$C21*100</f>
        <v>95.800110313776798</v>
      </c>
      <c r="I21" s="595">
        <f>'11.3.4'!I21/'11.3.4'!$C21*100</f>
        <v>93.134656059864795</v>
      </c>
      <c r="J21" s="595">
        <f>'11.3.4'!J21/'11.3.4'!$C21*100</f>
        <v>88.205709970630849</v>
      </c>
      <c r="K21" s="595">
        <f>'11.3.4'!K21/'11.3.4'!$C21*100</f>
        <v>100.085201058116</v>
      </c>
      <c r="L21" s="595">
        <f>'11.3.4'!L21/'11.3.4'!$C21*100</f>
        <v>85.770581847122855</v>
      </c>
      <c r="M21" s="595">
        <f>'11.3.4'!M21/'11.3.4'!$C21*100</f>
        <v>87.459154198621505</v>
      </c>
      <c r="N21" s="595">
        <f>'11.3.4'!N21/'11.3.4'!$C21*100</f>
        <v>100.31362411640281</v>
      </c>
      <c r="O21" s="595">
        <f>'11.3.4'!O21/'11.3.4'!$C21*100</f>
        <v>93.989729174234199</v>
      </c>
    </row>
    <row r="22" spans="1:15">
      <c r="A22" s="625"/>
      <c r="B22" s="682"/>
      <c r="C22" s="637"/>
      <c r="D22" s="595"/>
      <c r="E22" s="595"/>
      <c r="F22" s="595"/>
      <c r="G22" s="595"/>
      <c r="H22" s="595"/>
      <c r="I22" s="595"/>
      <c r="J22" s="595"/>
      <c r="K22" s="595"/>
      <c r="L22" s="595"/>
      <c r="M22" s="595"/>
      <c r="N22" s="595"/>
      <c r="O22" s="595"/>
    </row>
    <row r="23" spans="1:15" ht="15" customHeight="1">
      <c r="A23" s="592"/>
      <c r="B23" s="683" t="s">
        <v>1271</v>
      </c>
      <c r="C23" s="637"/>
      <c r="D23" s="595"/>
      <c r="E23" s="595"/>
      <c r="F23" s="595"/>
      <c r="G23" s="595"/>
      <c r="H23" s="595"/>
      <c r="I23" s="595"/>
      <c r="J23" s="595"/>
      <c r="K23" s="595"/>
      <c r="L23" s="595"/>
      <c r="M23" s="595"/>
      <c r="N23" s="595"/>
      <c r="O23" s="595"/>
    </row>
    <row r="24" spans="1:15" ht="15" customHeight="1">
      <c r="A24" s="580">
        <v>14</v>
      </c>
      <c r="B24" s="583" t="s">
        <v>1106</v>
      </c>
      <c r="C24" s="637">
        <f>'11.3.4'!C24/'11.3.4'!$C24*100</f>
        <v>100</v>
      </c>
      <c r="D24" s="637">
        <f>'11.3.4'!D24/'11.3.4'!$C24*100</f>
        <v>101.28223808829959</v>
      </c>
      <c r="E24" s="637">
        <f>'11.3.4'!E24/'11.3.4'!$C24*100</f>
        <v>98.513769488561877</v>
      </c>
      <c r="F24" s="637">
        <f>'11.3.4'!F24/'11.3.4'!$C24*100</f>
        <v>97.464665598134943</v>
      </c>
      <c r="G24" s="637">
        <f>'11.3.4'!G24/'11.3.4'!$C24*100</f>
        <v>95.405313516926526</v>
      </c>
      <c r="H24" s="595">
        <f>'11.3.4'!H24/'11.3.4'!$C24*100</f>
        <v>95.46845402885036</v>
      </c>
      <c r="I24" s="595">
        <f>'11.3.4'!I24/'11.3.4'!$C24*100</f>
        <v>93.710233619894126</v>
      </c>
      <c r="J24" s="595">
        <f>'11.3.4'!J24/'11.3.4'!$C24*100</f>
        <v>94.715624848219917</v>
      </c>
      <c r="K24" s="595">
        <f>'11.3.4'!K24/'11.3.4'!$C24*100</f>
        <v>95.186750206420911</v>
      </c>
      <c r="L24" s="595">
        <f>'11.3.4'!L24/'11.3.4'!$C24*100</f>
        <v>95.682160376900285</v>
      </c>
      <c r="M24" s="595">
        <f>'11.3.4'!M24/'11.3.4'!$C24*100</f>
        <v>94.244499490018953</v>
      </c>
      <c r="N24" s="595">
        <f>'11.3.4'!N24/'11.3.4'!$C24*100</f>
        <v>93.211784114501711</v>
      </c>
      <c r="O24" s="595">
        <f>'11.3.4'!O24/'11.3.4'!$C24*100</f>
        <v>94.138654936447523</v>
      </c>
    </row>
    <row r="25" spans="1:15" ht="15" customHeight="1">
      <c r="A25" s="580">
        <v>15</v>
      </c>
      <c r="B25" s="583" t="s">
        <v>633</v>
      </c>
      <c r="C25" s="637">
        <f>'11.3.4'!C25/'11.3.4'!$C25*100</f>
        <v>100</v>
      </c>
      <c r="D25" s="595">
        <v>85.917093837342904</v>
      </c>
      <c r="E25" s="595">
        <v>105.65630351022651</v>
      </c>
      <c r="F25" s="595">
        <v>138.50144151699809</v>
      </c>
      <c r="G25" s="595">
        <v>102.51228761622042</v>
      </c>
      <c r="H25" s="595">
        <f>'11.3.4'!H25/'11.3.4'!$C25*100</f>
        <v>155.59343547943848</v>
      </c>
      <c r="I25" s="595">
        <f>'11.3.4'!I25/'11.3.4'!$C25*100</f>
        <v>158.53730007456113</v>
      </c>
      <c r="J25" s="595">
        <f>'11.3.4'!J25/'11.3.4'!$C25*100</f>
        <v>218.57304621794481</v>
      </c>
      <c r="K25" s="595">
        <f>'11.3.4'!K25/'11.3.4'!$C25*100</f>
        <v>181.62019968436428</v>
      </c>
      <c r="L25" s="595">
        <f>'11.3.4'!L25/'11.3.4'!$C25*100</f>
        <v>143.01206860723443</v>
      </c>
      <c r="M25" s="595">
        <f>'11.3.4'!M25/'11.3.4'!$C25*100</f>
        <v>186.33649189184655</v>
      </c>
      <c r="N25" s="595">
        <f>'11.3.4'!N25/'11.3.4'!$C25*100</f>
        <v>221.18787085436833</v>
      </c>
      <c r="O25" s="595">
        <f>'11.3.4'!O25/'11.3.4'!$C25*100</f>
        <v>189.42648754176733</v>
      </c>
    </row>
    <row r="26" spans="1:15" ht="15" customHeight="1">
      <c r="A26" s="580">
        <v>16</v>
      </c>
      <c r="B26" s="583" t="s">
        <v>634</v>
      </c>
      <c r="C26" s="637">
        <f>'11.3.4'!C26/'11.3.4'!$C26*100</f>
        <v>100</v>
      </c>
      <c r="D26" s="595">
        <v>77.967006003376511</v>
      </c>
      <c r="E26" s="595">
        <v>72.568106795910836</v>
      </c>
      <c r="F26" s="595">
        <v>77.13503451892467</v>
      </c>
      <c r="G26" s="595">
        <v>42.189560298761918</v>
      </c>
      <c r="H26" s="595">
        <f>'11.3.4'!H26/'11.3.4'!$C26*100</f>
        <v>53.434314073652523</v>
      </c>
      <c r="I26" s="595">
        <f>'11.3.4'!I26/'11.3.4'!$C26*100</f>
        <v>68.787739088562702</v>
      </c>
      <c r="J26" s="595">
        <f>'11.3.4'!J26/'11.3.4'!$C26*100</f>
        <v>62.18750974253048</v>
      </c>
      <c r="K26" s="595">
        <f>'11.3.4'!K26/'11.3.4'!$C26*100</f>
        <v>51.613666629457796</v>
      </c>
      <c r="L26" s="595">
        <f>'11.3.4'!L26/'11.3.4'!$C26*100</f>
        <v>59.21837249770666</v>
      </c>
      <c r="M26" s="595">
        <f>'11.3.4'!M26/'11.3.4'!$C26*100</f>
        <v>56.431812063025788</v>
      </c>
      <c r="N26" s="595">
        <f>'11.3.4'!N26/'11.3.4'!$C26*100</f>
        <v>57.583100208248375</v>
      </c>
      <c r="O26" s="595">
        <f>'11.3.4'!O26/'11.3.4'!$C26*100</f>
        <v>45.225983143741225</v>
      </c>
    </row>
    <row r="27" spans="1:15" ht="15" customHeight="1">
      <c r="A27" s="580">
        <v>17</v>
      </c>
      <c r="B27" s="583" t="s">
        <v>1240</v>
      </c>
      <c r="C27" s="637">
        <f>'11.3.4'!C27/'11.3.4'!$C27*100</f>
        <v>100</v>
      </c>
      <c r="D27" s="595">
        <v>101.35756332870758</v>
      </c>
      <c r="E27" s="595">
        <v>99.053030842290823</v>
      </c>
      <c r="F27" s="595">
        <v>98.553045852008964</v>
      </c>
      <c r="G27" s="595">
        <v>96.369653018240285</v>
      </c>
      <c r="H27" s="595">
        <f>'11.3.4'!H27/'11.3.4'!$C27*100</f>
        <v>97.254314514129987</v>
      </c>
      <c r="I27" s="595">
        <f>'11.3.4'!I27/'11.3.4'!$C27*100</f>
        <v>95.317285326781644</v>
      </c>
      <c r="J27" s="595">
        <f>'11.3.4'!J27/'11.3.4'!$C27*100</f>
        <v>97.550466341376563</v>
      </c>
      <c r="K27" s="595">
        <f>'11.3.4'!K27/'11.3.4'!$C27*100</f>
        <v>97.490914685664507</v>
      </c>
      <c r="L27" s="595">
        <f>'11.3.4'!L27/'11.3.4'!$C27*100</f>
        <v>97.140664372757556</v>
      </c>
      <c r="M27" s="595">
        <f>'11.3.4'!M27/'11.3.4'!$C27*100</f>
        <v>96.56504294013844</v>
      </c>
      <c r="N27" s="595">
        <f>'11.3.4'!N27/'11.3.4'!$C27*100</f>
        <v>96.172412898888155</v>
      </c>
      <c r="O27" s="595">
        <f>'11.3.4'!O27/'11.3.4'!$C27*100</f>
        <v>96.692536356719998</v>
      </c>
    </row>
    <row r="28" spans="1:15">
      <c r="A28" s="625"/>
      <c r="B28" s="682"/>
      <c r="C28" s="637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</row>
    <row r="29" spans="1:15" ht="15" customHeight="1">
      <c r="A29" s="592"/>
      <c r="B29" s="683" t="s">
        <v>1272</v>
      </c>
      <c r="C29" s="637"/>
      <c r="D29" s="595"/>
      <c r="E29" s="595"/>
      <c r="F29" s="595"/>
      <c r="G29" s="595"/>
      <c r="H29" s="595"/>
      <c r="I29" s="595"/>
      <c r="J29" s="595"/>
      <c r="K29" s="595"/>
      <c r="L29" s="595"/>
      <c r="M29" s="595"/>
      <c r="N29" s="595"/>
      <c r="O29" s="595"/>
    </row>
    <row r="30" spans="1:15" ht="15" customHeight="1">
      <c r="A30" s="580">
        <v>18</v>
      </c>
      <c r="B30" s="583" t="s">
        <v>1106</v>
      </c>
      <c r="C30" s="637">
        <f>'11.3.4'!C30/'11.3.4'!$C30*100</f>
        <v>100</v>
      </c>
      <c r="D30" s="637">
        <f>'11.3.4'!D30/'11.3.4'!$C30*100</f>
        <v>103.53173180351381</v>
      </c>
      <c r="E30" s="637">
        <f>'11.3.4'!E30/'11.3.4'!$C30*100</f>
        <v>97.310864108999624</v>
      </c>
      <c r="F30" s="637">
        <f>'11.3.4'!F30/'11.3.4'!$C30*100</f>
        <v>85.538424763953628</v>
      </c>
      <c r="G30" s="637">
        <f>'11.3.4'!G30/'11.3.4'!$C30*100</f>
        <v>109.56137205689016</v>
      </c>
      <c r="H30" s="595">
        <f>'11.3.4'!H30/'11.3.4'!$C30*100</f>
        <v>104.5775068722362</v>
      </c>
      <c r="I30" s="595">
        <f>'11.3.4'!I30/'11.3.4'!$C30*100</f>
        <v>97.298912393928532</v>
      </c>
      <c r="J30" s="595">
        <f>'11.3.4'!J30/'11.3.4'!$C30*100</f>
        <v>104.55360344209394</v>
      </c>
      <c r="K30" s="595">
        <f>'11.3.4'!K30/'11.3.4'!$C30*100</f>
        <v>112.29831480817501</v>
      </c>
      <c r="L30" s="595">
        <f>'11.3.4'!L30/'11.3.4'!$C30*100</f>
        <v>117.37181785586228</v>
      </c>
      <c r="M30" s="595">
        <f>'11.3.4'!M30/'11.3.4'!$C30*100</f>
        <v>106.2866021274053</v>
      </c>
      <c r="N30" s="595">
        <f>'11.3.4'!N30/'11.3.4'!$C30*100</f>
        <v>112.29978843274264</v>
      </c>
      <c r="O30" s="595">
        <f>'11.3.4'!O30/'11.3.4'!$C30*100</f>
        <v>116.46857600960598</v>
      </c>
    </row>
    <row r="31" spans="1:15" ht="15" customHeight="1">
      <c r="A31" s="580">
        <v>19</v>
      </c>
      <c r="B31" s="583" t="s">
        <v>634</v>
      </c>
      <c r="C31" s="637">
        <f>'11.3.4'!C31/'11.3.4'!$C31*100</f>
        <v>100</v>
      </c>
      <c r="D31" s="595">
        <v>83.416969049066068</v>
      </c>
      <c r="E31" s="595">
        <v>81.837143632723752</v>
      </c>
      <c r="F31" s="595">
        <v>71.649050673690823</v>
      </c>
      <c r="G31" s="595">
        <v>57.87103346732394</v>
      </c>
      <c r="H31" s="595">
        <f>'11.3.4'!H31/'11.3.4'!$C31*100</f>
        <v>68.279858311801974</v>
      </c>
      <c r="I31" s="595">
        <f>'11.3.4'!I31/'11.3.4'!$C31*100</f>
        <v>81.126790248673245</v>
      </c>
      <c r="J31" s="595">
        <f>'11.3.4'!J31/'11.3.4'!$C31*100</f>
        <v>67.669187433753251</v>
      </c>
      <c r="K31" s="595">
        <f>'11.3.4'!K31/'11.3.4'!$C31*100</f>
        <v>68.930646785361148</v>
      </c>
      <c r="L31" s="595">
        <f>'11.3.4'!L31/'11.3.4'!$C31*100</f>
        <v>88.501636763593254</v>
      </c>
      <c r="M31" s="595">
        <f>'11.3.4'!M31/'11.3.4'!$C31*100</f>
        <v>76.422697054801731</v>
      </c>
      <c r="N31" s="595">
        <f>'11.3.4'!N31/'11.3.4'!$C31*100</f>
        <v>74.009944931840707</v>
      </c>
      <c r="O31" s="595">
        <f>'11.3.4'!O31/'11.3.4'!$C31*100</f>
        <v>65.592134106883421</v>
      </c>
    </row>
    <row r="32" spans="1:15" ht="15" customHeight="1">
      <c r="A32" s="580">
        <v>20</v>
      </c>
      <c r="B32" s="583" t="s">
        <v>1273</v>
      </c>
      <c r="C32" s="637">
        <f>'11.3.4'!C32/'11.3.4'!$C32*100</f>
        <v>100</v>
      </c>
      <c r="D32" s="595">
        <v>111.74690896810769</v>
      </c>
      <c r="E32" s="595">
        <v>103.63056853006725</v>
      </c>
      <c r="F32" s="595">
        <v>91.211057856859412</v>
      </c>
      <c r="G32" s="595">
        <v>130.67249796948551</v>
      </c>
      <c r="H32" s="595">
        <f>'11.3.4'!H32/'11.3.4'!$C32*100</f>
        <v>119.40202243935103</v>
      </c>
      <c r="I32" s="595">
        <f>'11.3.4'!I32/'11.3.4'!$C32*100</f>
        <v>103.90385475256245</v>
      </c>
      <c r="J32" s="595">
        <f>'11.3.4'!J32/'11.3.4'!$C32*100</f>
        <v>119.61776382122142</v>
      </c>
      <c r="K32" s="595">
        <f>'11.3.4'!K32/'11.3.4'!$C32*100</f>
        <v>130.01033460040094</v>
      </c>
      <c r="L32" s="595">
        <f>'11.3.4'!L32/'11.3.4'!$C32*100</f>
        <v>129.16284195802098</v>
      </c>
      <c r="M32" s="595">
        <f>'11.3.4'!M32/'11.3.4'!$C32*100</f>
        <v>118.48347832192086</v>
      </c>
      <c r="N32" s="595">
        <f>'11.3.4'!N32/'11.3.4'!$C32*100</f>
        <v>127.93794692382041</v>
      </c>
      <c r="O32" s="595">
        <f>'11.3.4'!O32/'11.3.4'!$C32*100</f>
        <v>137.24729405054404</v>
      </c>
    </row>
    <row r="33" spans="1:15">
      <c r="A33" s="625"/>
      <c r="B33" s="682"/>
      <c r="C33" s="637"/>
      <c r="D33" s="595"/>
      <c r="E33" s="595"/>
      <c r="F33" s="595"/>
      <c r="G33" s="595"/>
      <c r="H33" s="595"/>
      <c r="I33" s="595"/>
      <c r="J33" s="595"/>
      <c r="K33" s="595"/>
      <c r="L33" s="595"/>
      <c r="M33" s="595"/>
      <c r="N33" s="595"/>
      <c r="O33" s="595"/>
    </row>
    <row r="34" spans="1:15" ht="15" customHeight="1">
      <c r="A34" s="592"/>
      <c r="B34" s="683" t="s">
        <v>1220</v>
      </c>
      <c r="C34" s="637"/>
      <c r="D34" s="595"/>
      <c r="E34" s="595"/>
      <c r="F34" s="595"/>
      <c r="G34" s="595"/>
      <c r="H34" s="595"/>
      <c r="I34" s="595"/>
      <c r="J34" s="595"/>
      <c r="K34" s="595"/>
      <c r="L34" s="595"/>
      <c r="M34" s="595"/>
      <c r="N34" s="595"/>
      <c r="O34" s="595"/>
    </row>
    <row r="35" spans="1:15" ht="15" customHeight="1">
      <c r="A35" s="580">
        <v>21</v>
      </c>
      <c r="B35" s="583" t="s">
        <v>1106</v>
      </c>
      <c r="C35" s="637">
        <f>'11.3.4'!C35/'11.3.4'!$C35*100</f>
        <v>100</v>
      </c>
      <c r="D35" s="595">
        <v>103.53173180351381</v>
      </c>
      <c r="E35" s="595">
        <v>97.310864108999624</v>
      </c>
      <c r="F35" s="595">
        <v>85.538424763953628</v>
      </c>
      <c r="G35" s="595">
        <v>109.56137205689016</v>
      </c>
      <c r="H35" s="595">
        <f>'11.3.4'!H35/'11.3.4'!$C35*100</f>
        <v>104.5775068722362</v>
      </c>
      <c r="I35" s="595">
        <f>'11.3.4'!I35/'11.3.4'!$C35*100</f>
        <v>97.298912393928532</v>
      </c>
      <c r="J35" s="595">
        <f>'11.3.4'!J35/'11.3.4'!$C35*100</f>
        <v>104.55360344209394</v>
      </c>
      <c r="K35" s="595">
        <f>'11.3.4'!K35/'11.3.4'!$C35*100</f>
        <v>112.29831480817501</v>
      </c>
      <c r="L35" s="595">
        <f>'11.3.4'!L35/'11.3.4'!$C35*100</f>
        <v>117.37181785586228</v>
      </c>
      <c r="M35" s="595">
        <f>'11.3.4'!M35/'11.3.4'!$C35*100</f>
        <v>106.2866021274053</v>
      </c>
      <c r="N35" s="595">
        <f>'11.3.4'!N35/'11.3.4'!$C35*100</f>
        <v>112.29978843274264</v>
      </c>
      <c r="O35" s="595">
        <f>'11.3.4'!O35/'11.3.4'!$C35*100</f>
        <v>116.46857600960598</v>
      </c>
    </row>
    <row r="36" spans="1:15" ht="15" customHeight="1">
      <c r="A36" s="580">
        <v>22</v>
      </c>
      <c r="B36" s="583" t="s">
        <v>634</v>
      </c>
      <c r="C36" s="637">
        <f>'11.3.4'!C36/'11.3.4'!$C36*100</f>
        <v>100</v>
      </c>
      <c r="D36" s="595">
        <v>83.416969049066068</v>
      </c>
      <c r="E36" s="595">
        <v>81.837143632723752</v>
      </c>
      <c r="F36" s="595">
        <v>71.649050673690823</v>
      </c>
      <c r="G36" s="595">
        <v>57.87103346732394</v>
      </c>
      <c r="H36" s="595">
        <f>'11.3.4'!H36/'11.3.4'!$C36*100</f>
        <v>68.279858311801974</v>
      </c>
      <c r="I36" s="595">
        <f>'11.3.4'!I36/'11.3.4'!$C36*100</f>
        <v>81.126790248673245</v>
      </c>
      <c r="J36" s="595">
        <f>'11.3.4'!J36/'11.3.4'!$C36*100</f>
        <v>67.669187433753251</v>
      </c>
      <c r="K36" s="595">
        <f>'11.3.4'!K36/'11.3.4'!$C36*100</f>
        <v>68.930646785361148</v>
      </c>
      <c r="L36" s="595">
        <f>'11.3.4'!L36/'11.3.4'!$C36*100</f>
        <v>88.501636763593254</v>
      </c>
      <c r="M36" s="595">
        <f>'11.3.4'!M36/'11.3.4'!$C36*100</f>
        <v>76.422697054801731</v>
      </c>
      <c r="N36" s="595">
        <f>'11.3.4'!N36/'11.3.4'!$C36*100</f>
        <v>74.009944931840707</v>
      </c>
      <c r="O36" s="595">
        <f>'11.3.4'!O36/'11.3.4'!$C36*100</f>
        <v>65.592134106883421</v>
      </c>
    </row>
    <row r="37" spans="1:15" ht="15" customHeight="1">
      <c r="A37" s="580">
        <v>23</v>
      </c>
      <c r="B37" s="583" t="s">
        <v>1273</v>
      </c>
      <c r="C37" s="637">
        <f>'11.3.4'!C37/'11.3.4'!$C37*100</f>
        <v>100</v>
      </c>
      <c r="D37" s="595">
        <v>111.74690896810769</v>
      </c>
      <c r="E37" s="595">
        <v>103.63056853006725</v>
      </c>
      <c r="F37" s="595">
        <v>91.211057856859412</v>
      </c>
      <c r="G37" s="595">
        <v>130.67249796948551</v>
      </c>
      <c r="H37" s="595">
        <f>'11.3.4'!H37/'11.3.4'!$C37*100</f>
        <v>119.40202243935103</v>
      </c>
      <c r="I37" s="595">
        <f>'11.3.4'!I37/'11.3.4'!$C37*100</f>
        <v>103.90385475256245</v>
      </c>
      <c r="J37" s="595">
        <f>'11.3.4'!J37/'11.3.4'!$C37*100</f>
        <v>119.61776382122142</v>
      </c>
      <c r="K37" s="595">
        <f>'11.3.4'!K37/'11.3.4'!$C37*100</f>
        <v>130.01033460040094</v>
      </c>
      <c r="L37" s="595">
        <f>'11.3.4'!L37/'11.3.4'!$C37*100</f>
        <v>129.16284195802098</v>
      </c>
      <c r="M37" s="595">
        <f>'11.3.4'!M37/'11.3.4'!$C37*100</f>
        <v>118.48347832192086</v>
      </c>
      <c r="N37" s="595">
        <f>'11.3.4'!N37/'11.3.4'!$C37*100</f>
        <v>127.93794692382041</v>
      </c>
      <c r="O37" s="595">
        <f>'11.3.4'!O37/'11.3.4'!$C37*100</f>
        <v>137.24729405054404</v>
      </c>
    </row>
    <row r="38" spans="1:15">
      <c r="A38" s="625"/>
      <c r="B38" s="682"/>
      <c r="C38" s="637"/>
      <c r="D38" s="595"/>
      <c r="E38" s="595"/>
      <c r="F38" s="595"/>
      <c r="G38" s="595"/>
      <c r="H38" s="595"/>
      <c r="I38" s="595"/>
      <c r="J38" s="595"/>
      <c r="K38" s="595"/>
      <c r="L38" s="595"/>
      <c r="M38" s="595"/>
      <c r="N38" s="595"/>
      <c r="O38" s="595"/>
    </row>
    <row r="39" spans="1:15" ht="15" customHeight="1">
      <c r="A39" s="592"/>
      <c r="B39" s="683" t="s">
        <v>1238</v>
      </c>
      <c r="C39" s="637"/>
      <c r="D39" s="595"/>
      <c r="E39" s="595"/>
      <c r="F39" s="595"/>
      <c r="G39" s="595"/>
      <c r="H39" s="595"/>
      <c r="I39" s="595"/>
      <c r="J39" s="595"/>
      <c r="K39" s="595"/>
      <c r="L39" s="595"/>
      <c r="M39" s="595"/>
      <c r="N39" s="595"/>
      <c r="O39" s="595"/>
    </row>
    <row r="40" spans="1:15" ht="15" customHeight="1">
      <c r="A40" s="580">
        <v>24</v>
      </c>
      <c r="B40" s="583" t="s">
        <v>1106</v>
      </c>
      <c r="C40" s="637">
        <f>'11.3.4'!C40/'11.3.4'!$C40*100</f>
        <v>100</v>
      </c>
      <c r="D40" s="595">
        <v>97.291791072865408</v>
      </c>
      <c r="E40" s="595">
        <v>93.842687815225474</v>
      </c>
      <c r="F40" s="595">
        <v>91.152306762809104</v>
      </c>
      <c r="G40" s="595">
        <v>96.198869027344458</v>
      </c>
      <c r="H40" s="595">
        <f>'11.3.4'!H40/'11.3.4'!$C40*100</f>
        <v>94.194175453583568</v>
      </c>
      <c r="I40" s="595">
        <f>'11.3.4'!I40/'11.3.4'!$C40*100</f>
        <v>92.240030177705918</v>
      </c>
      <c r="J40" s="595">
        <f>'11.3.4'!J40/'11.3.4'!$C40*100</f>
        <v>89.688315819932171</v>
      </c>
      <c r="K40" s="595">
        <f>'11.3.4'!K40/'11.3.4'!$C40*100</f>
        <v>96.217404064436181</v>
      </c>
      <c r="L40" s="595">
        <f>'11.3.4'!L40/'11.3.4'!$C40*100</f>
        <v>91.269112471318891</v>
      </c>
      <c r="M40" s="595">
        <f>'11.3.4'!M40/'11.3.4'!$C40*100</f>
        <v>89.140808963152423</v>
      </c>
      <c r="N40" s="595">
        <f>'11.3.4'!N40/'11.3.4'!$C40*100</f>
        <v>95.005445916166806</v>
      </c>
      <c r="O40" s="595">
        <f>'11.3.4'!O40/'11.3.4'!$C40*100</f>
        <v>92.839255804476736</v>
      </c>
    </row>
    <row r="41" spans="1:15" ht="15" customHeight="1">
      <c r="A41" s="580">
        <v>25</v>
      </c>
      <c r="B41" s="583" t="s">
        <v>633</v>
      </c>
      <c r="C41" s="637">
        <f>'11.3.4'!C41/'11.3.4'!$C41*100</f>
        <v>100</v>
      </c>
      <c r="D41" s="595">
        <v>91.564280592206998</v>
      </c>
      <c r="E41" s="595">
        <v>106.1237971343227</v>
      </c>
      <c r="F41" s="595">
        <v>123.61696494890691</v>
      </c>
      <c r="G41" s="595">
        <v>135.05995029014005</v>
      </c>
      <c r="H41" s="595">
        <f>'11.3.4'!H41/'11.3.4'!$C41*100</f>
        <v>168.29412105594139</v>
      </c>
      <c r="I41" s="595">
        <f>'11.3.4'!I41/'11.3.4'!$C41*100</f>
        <v>179.54826358910643</v>
      </c>
      <c r="J41" s="595">
        <f>'11.3.4'!J41/'11.3.4'!$C41*100</f>
        <v>180.31489733828616</v>
      </c>
      <c r="K41" s="595">
        <f>'11.3.4'!K41/'11.3.4'!$C41*100</f>
        <v>193.34996291267819</v>
      </c>
      <c r="L41" s="595">
        <f>'11.3.4'!L41/'11.3.4'!$C41*100</f>
        <v>216.43866311975154</v>
      </c>
      <c r="M41" s="595">
        <f>'11.3.4'!M41/'11.3.4'!$C41*100</f>
        <v>219.64350967330958</v>
      </c>
      <c r="N41" s="595">
        <f>'11.3.4'!N41/'11.3.4'!$C41*100</f>
        <v>258.38416325967887</v>
      </c>
      <c r="O41" s="595">
        <f>'11.3.4'!O41/'11.3.4'!$C41*100</f>
        <v>228.13976819613671</v>
      </c>
    </row>
    <row r="42" spans="1:15" ht="15" customHeight="1">
      <c r="A42" s="580">
        <v>26</v>
      </c>
      <c r="B42" s="583" t="s">
        <v>634</v>
      </c>
      <c r="C42" s="637">
        <f>'11.3.4'!C42/'11.3.4'!$C42*100</f>
        <v>100</v>
      </c>
      <c r="D42" s="595">
        <v>82.652697092689905</v>
      </c>
      <c r="E42" s="595">
        <v>82.649995198646081</v>
      </c>
      <c r="F42" s="595">
        <v>77.221546075880312</v>
      </c>
      <c r="G42" s="595">
        <v>54.322291005928612</v>
      </c>
      <c r="H42" s="595">
        <f>'11.3.4'!H42/'11.3.4'!$C42*100</f>
        <v>63.685031069319365</v>
      </c>
      <c r="I42" s="595">
        <f>'11.3.4'!I42/'11.3.4'!$C42*100</f>
        <v>78.383408928339719</v>
      </c>
      <c r="J42" s="595">
        <f>'11.3.4'!J42/'11.3.4'!$C42*100</f>
        <v>63.06077363354725</v>
      </c>
      <c r="K42" s="595">
        <f>'11.3.4'!K42/'11.3.4'!$C42*100</f>
        <v>67.283671140018484</v>
      </c>
      <c r="L42" s="595">
        <f>'11.3.4'!L42/'11.3.4'!$C42*100</f>
        <v>77.503969289388422</v>
      </c>
      <c r="M42" s="595">
        <f>'11.3.4'!M42/'11.3.4'!$C42*100</f>
        <v>71.922762443342236</v>
      </c>
      <c r="N42" s="595">
        <f>'11.3.4'!N42/'11.3.4'!$C42*100</f>
        <v>70.111027900004714</v>
      </c>
      <c r="O42" s="595">
        <f>'11.3.4'!O42/'11.3.4'!$C42*100</f>
        <v>63.903941742836423</v>
      </c>
    </row>
    <row r="43" spans="1:15" ht="15" customHeight="1">
      <c r="A43" s="580">
        <v>27</v>
      </c>
      <c r="B43" s="583" t="s">
        <v>1274</v>
      </c>
      <c r="C43" s="637">
        <f>'11.3.4'!C43/'11.3.4'!$C43*100</f>
        <v>100</v>
      </c>
      <c r="D43" s="595">
        <v>99.734188068453761</v>
      </c>
      <c r="E43" s="595">
        <v>97.515700250626765</v>
      </c>
      <c r="F43" s="595">
        <v>97.585712041101786</v>
      </c>
      <c r="G43" s="595">
        <v>109.17299678020478</v>
      </c>
      <c r="H43" s="595">
        <f>'11.3.4'!H43/'11.3.4'!$C43*100</f>
        <v>108.60888645329885</v>
      </c>
      <c r="I43" s="595">
        <f>'11.3.4'!I43/'11.3.4'!$C43*100</f>
        <v>104.60180475113756</v>
      </c>
      <c r="J43" s="595">
        <f>'11.3.4'!J43/'11.3.4'!$C43*100</f>
        <v>105.08196355679593</v>
      </c>
      <c r="K43" s="595">
        <f>'11.3.4'!K43/'11.3.4'!$C43*100</f>
        <v>112.79871784497053</v>
      </c>
      <c r="L43" s="595">
        <f>'11.3.4'!L43/'11.3.4'!$C43*100</f>
        <v>107.71511109341975</v>
      </c>
      <c r="M43" s="595">
        <f>'11.3.4'!M43/'11.3.4'!$C43*100</f>
        <v>106.88730634501084</v>
      </c>
      <c r="N43" s="595">
        <f>'11.3.4'!N43/'11.3.4'!$C43*100</f>
        <v>117.92123972043265</v>
      </c>
      <c r="O43" s="595">
        <f>'11.3.4'!O43/'11.3.4'!$C43*100</f>
        <v>113.557498568065</v>
      </c>
    </row>
    <row r="44" spans="1:15" ht="15" customHeight="1">
      <c r="A44" s="580">
        <v>28</v>
      </c>
      <c r="B44" s="583" t="s">
        <v>1275</v>
      </c>
      <c r="C44" s="637">
        <f>'11.3.4'!C44/'11.3.4'!$C44*100</f>
        <v>100</v>
      </c>
      <c r="D44" s="595">
        <v>100.64637341794045</v>
      </c>
      <c r="E44" s="595">
        <v>99.182792254566479</v>
      </c>
      <c r="F44" s="595">
        <v>98.691038677439934</v>
      </c>
      <c r="G44" s="595">
        <v>97.80508485623406</v>
      </c>
      <c r="H44" s="595">
        <f>'11.3.4'!H44/'11.3.4'!$C44*100</f>
        <v>97.837443040344311</v>
      </c>
      <c r="I44" s="595">
        <f>'11.3.4'!I44/'11.3.4'!$C44*100</f>
        <v>97.16546684217802</v>
      </c>
      <c r="J44" s="595">
        <f>'11.3.4'!J44/'11.3.4'!$C44*100</f>
        <v>96.063826458252748</v>
      </c>
      <c r="K44" s="595">
        <f>'11.3.4'!K44/'11.3.4'!$C44*100</f>
        <v>95.019838391791723</v>
      </c>
      <c r="L44" s="595">
        <f>'11.3.4'!L44/'11.3.4'!$C44*100</f>
        <v>95.23742631004815</v>
      </c>
      <c r="M44" s="595">
        <f>'11.3.4'!M44/'11.3.4'!$C44*100</f>
        <v>95.61125137155878</v>
      </c>
      <c r="N44" s="595">
        <f>'11.3.4'!N44/'11.3.4'!$C44*100</f>
        <v>97.222940180994527</v>
      </c>
      <c r="O44" s="595">
        <f>'11.3.4'!O44/'11.3.4'!$C44*100</f>
        <v>97.270342999581501</v>
      </c>
    </row>
    <row r="46" spans="1:15">
      <c r="A46" s="601" t="s">
        <v>572</v>
      </c>
    </row>
    <row r="47" spans="1:15">
      <c r="A47" s="602" t="s">
        <v>1276</v>
      </c>
    </row>
    <row r="48" spans="1:15">
      <c r="A48" s="602" t="s">
        <v>1277</v>
      </c>
    </row>
    <row r="49" spans="1:1">
      <c r="A49" s="602" t="s">
        <v>1278</v>
      </c>
    </row>
    <row r="50" spans="1:1">
      <c r="A50" s="602" t="s">
        <v>1279</v>
      </c>
    </row>
  </sheetData>
  <pageMargins left="0.70866141732283472" right="0.31496062992125984" top="0.78740157480314965" bottom="0.78740157480314965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9"/>
  <sheetViews>
    <sheetView zoomScaleNormal="100" zoomScaleSheetLayoutView="90" workbookViewId="0"/>
  </sheetViews>
  <sheetFormatPr baseColWidth="10" defaultRowHeight="15" outlineLevelCol="1"/>
  <cols>
    <col min="1" max="1" width="3.7109375" style="211" customWidth="1"/>
    <col min="2" max="2" width="3.140625" style="213" customWidth="1"/>
    <col min="3" max="3" width="58.7109375" style="213" customWidth="1"/>
    <col min="4" max="4" width="9.28515625" style="213" customWidth="1"/>
    <col min="5" max="5" width="15.28515625" style="213" customWidth="1"/>
    <col min="6" max="6" width="9.7109375" style="211" hidden="1" customWidth="1"/>
    <col min="7" max="11" width="9.7109375" style="211" hidden="1" customWidth="1" outlineLevel="1"/>
    <col min="12" max="12" width="11.85546875" style="211" customWidth="1" collapsed="1"/>
    <col min="13" max="16" width="11.85546875" style="211" customWidth="1" outlineLevel="1"/>
    <col min="17" max="21" width="11.85546875" style="211" customWidth="1"/>
    <col min="22" max="22" width="4.28515625" style="237" hidden="1" customWidth="1"/>
    <col min="23" max="16384" width="11.42578125" style="213"/>
  </cols>
  <sheetData>
    <row r="1" spans="1:26" ht="21.75" customHeight="1">
      <c r="A1" s="268" t="s">
        <v>825</v>
      </c>
      <c r="B1" s="211"/>
      <c r="C1" s="211"/>
      <c r="D1" s="212"/>
      <c r="E1" s="211"/>
      <c r="F1" s="2"/>
      <c r="I1" s="212"/>
      <c r="J1" s="2"/>
      <c r="M1" s="212"/>
      <c r="O1" s="268"/>
      <c r="S1" s="2"/>
      <c r="W1" s="211"/>
      <c r="X1" s="211"/>
      <c r="Y1" s="211"/>
      <c r="Z1" s="211"/>
    </row>
    <row r="2" spans="1:26" ht="15" customHeight="1">
      <c r="B2" s="211"/>
      <c r="C2" s="211"/>
      <c r="D2" s="212"/>
      <c r="E2" s="211"/>
      <c r="F2" s="215"/>
      <c r="G2" s="215"/>
      <c r="H2" s="215"/>
      <c r="I2" s="215"/>
      <c r="J2" s="215"/>
      <c r="K2" s="216"/>
      <c r="P2" s="215"/>
      <c r="Q2" s="215"/>
      <c r="R2" s="215"/>
      <c r="S2" s="215"/>
      <c r="T2" s="215"/>
      <c r="U2" s="215"/>
      <c r="V2" s="274"/>
    </row>
    <row r="3" spans="1:26" ht="27" customHeight="1">
      <c r="A3" s="269" t="s">
        <v>30</v>
      </c>
      <c r="B3" s="690" t="s">
        <v>1</v>
      </c>
      <c r="C3" s="691"/>
      <c r="D3" s="270" t="s">
        <v>2</v>
      </c>
      <c r="E3" s="270" t="s">
        <v>3</v>
      </c>
      <c r="F3" s="270">
        <v>1999</v>
      </c>
      <c r="G3" s="270">
        <v>2000</v>
      </c>
      <c r="H3" s="270">
        <v>2001</v>
      </c>
      <c r="I3" s="270">
        <v>2002</v>
      </c>
      <c r="J3" s="270">
        <v>2003</v>
      </c>
      <c r="K3" s="271">
        <v>2004</v>
      </c>
      <c r="L3" s="270">
        <v>2005</v>
      </c>
      <c r="M3" s="272">
        <v>2006</v>
      </c>
      <c r="N3" s="537">
        <v>2007</v>
      </c>
      <c r="O3" s="269">
        <v>2008</v>
      </c>
      <c r="P3" s="270">
        <v>2009</v>
      </c>
      <c r="Q3" s="270">
        <v>2010</v>
      </c>
      <c r="R3" s="270">
        <v>2011</v>
      </c>
      <c r="S3" s="272">
        <v>2012</v>
      </c>
      <c r="T3" s="272">
        <v>2013</v>
      </c>
      <c r="U3" s="272">
        <v>2014</v>
      </c>
      <c r="V3" s="272" t="s">
        <v>30</v>
      </c>
    </row>
    <row r="4" spans="1:26" ht="23.25" customHeight="1">
      <c r="A4" s="219"/>
      <c r="B4" s="220" t="s">
        <v>24</v>
      </c>
      <c r="C4" s="221"/>
      <c r="D4" s="222"/>
      <c r="E4" s="223"/>
      <c r="F4" s="222"/>
      <c r="G4" s="222"/>
      <c r="H4" s="222"/>
      <c r="I4" s="222"/>
      <c r="J4" s="222"/>
      <c r="K4" s="225"/>
      <c r="L4" s="225"/>
      <c r="M4" s="225"/>
      <c r="N4" s="225"/>
      <c r="O4" s="225"/>
      <c r="P4" s="225"/>
      <c r="Q4" s="225"/>
      <c r="R4" s="225"/>
      <c r="S4" s="226"/>
      <c r="T4" s="226"/>
      <c r="U4" s="226"/>
      <c r="V4" s="280"/>
    </row>
    <row r="5" spans="1:26" ht="15" customHeight="1">
      <c r="A5" s="221">
        <v>1</v>
      </c>
      <c r="B5" s="227" t="s">
        <v>184</v>
      </c>
      <c r="C5" s="228" t="s">
        <v>826</v>
      </c>
      <c r="D5" s="229"/>
      <c r="E5" s="230" t="s">
        <v>126</v>
      </c>
      <c r="F5" s="232">
        <f t="shared" ref="F5:K5" si="0">F6/$L$6*100</f>
        <v>102.51108680779141</v>
      </c>
      <c r="G5" s="232">
        <f t="shared" si="0"/>
        <v>101.79400719032627</v>
      </c>
      <c r="H5" s="232">
        <f t="shared" si="0"/>
        <v>103.01432853725517</v>
      </c>
      <c r="I5" s="232">
        <f t="shared" si="0"/>
        <v>103.16267901918926</v>
      </c>
      <c r="J5" s="232">
        <f t="shared" si="0"/>
        <v>101.42281274078219</v>
      </c>
      <c r="K5" s="232">
        <f t="shared" si="0"/>
        <v>102.37351692912246</v>
      </c>
      <c r="L5" s="276">
        <f>L6/$L$6*100</f>
        <v>100</v>
      </c>
      <c r="M5" s="276">
        <f t="shared" ref="M5:T5" si="1">M6/$L$6*100</f>
        <v>98.608397415387088</v>
      </c>
      <c r="N5" s="276">
        <f t="shared" si="1"/>
        <v>97.862462505384656</v>
      </c>
      <c r="O5" s="276">
        <f t="shared" si="1"/>
        <v>96.607690318325339</v>
      </c>
      <c r="P5" s="276">
        <f t="shared" si="1"/>
        <v>97.503914113150941</v>
      </c>
      <c r="Q5" s="276">
        <f t="shared" si="1"/>
        <v>97.358455996101725</v>
      </c>
      <c r="R5" s="276">
        <f t="shared" si="1"/>
        <v>97.952361113556705</v>
      </c>
      <c r="S5" s="276">
        <f t="shared" si="1"/>
        <v>97.196557597749944</v>
      </c>
      <c r="T5" s="276">
        <f t="shared" si="1"/>
        <v>96.923481282605678</v>
      </c>
      <c r="U5" s="276">
        <f>U6/$L$6*100</f>
        <v>97.596192725053001</v>
      </c>
      <c r="V5" s="282">
        <v>1</v>
      </c>
    </row>
    <row r="6" spans="1:26">
      <c r="A6" s="221">
        <v>2</v>
      </c>
      <c r="B6" s="227"/>
      <c r="C6" s="233" t="s">
        <v>827</v>
      </c>
      <c r="D6" s="229"/>
      <c r="E6" s="230" t="s">
        <v>828</v>
      </c>
      <c r="F6" s="234">
        <v>1730.5681514401863</v>
      </c>
      <c r="G6" s="234">
        <v>1718.4625813338143</v>
      </c>
      <c r="H6" s="234">
        <v>1739.0637604187405</v>
      </c>
      <c r="I6" s="234">
        <v>1741.5681784995606</v>
      </c>
      <c r="J6" s="234">
        <v>1712.1961635991472</v>
      </c>
      <c r="K6" s="234">
        <v>1728.2457289780348</v>
      </c>
      <c r="L6" s="277">
        <v>1688.1765722423825</v>
      </c>
      <c r="M6" s="277">
        <v>1664.6838634302278</v>
      </c>
      <c r="N6" s="277">
        <v>1652.0911650353894</v>
      </c>
      <c r="O6" s="277">
        <v>1630.9083949384408</v>
      </c>
      <c r="P6" s="277">
        <v>1646.0382350775481</v>
      </c>
      <c r="Q6" s="277">
        <v>1643.5826452230983</v>
      </c>
      <c r="R6" s="277">
        <v>1653.6088122773219</v>
      </c>
      <c r="S6" s="277">
        <v>1640.849514391288</v>
      </c>
      <c r="T6" s="277">
        <v>1636.2395040146796</v>
      </c>
      <c r="U6" s="277">
        <v>1647.5960609848692</v>
      </c>
      <c r="V6" s="282">
        <v>2</v>
      </c>
    </row>
    <row r="7" spans="1:26">
      <c r="A7" s="221">
        <v>3</v>
      </c>
      <c r="B7" s="227"/>
      <c r="C7" s="233" t="s">
        <v>829</v>
      </c>
      <c r="D7" s="229" t="s">
        <v>830</v>
      </c>
      <c r="E7" s="230" t="s">
        <v>831</v>
      </c>
      <c r="F7" s="235">
        <f t="shared" ref="F7:U7" si="2">F6/F12</f>
        <v>1.6874479619481446</v>
      </c>
      <c r="G7" s="235">
        <f t="shared" si="2"/>
        <v>1.6983444985696552</v>
      </c>
      <c r="H7" s="235">
        <f t="shared" si="2"/>
        <v>1.6822112417510311</v>
      </c>
      <c r="I7" s="235">
        <f t="shared" si="2"/>
        <v>1.6818297538266149</v>
      </c>
      <c r="J7" s="235">
        <f t="shared" si="2"/>
        <v>1.6592572298299759</v>
      </c>
      <c r="K7" s="235">
        <f t="shared" si="2"/>
        <v>1.6427740920172285</v>
      </c>
      <c r="L7" s="235">
        <f t="shared" si="2"/>
        <v>1.6162034077354748</v>
      </c>
      <c r="M7" s="235">
        <f t="shared" si="2"/>
        <v>1.5804925804546031</v>
      </c>
      <c r="N7" s="235">
        <f t="shared" si="2"/>
        <v>1.5667918814267541</v>
      </c>
      <c r="O7" s="235">
        <f t="shared" si="2"/>
        <v>1.5362733222694847</v>
      </c>
      <c r="P7" s="235">
        <f t="shared" si="2"/>
        <v>1.5381706353016242</v>
      </c>
      <c r="Q7" s="235">
        <f t="shared" si="2"/>
        <v>1.5287536761008691</v>
      </c>
      <c r="R7" s="235">
        <f t="shared" si="2"/>
        <v>1.5220503870708528</v>
      </c>
      <c r="S7" s="235">
        <f t="shared" si="2"/>
        <v>1.5058168905482632</v>
      </c>
      <c r="T7" s="235">
        <f t="shared" si="2"/>
        <v>1.4901135999906374</v>
      </c>
      <c r="U7" s="235">
        <f t="shared" si="2"/>
        <v>1.4725037342080338</v>
      </c>
      <c r="V7" s="282">
        <v>3</v>
      </c>
    </row>
    <row r="8" spans="1:26" ht="8.25" customHeight="1">
      <c r="A8" s="221"/>
      <c r="B8" s="227"/>
      <c r="C8" s="236"/>
      <c r="D8" s="229"/>
      <c r="E8" s="230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82"/>
    </row>
    <row r="9" spans="1:26" s="240" customFormat="1">
      <c r="A9" s="221">
        <v>4</v>
      </c>
      <c r="B9" s="237"/>
      <c r="C9" s="233" t="s">
        <v>4</v>
      </c>
      <c r="D9" s="238"/>
      <c r="E9" s="230" t="s">
        <v>126</v>
      </c>
      <c r="F9" s="239">
        <f t="shared" ref="F9:K9" si="3">F10/$L$10*100</f>
        <v>103.99949036435754</v>
      </c>
      <c r="G9" s="239">
        <f t="shared" si="3"/>
        <v>99.657508032286046</v>
      </c>
      <c r="H9" s="239">
        <f t="shared" si="3"/>
        <v>100.12190222723352</v>
      </c>
      <c r="I9" s="239">
        <f t="shared" si="3"/>
        <v>100.28883060480003</v>
      </c>
      <c r="J9" s="239">
        <f t="shared" si="3"/>
        <v>100.6532955575119</v>
      </c>
      <c r="K9" s="239">
        <f t="shared" si="3"/>
        <v>101.42948510259563</v>
      </c>
      <c r="L9" s="278">
        <f>L10/$L$10*100</f>
        <v>100</v>
      </c>
      <c r="M9" s="278">
        <f t="shared" ref="M9:U9" si="4">M10/$L$10*100</f>
        <v>97.238451256260603</v>
      </c>
      <c r="N9" s="278">
        <f t="shared" si="4"/>
        <v>94.272939564426594</v>
      </c>
      <c r="O9" s="278">
        <f t="shared" si="4"/>
        <v>93.896682910269718</v>
      </c>
      <c r="P9" s="278">
        <f t="shared" si="4"/>
        <v>100.28578018298124</v>
      </c>
      <c r="Q9" s="278">
        <f t="shared" si="4"/>
        <v>96.803482535671719</v>
      </c>
      <c r="R9" s="278">
        <f t="shared" si="4"/>
        <v>94.369030346405296</v>
      </c>
      <c r="S9" s="278">
        <f t="shared" si="4"/>
        <v>94.268425633452722</v>
      </c>
      <c r="T9" s="278">
        <f t="shared" si="4"/>
        <v>94.712117566251905</v>
      </c>
      <c r="U9" s="278">
        <f t="shared" si="4"/>
        <v>94.990389044278004</v>
      </c>
      <c r="V9" s="283">
        <v>4</v>
      </c>
    </row>
    <row r="10" spans="1:26">
      <c r="A10" s="221">
        <v>5</v>
      </c>
      <c r="B10" s="241"/>
      <c r="C10" s="242" t="s">
        <v>5</v>
      </c>
      <c r="D10" s="243" t="s">
        <v>832</v>
      </c>
      <c r="E10" s="244" t="s">
        <v>25</v>
      </c>
      <c r="F10" s="235">
        <f t="shared" ref="F10:U10" si="5">+F12/F47</f>
        <v>0.47213138150577938</v>
      </c>
      <c r="G10" s="235">
        <f t="shared" si="5"/>
        <v>0.45241987994233357</v>
      </c>
      <c r="H10" s="235">
        <f t="shared" si="5"/>
        <v>0.45452811212746891</v>
      </c>
      <c r="I10" s="235">
        <f t="shared" si="5"/>
        <v>0.45528592474017382</v>
      </c>
      <c r="J10" s="235">
        <f t="shared" si="5"/>
        <v>0.45694050344081399</v>
      </c>
      <c r="K10" s="235">
        <f t="shared" si="5"/>
        <v>0.46046420765269852</v>
      </c>
      <c r="L10" s="235">
        <f t="shared" si="5"/>
        <v>0.45397470684874347</v>
      </c>
      <c r="M10" s="235">
        <f t="shared" si="5"/>
        <v>0.4414379740348674</v>
      </c>
      <c r="N10" s="235">
        <f t="shared" si="5"/>
        <v>0.42797530102529874</v>
      </c>
      <c r="O10" s="235">
        <f t="shared" si="5"/>
        <v>0.42626719098259114</v>
      </c>
      <c r="P10" s="235">
        <f t="shared" si="5"/>
        <v>0.45527207659666441</v>
      </c>
      <c r="Q10" s="235">
        <f t="shared" si="5"/>
        <v>0.43946332606069027</v>
      </c>
      <c r="R10" s="235">
        <f t="shared" si="5"/>
        <v>0.42841152887109524</v>
      </c>
      <c r="S10" s="235">
        <f t="shared" si="5"/>
        <v>0.42795480892039273</v>
      </c>
      <c r="T10" s="235">
        <f t="shared" si="5"/>
        <v>0.42996905807162938</v>
      </c>
      <c r="U10" s="235">
        <f t="shared" si="5"/>
        <v>0.43123234019824197</v>
      </c>
      <c r="V10" s="282">
        <v>5</v>
      </c>
    </row>
    <row r="11" spans="1:26">
      <c r="A11" s="221">
        <v>6</v>
      </c>
      <c r="B11" s="241"/>
      <c r="C11" s="236" t="s">
        <v>833</v>
      </c>
      <c r="D11" s="243"/>
      <c r="E11" s="244" t="s">
        <v>26</v>
      </c>
      <c r="F11" s="9">
        <v>1016.638495886536</v>
      </c>
      <c r="G11" s="9">
        <v>1002.3447579651211</v>
      </c>
      <c r="H11" s="9">
        <v>1024.761301710914</v>
      </c>
      <c r="I11" s="9">
        <v>1026.8038999999999</v>
      </c>
      <c r="J11" s="9">
        <v>1022.7582</v>
      </c>
      <c r="K11" s="9">
        <v>1042.7708440000001</v>
      </c>
      <c r="L11" s="279">
        <v>1035.041244</v>
      </c>
      <c r="M11" s="279">
        <v>1043.3930149999999</v>
      </c>
      <c r="N11" s="279">
        <v>1043.826</v>
      </c>
      <c r="O11" s="279">
        <v>1050.6501250000001</v>
      </c>
      <c r="P11" s="279">
        <v>1059.5672</v>
      </c>
      <c r="Q11" s="279">
        <v>1064.4187999999999</v>
      </c>
      <c r="R11" s="279">
        <v>1075.788</v>
      </c>
      <c r="S11" s="279">
        <v>1079.377</v>
      </c>
      <c r="T11" s="279">
        <v>1088.1790000000001</v>
      </c>
      <c r="U11" s="279">
        <v>1108.96</v>
      </c>
      <c r="V11" s="282">
        <v>6</v>
      </c>
    </row>
    <row r="12" spans="1:26">
      <c r="A12" s="221">
        <v>7</v>
      </c>
      <c r="B12" s="227"/>
      <c r="C12" s="236" t="s">
        <v>834</v>
      </c>
      <c r="D12" s="229"/>
      <c r="E12" s="244" t="s">
        <v>26</v>
      </c>
      <c r="F12" s="234">
        <v>1025.5534928865361</v>
      </c>
      <c r="G12" s="234">
        <v>1011.8457019651211</v>
      </c>
      <c r="H12" s="234">
        <v>1033.7963017109141</v>
      </c>
      <c r="I12" s="234">
        <v>1035.5198999999998</v>
      </c>
      <c r="J12" s="234">
        <v>1031.9051999999999</v>
      </c>
      <c r="K12" s="234">
        <v>1052.0288440000002</v>
      </c>
      <c r="L12" s="277">
        <v>1044.532244</v>
      </c>
      <c r="M12" s="277">
        <v>1053.2690149999999</v>
      </c>
      <c r="N12" s="277">
        <v>1054.442</v>
      </c>
      <c r="O12" s="277">
        <v>1061.6004140000002</v>
      </c>
      <c r="P12" s="277">
        <v>1070.1271999999999</v>
      </c>
      <c r="Q12" s="277">
        <v>1075.1127999999999</v>
      </c>
      <c r="R12" s="277">
        <v>1086.4349999999999</v>
      </c>
      <c r="S12" s="277">
        <v>1089.674</v>
      </c>
      <c r="T12" s="277">
        <v>1098.0636000000002</v>
      </c>
      <c r="U12" s="277">
        <v>1118.9078999999999</v>
      </c>
      <c r="V12" s="282">
        <v>7</v>
      </c>
    </row>
    <row r="13" spans="1:26" ht="7.5" customHeight="1">
      <c r="A13" s="221"/>
      <c r="B13" s="227"/>
      <c r="C13" s="236"/>
      <c r="D13" s="229"/>
      <c r="E13" s="24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82"/>
    </row>
    <row r="14" spans="1:26" ht="14.25" customHeight="1">
      <c r="A14" s="221">
        <v>8</v>
      </c>
      <c r="B14" s="227"/>
      <c r="C14" s="228" t="s">
        <v>835</v>
      </c>
      <c r="D14" s="245"/>
      <c r="E14" s="230" t="s">
        <v>126</v>
      </c>
      <c r="F14" s="232">
        <f t="shared" ref="F14:K14" si="6">F15/$L$15*100</f>
        <v>97.737190312774828</v>
      </c>
      <c r="G14" s="232">
        <f t="shared" si="6"/>
        <v>95.044954419038291</v>
      </c>
      <c r="H14" s="232">
        <f t="shared" si="6"/>
        <v>96.996348611303389</v>
      </c>
      <c r="I14" s="232">
        <f t="shared" si="6"/>
        <v>92.02752324763054</v>
      </c>
      <c r="J14" s="232">
        <f t="shared" si="6"/>
        <v>88.870508703017748</v>
      </c>
      <c r="K14" s="232">
        <f t="shared" si="6"/>
        <v>88.889530124425647</v>
      </c>
      <c r="L14" s="276">
        <f>L15/$L$15*100</f>
        <v>100</v>
      </c>
      <c r="M14" s="276">
        <f t="shared" ref="M14:U14" si="7">M15/$L$15*100</f>
        <v>104.97707821268081</v>
      </c>
      <c r="N14" s="276">
        <f t="shared" si="7"/>
        <v>108.19066631039279</v>
      </c>
      <c r="O14" s="276">
        <f t="shared" si="7"/>
        <v>106.8829197165135</v>
      </c>
      <c r="P14" s="276">
        <f t="shared" si="7"/>
        <v>97.801328790811937</v>
      </c>
      <c r="Q14" s="276">
        <f t="shared" si="7"/>
        <v>103.27105431657573</v>
      </c>
      <c r="R14" s="276">
        <f t="shared" si="7"/>
        <v>106.22112134004236</v>
      </c>
      <c r="S14" s="276">
        <f t="shared" si="7"/>
        <v>103.54133626036857</v>
      </c>
      <c r="T14" s="276">
        <f t="shared" si="7"/>
        <v>104.40134943037604</v>
      </c>
      <c r="U14" s="276">
        <f t="shared" si="7"/>
        <v>107.16027357615019</v>
      </c>
      <c r="V14" s="282">
        <v>8</v>
      </c>
    </row>
    <row r="15" spans="1:26" s="249" customFormat="1">
      <c r="A15" s="221">
        <v>9</v>
      </c>
      <c r="B15" s="246"/>
      <c r="C15" s="247" t="s">
        <v>836</v>
      </c>
      <c r="D15" s="248"/>
      <c r="E15" s="230" t="s">
        <v>828</v>
      </c>
      <c r="F15" s="234">
        <f t="shared" ref="F15:K15" si="8">SUM(F24,F35,F42)</f>
        <v>495.52580157710872</v>
      </c>
      <c r="G15" s="234">
        <f t="shared" si="8"/>
        <v>481.8762138919173</v>
      </c>
      <c r="H15" s="234">
        <f t="shared" si="8"/>
        <v>491.76974744061687</v>
      </c>
      <c r="I15" s="234">
        <f t="shared" si="8"/>
        <v>466.57789198261491</v>
      </c>
      <c r="J15" s="234">
        <f t="shared" si="8"/>
        <v>450.57188487515083</v>
      </c>
      <c r="K15" s="234">
        <f t="shared" si="8"/>
        <v>450.66832314046331</v>
      </c>
      <c r="L15" s="277">
        <f>SUM(L26,L35,L42)</f>
        <v>506.99820609876951</v>
      </c>
      <c r="M15" s="277">
        <f t="shared" ref="M15:U15" si="9">SUM(M26,M35,M42)</f>
        <v>532.23190335319396</v>
      </c>
      <c r="N15" s="277">
        <f t="shared" si="9"/>
        <v>548.52473735999718</v>
      </c>
      <c r="O15" s="277">
        <f t="shared" si="9"/>
        <v>541.8944855887114</v>
      </c>
      <c r="P15" s="277">
        <f t="shared" si="9"/>
        <v>495.85098251017592</v>
      </c>
      <c r="Q15" s="277">
        <f t="shared" si="9"/>
        <v>523.58239280432485</v>
      </c>
      <c r="R15" s="277">
        <f t="shared" si="9"/>
        <v>538.539179692012</v>
      </c>
      <c r="S15" s="277">
        <f t="shared" si="9"/>
        <v>524.9527174107634</v>
      </c>
      <c r="T15" s="277">
        <f t="shared" si="9"/>
        <v>529.31296875491444</v>
      </c>
      <c r="U15" s="277">
        <f t="shared" si="9"/>
        <v>543.30066468161522</v>
      </c>
      <c r="V15" s="284">
        <v>9</v>
      </c>
      <c r="W15" s="234"/>
    </row>
    <row r="16" spans="1:26">
      <c r="A16" s="221">
        <v>10</v>
      </c>
      <c r="B16" s="227"/>
      <c r="C16" s="233" t="s">
        <v>837</v>
      </c>
      <c r="D16" s="229" t="s">
        <v>838</v>
      </c>
      <c r="E16" s="244" t="s">
        <v>839</v>
      </c>
      <c r="F16" s="235">
        <f t="shared" ref="F16:U16" si="10">F15/F20</f>
        <v>1.0296941719790829</v>
      </c>
      <c r="G16" s="235">
        <f t="shared" si="10"/>
        <v>0.97258446733167359</v>
      </c>
      <c r="H16" s="235">
        <f t="shared" si="10"/>
        <v>0.98596773622200129</v>
      </c>
      <c r="I16" s="235">
        <f t="shared" si="10"/>
        <v>0.93354264403691878</v>
      </c>
      <c r="J16" s="235">
        <f t="shared" si="10"/>
        <v>0.85805123543502515</v>
      </c>
      <c r="K16" s="235">
        <f t="shared" si="10"/>
        <v>0.81356531498665452</v>
      </c>
      <c r="L16" s="235">
        <f t="shared" si="10"/>
        <v>0.90180212736900789</v>
      </c>
      <c r="M16" s="235">
        <f t="shared" si="10"/>
        <v>0.87723067419129097</v>
      </c>
      <c r="N16" s="235">
        <f t="shared" si="10"/>
        <v>0.86594994823478444</v>
      </c>
      <c r="O16" s="235">
        <f t="shared" si="10"/>
        <v>0.85030132824838556</v>
      </c>
      <c r="P16" s="235">
        <f t="shared" si="10"/>
        <v>0.87461498321800168</v>
      </c>
      <c r="Q16" s="235">
        <f t="shared" si="10"/>
        <v>0.85807071291804471</v>
      </c>
      <c r="R16" s="235">
        <f t="shared" si="10"/>
        <v>0.86031454021012843</v>
      </c>
      <c r="S16" s="235">
        <f t="shared" si="10"/>
        <v>0.85281619978614864</v>
      </c>
      <c r="T16" s="235">
        <f t="shared" si="10"/>
        <v>0.84505595904702513</v>
      </c>
      <c r="U16" s="235">
        <f t="shared" si="10"/>
        <v>0.85470136252038464</v>
      </c>
      <c r="V16" s="282">
        <v>10</v>
      </c>
      <c r="W16" s="234"/>
    </row>
    <row r="17" spans="1:24" ht="7.5" customHeight="1">
      <c r="A17" s="221"/>
      <c r="B17" s="227"/>
      <c r="C17" s="236"/>
      <c r="D17" s="229"/>
      <c r="E17" s="244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282"/>
    </row>
    <row r="18" spans="1:24" s="240" customFormat="1">
      <c r="A18" s="221">
        <v>11</v>
      </c>
      <c r="B18" s="237"/>
      <c r="C18" s="250" t="s">
        <v>6</v>
      </c>
      <c r="D18" s="243"/>
      <c r="E18" s="230" t="s">
        <v>127</v>
      </c>
      <c r="F18" s="251">
        <v>90.668742979197901</v>
      </c>
      <c r="G18" s="251">
        <v>90.663102332832878</v>
      </c>
      <c r="H18" s="251">
        <v>89.746993008029307</v>
      </c>
      <c r="I18" s="251">
        <v>89.931284621893582</v>
      </c>
      <c r="J18" s="251">
        <v>95.162479570244216</v>
      </c>
      <c r="K18" s="251">
        <v>99.226544039965418</v>
      </c>
      <c r="L18" s="285">
        <v>100</v>
      </c>
      <c r="M18" s="285">
        <v>104.06687248142588</v>
      </c>
      <c r="N18" s="285">
        <v>105.21907130962198</v>
      </c>
      <c r="O18" s="285">
        <v>104.72677473146581</v>
      </c>
      <c r="P18" s="285">
        <v>98.710852658713705</v>
      </c>
      <c r="Q18" s="285">
        <v>102.0764568691596</v>
      </c>
      <c r="R18" s="285">
        <v>101.02118758327276</v>
      </c>
      <c r="S18" s="285">
        <v>98.937537281037393</v>
      </c>
      <c r="T18" s="285">
        <v>100.37644291343726</v>
      </c>
      <c r="U18" s="285">
        <v>100.26234315703103</v>
      </c>
      <c r="V18" s="282">
        <v>11</v>
      </c>
    </row>
    <row r="19" spans="1:24">
      <c r="A19" s="221">
        <v>12</v>
      </c>
      <c r="B19" s="241"/>
      <c r="C19" s="242" t="s">
        <v>7</v>
      </c>
      <c r="D19" s="243" t="s">
        <v>840</v>
      </c>
      <c r="E19" s="230" t="s">
        <v>8</v>
      </c>
      <c r="F19" s="252">
        <v>0.22154531369951122</v>
      </c>
      <c r="G19" s="252">
        <v>0.22153153101401957</v>
      </c>
      <c r="H19" s="253">
        <v>0.21929305586726233</v>
      </c>
      <c r="I19" s="253">
        <v>0.21974336478370024</v>
      </c>
      <c r="J19" s="253">
        <v>0.23252557271749211</v>
      </c>
      <c r="K19" s="253">
        <v>0.24245594572427343</v>
      </c>
      <c r="L19" s="253">
        <v>0.24434585328963951</v>
      </c>
      <c r="M19" s="253">
        <v>0.25428308755658108</v>
      </c>
      <c r="N19" s="253">
        <v>0.25709843761493012</v>
      </c>
      <c r="O19" s="253">
        <v>0.25589553134031873</v>
      </c>
      <c r="P19" s="253">
        <v>0.24119587521841282</v>
      </c>
      <c r="Q19" s="253">
        <v>0.24941958954477889</v>
      </c>
      <c r="R19" s="253">
        <v>0.2468410828036752</v>
      </c>
      <c r="S19" s="253">
        <v>0.24174976969310602</v>
      </c>
      <c r="T19" s="253">
        <v>0.24526567593862617</v>
      </c>
      <c r="U19" s="253">
        <v>0.24498687791523394</v>
      </c>
      <c r="V19" s="282">
        <v>12</v>
      </c>
    </row>
    <row r="20" spans="1:24">
      <c r="A20" s="221">
        <v>13</v>
      </c>
      <c r="B20" s="227"/>
      <c r="C20" s="236" t="s">
        <v>841</v>
      </c>
      <c r="D20" s="229"/>
      <c r="E20" s="230" t="s">
        <v>0</v>
      </c>
      <c r="F20" s="9">
        <v>481.23590000000002</v>
      </c>
      <c r="G20" s="9">
        <v>495.45949999999999</v>
      </c>
      <c r="H20" s="9">
        <v>498.76859999999999</v>
      </c>
      <c r="I20" s="9">
        <v>499.7928</v>
      </c>
      <c r="J20" s="9">
        <v>525.11069999999995</v>
      </c>
      <c r="K20" s="9">
        <v>553.94239999999991</v>
      </c>
      <c r="L20" s="279">
        <v>562.2056</v>
      </c>
      <c r="M20" s="279">
        <v>606.7183</v>
      </c>
      <c r="N20" s="279">
        <v>633.43700000000001</v>
      </c>
      <c r="O20" s="279">
        <v>637.29700000000003</v>
      </c>
      <c r="P20" s="279">
        <v>566.93629999999996</v>
      </c>
      <c r="Q20" s="279">
        <v>610.18560000000002</v>
      </c>
      <c r="R20" s="279">
        <v>625.97939999999994</v>
      </c>
      <c r="S20" s="279">
        <v>615.55200000000002</v>
      </c>
      <c r="T20" s="279">
        <v>626.36439999999993</v>
      </c>
      <c r="U20" s="279">
        <v>635.66139999999996</v>
      </c>
      <c r="V20" s="282">
        <v>13</v>
      </c>
      <c r="W20" s="234"/>
    </row>
    <row r="21" spans="1:24" ht="6" customHeight="1">
      <c r="A21" s="221"/>
      <c r="B21" s="227"/>
      <c r="C21" s="236"/>
      <c r="D21" s="229"/>
      <c r="E21" s="230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282"/>
    </row>
    <row r="22" spans="1:24">
      <c r="A22" s="221">
        <v>14</v>
      </c>
      <c r="B22" s="227"/>
      <c r="C22" s="228" t="s">
        <v>842</v>
      </c>
      <c r="D22" s="243" t="s">
        <v>843</v>
      </c>
      <c r="E22" s="244" t="s">
        <v>9</v>
      </c>
      <c r="F22" s="254">
        <f t="shared" ref="F22:K22" si="11">F24/F15*100</f>
        <v>90.96133514204972</v>
      </c>
      <c r="G22" s="254">
        <f t="shared" si="11"/>
        <v>90.620609562147848</v>
      </c>
      <c r="H22" s="254">
        <f t="shared" si="11"/>
        <v>90.819587980568002</v>
      </c>
      <c r="I22" s="254">
        <f t="shared" si="11"/>
        <v>90.877310664612907</v>
      </c>
      <c r="J22" s="254">
        <f t="shared" si="11"/>
        <v>91.084717994702729</v>
      </c>
      <c r="K22" s="254">
        <f t="shared" si="11"/>
        <v>90.459222356366126</v>
      </c>
      <c r="L22" s="286">
        <f>L26/L15*100</f>
        <v>91.37907399851008</v>
      </c>
      <c r="M22" s="286">
        <f t="shared" ref="M22:U22" si="12">M26/M15*100</f>
        <v>91.72759443691551</v>
      </c>
      <c r="N22" s="286">
        <f t="shared" si="12"/>
        <v>91.951147946113053</v>
      </c>
      <c r="O22" s="286">
        <f t="shared" si="12"/>
        <v>92.009001344087224</v>
      </c>
      <c r="P22" s="286">
        <f t="shared" si="12"/>
        <v>92.638000310626168</v>
      </c>
      <c r="Q22" s="286">
        <f t="shared" si="12"/>
        <v>92.20040770566888</v>
      </c>
      <c r="R22" s="286">
        <f t="shared" si="12"/>
        <v>92.505423747786594</v>
      </c>
      <c r="S22" s="286">
        <f t="shared" si="12"/>
        <v>92.536613699829189</v>
      </c>
      <c r="T22" s="286">
        <f t="shared" si="12"/>
        <v>92.426119692135771</v>
      </c>
      <c r="U22" s="286">
        <f t="shared" si="12"/>
        <v>92.736772519100896</v>
      </c>
      <c r="V22" s="282">
        <v>14</v>
      </c>
    </row>
    <row r="23" spans="1:24">
      <c r="A23" s="221">
        <v>15</v>
      </c>
      <c r="B23" s="227"/>
      <c r="C23" s="247" t="s">
        <v>844</v>
      </c>
      <c r="D23" s="248"/>
      <c r="E23" s="230" t="s">
        <v>127</v>
      </c>
      <c r="F23" s="239">
        <f t="shared" ref="F23:K23" si="13">F24/$L$24*100</f>
        <v>115.00086911359526</v>
      </c>
      <c r="G23" s="239">
        <f t="shared" si="13"/>
        <v>111.41418609628266</v>
      </c>
      <c r="H23" s="239">
        <f t="shared" si="13"/>
        <v>113.95131968571002</v>
      </c>
      <c r="I23" s="239">
        <f t="shared" si="13"/>
        <v>108.18265771864719</v>
      </c>
      <c r="J23" s="239">
        <f t="shared" si="13"/>
        <v>104.70987238506824</v>
      </c>
      <c r="K23" s="239">
        <f t="shared" si="13"/>
        <v>104.01306798542593</v>
      </c>
      <c r="L23" s="278">
        <f>L24/$L$24*100</f>
        <v>100</v>
      </c>
      <c r="M23" s="278">
        <f t="shared" ref="M23:U23" si="14">M24/$L$24*100</f>
        <v>111.10580521162585</v>
      </c>
      <c r="N23" s="278">
        <f t="shared" si="14"/>
        <v>107.05059931997208</v>
      </c>
      <c r="O23" s="278">
        <f t="shared" si="14"/>
        <v>105.81322918082499</v>
      </c>
      <c r="P23" s="278">
        <f t="shared" si="14"/>
        <v>94.039784151394684</v>
      </c>
      <c r="Q23" s="278">
        <f t="shared" si="14"/>
        <v>98.811920759354436</v>
      </c>
      <c r="R23" s="278">
        <f t="shared" si="14"/>
        <v>96.999955958860781</v>
      </c>
      <c r="S23" s="278">
        <f t="shared" si="14"/>
        <v>92.983253275124852</v>
      </c>
      <c r="T23" s="278">
        <f t="shared" si="14"/>
        <v>92.447829467952531</v>
      </c>
      <c r="U23" s="278">
        <f t="shared" si="14"/>
        <v>87.69794777198274</v>
      </c>
      <c r="V23" s="282">
        <v>15</v>
      </c>
    </row>
    <row r="24" spans="1:24" s="249" customFormat="1" hidden="1">
      <c r="A24" s="221"/>
      <c r="B24" s="246"/>
      <c r="C24" s="247" t="s">
        <v>845</v>
      </c>
      <c r="D24" s="248"/>
      <c r="E24" s="230" t="s">
        <v>828</v>
      </c>
      <c r="F24" s="9">
        <v>450.73688508788217</v>
      </c>
      <c r="G24" s="9">
        <v>436.6791623638548</v>
      </c>
      <c r="H24" s="9">
        <v>446.62325843864812</v>
      </c>
      <c r="I24" s="9">
        <v>424.01344038944302</v>
      </c>
      <c r="J24" s="9">
        <v>410.40213070194773</v>
      </c>
      <c r="K24" s="9">
        <v>407.67106051933831</v>
      </c>
      <c r="L24" s="279">
        <v>391.94215536115161</v>
      </c>
      <c r="M24" s="279">
        <v>435.4704876778091</v>
      </c>
      <c r="N24" s="279">
        <v>419.57642630172882</v>
      </c>
      <c r="O24" s="279">
        <v>414.72665110856047</v>
      </c>
      <c r="P24" s="279">
        <v>368.58155689995101</v>
      </c>
      <c r="Q24" s="279">
        <v>387.28557197796698</v>
      </c>
      <c r="R24" s="279">
        <v>380.18371808452679</v>
      </c>
      <c r="S24" s="279">
        <v>364.44056701144297</v>
      </c>
      <c r="T24" s="279">
        <v>362.34201540129504</v>
      </c>
      <c r="U24" s="279">
        <v>343.72522670500621</v>
      </c>
      <c r="V24" s="284"/>
      <c r="W24" s="255" t="s">
        <v>846</v>
      </c>
      <c r="X24" s="249" t="s">
        <v>847</v>
      </c>
    </row>
    <row r="25" spans="1:24" s="249" customFormat="1" hidden="1">
      <c r="A25" s="221"/>
      <c r="B25" s="246"/>
      <c r="C25" s="247" t="s">
        <v>848</v>
      </c>
      <c r="D25" s="248"/>
      <c r="E25" s="230" t="s">
        <v>828</v>
      </c>
      <c r="F25" s="9"/>
      <c r="G25" s="9"/>
      <c r="H25" s="9"/>
      <c r="I25" s="9"/>
      <c r="J25" s="9"/>
      <c r="K25" s="9"/>
      <c r="L25" s="279">
        <v>526.05564810316184</v>
      </c>
      <c r="M25" s="279">
        <v>564.86330285009797</v>
      </c>
      <c r="N25" s="279">
        <v>571.89479261077656</v>
      </c>
      <c r="O25" s="279">
        <v>575.94461115272281</v>
      </c>
      <c r="P25" s="279">
        <v>568.12135288197533</v>
      </c>
      <c r="Q25" s="279">
        <v>573.59567746964728</v>
      </c>
      <c r="R25" s="279">
        <v>571.81553468472339</v>
      </c>
      <c r="S25" s="279">
        <v>555.49504416197726</v>
      </c>
      <c r="T25" s="279">
        <v>569.44386940003767</v>
      </c>
      <c r="U25" s="279">
        <v>565.73638225893944</v>
      </c>
      <c r="V25" s="284"/>
      <c r="W25" s="255">
        <f>U25/L25*100-100</f>
        <v>7.5430677911847255</v>
      </c>
    </row>
    <row r="26" spans="1:24" s="249" customFormat="1">
      <c r="A26" s="221">
        <v>16</v>
      </c>
      <c r="B26" s="246"/>
      <c r="C26" s="247" t="s">
        <v>849</v>
      </c>
      <c r="D26" s="248"/>
      <c r="E26" s="230" t="s">
        <v>828</v>
      </c>
      <c r="F26" s="9"/>
      <c r="G26" s="9"/>
      <c r="H26" s="9"/>
      <c r="I26" s="9"/>
      <c r="J26" s="9"/>
      <c r="K26" s="9"/>
      <c r="L26" s="279">
        <v>463.29026592211329</v>
      </c>
      <c r="M26" s="279">
        <v>488.20352177169389</v>
      </c>
      <c r="N26" s="279">
        <v>504.37479277091904</v>
      </c>
      <c r="O26" s="279">
        <v>498.59170452885206</v>
      </c>
      <c r="P26" s="279">
        <v>459.34643471801968</v>
      </c>
      <c r="Q26" s="279">
        <v>482.74510084068419</v>
      </c>
      <c r="R26" s="279">
        <v>498.17795022194957</v>
      </c>
      <c r="S26" s="279">
        <v>485.77346821715406</v>
      </c>
      <c r="T26" s="279">
        <v>489.22343804741445</v>
      </c>
      <c r="U26" s="279">
        <v>503.83950150055267</v>
      </c>
      <c r="V26" s="284">
        <v>16</v>
      </c>
      <c r="W26" s="255"/>
    </row>
    <row r="27" spans="1:24" s="249" customFormat="1" hidden="1">
      <c r="A27" s="221"/>
      <c r="B27" s="246"/>
      <c r="C27" s="247" t="s">
        <v>837</v>
      </c>
      <c r="D27" s="248" t="s">
        <v>850</v>
      </c>
      <c r="E27" s="230" t="s">
        <v>839</v>
      </c>
      <c r="F27" s="235">
        <f t="shared" ref="F27:U27" si="15">F24/F31</f>
        <v>1.318931764657342</v>
      </c>
      <c r="G27" s="235">
        <f t="shared" si="15"/>
        <v>1.2610088331541158</v>
      </c>
      <c r="H27" s="235">
        <f t="shared" si="15"/>
        <v>1.2653994964693287</v>
      </c>
      <c r="I27" s="235">
        <f t="shared" si="15"/>
        <v>1.1959986099479758</v>
      </c>
      <c r="J27" s="235">
        <f t="shared" si="15"/>
        <v>1.0747543010295426</v>
      </c>
      <c r="K27" s="235">
        <f t="shared" si="15"/>
        <v>1.0233346926535778</v>
      </c>
      <c r="L27" s="235">
        <f t="shared" si="15"/>
        <v>0.97331229648972672</v>
      </c>
      <c r="M27" s="235">
        <f t="shared" si="15"/>
        <v>0.99939272204100404</v>
      </c>
      <c r="N27" s="235">
        <f t="shared" si="15"/>
        <v>0.92396142376830259</v>
      </c>
      <c r="O27" s="235">
        <f t="shared" si="15"/>
        <v>0.90633101817148043</v>
      </c>
      <c r="P27" s="235">
        <f t="shared" si="15"/>
        <v>0.88685565762085827</v>
      </c>
      <c r="Q27" s="235">
        <f t="shared" si="15"/>
        <v>0.87901480394599285</v>
      </c>
      <c r="R27" s="235">
        <f t="shared" si="15"/>
        <v>0.83075679478582032</v>
      </c>
      <c r="S27" s="235">
        <f t="shared" si="15"/>
        <v>0.81530492345833128</v>
      </c>
      <c r="T27" s="235">
        <f t="shared" si="15"/>
        <v>0.79867064288131506</v>
      </c>
      <c r="U27" s="235">
        <f t="shared" si="15"/>
        <v>0.7408838885100214</v>
      </c>
      <c r="V27" s="284"/>
      <c r="W27" s="255"/>
    </row>
    <row r="28" spans="1:24" s="249" customFormat="1" hidden="1">
      <c r="A28" s="221"/>
      <c r="B28" s="246"/>
      <c r="C28" s="247" t="s">
        <v>837</v>
      </c>
      <c r="D28" s="248"/>
      <c r="E28" s="230"/>
      <c r="F28" s="235"/>
      <c r="G28" s="235"/>
      <c r="H28" s="235"/>
      <c r="I28" s="235"/>
      <c r="J28" s="235"/>
      <c r="K28" s="235"/>
      <c r="L28" s="235">
        <f>L25/L31</f>
        <v>1.3063571344217544</v>
      </c>
      <c r="M28" s="235">
        <f t="shared" ref="M28:U28" si="16">M25/M31</f>
        <v>1.2963456532422979</v>
      </c>
      <c r="N28" s="235">
        <f t="shared" si="16"/>
        <v>1.2593861182428256</v>
      </c>
      <c r="O28" s="235">
        <f t="shared" si="16"/>
        <v>1.2586518480091236</v>
      </c>
      <c r="P28" s="235">
        <f t="shared" si="16"/>
        <v>1.3669746263385618</v>
      </c>
      <c r="Q28" s="235">
        <f t="shared" si="16"/>
        <v>1.3018793584283983</v>
      </c>
      <c r="R28" s="235">
        <f t="shared" si="16"/>
        <v>1.2495002237255322</v>
      </c>
      <c r="S28" s="235">
        <f t="shared" si="16"/>
        <v>1.2427207217239973</v>
      </c>
      <c r="T28" s="235">
        <f t="shared" si="16"/>
        <v>1.2551624761342159</v>
      </c>
      <c r="U28" s="235">
        <f t="shared" si="16"/>
        <v>1.219418704811317</v>
      </c>
      <c r="V28" s="284"/>
      <c r="W28" s="255"/>
    </row>
    <row r="29" spans="1:24" s="249" customFormat="1">
      <c r="A29" s="221">
        <v>17</v>
      </c>
      <c r="B29" s="246"/>
      <c r="C29" s="247" t="s">
        <v>837</v>
      </c>
      <c r="D29" s="248"/>
      <c r="E29" s="230" t="s">
        <v>839</v>
      </c>
      <c r="F29" s="235"/>
      <c r="G29" s="235"/>
      <c r="H29" s="235"/>
      <c r="I29" s="235"/>
      <c r="J29" s="235"/>
      <c r="K29" s="235"/>
      <c r="L29" s="235">
        <f>L26/L31</f>
        <v>1.1504914857920461</v>
      </c>
      <c r="M29" s="235">
        <f t="shared" ref="M29:U29" si="17">M26/M31</f>
        <v>1.1204135764405803</v>
      </c>
      <c r="N29" s="235">
        <f t="shared" si="17"/>
        <v>1.1106983672775057</v>
      </c>
      <c r="O29" s="235">
        <f t="shared" si="17"/>
        <v>1.0896071569299755</v>
      </c>
      <c r="P29" s="235">
        <f t="shared" si="17"/>
        <v>1.1052478801814407</v>
      </c>
      <c r="Q29" s="235">
        <f t="shared" si="17"/>
        <v>1.095677507437596</v>
      </c>
      <c r="R29" s="235">
        <f t="shared" si="17"/>
        <v>1.0885913769388242</v>
      </c>
      <c r="S29" s="235">
        <f t="shared" si="17"/>
        <v>1.0867437277103109</v>
      </c>
      <c r="T29" s="235">
        <f t="shared" si="17"/>
        <v>1.0783414044468529</v>
      </c>
      <c r="U29" s="235">
        <f t="shared" si="17"/>
        <v>1.0860028303277383</v>
      </c>
      <c r="V29" s="284">
        <v>17</v>
      </c>
      <c r="W29" s="255"/>
    </row>
    <row r="30" spans="1:24" ht="7.5" customHeight="1">
      <c r="A30" s="221"/>
      <c r="C30" s="256"/>
      <c r="E30" s="256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82"/>
      <c r="W30" s="255"/>
    </row>
    <row r="31" spans="1:24">
      <c r="A31" s="221">
        <v>18</v>
      </c>
      <c r="B31" s="227"/>
      <c r="C31" s="242" t="s">
        <v>851</v>
      </c>
      <c r="D31" s="229"/>
      <c r="E31" s="244" t="s">
        <v>0</v>
      </c>
      <c r="F31" s="9">
        <v>341.7439</v>
      </c>
      <c r="G31" s="9">
        <v>346.29349999999999</v>
      </c>
      <c r="H31" s="9">
        <v>352.9504</v>
      </c>
      <c r="I31" s="9">
        <v>354.52670000000001</v>
      </c>
      <c r="J31" s="9">
        <v>381.85669999999999</v>
      </c>
      <c r="K31" s="9">
        <v>398.37509999999997</v>
      </c>
      <c r="L31" s="279">
        <v>402.68900000000002</v>
      </c>
      <c r="M31" s="279">
        <v>435.73509999999999</v>
      </c>
      <c r="N31" s="279">
        <v>454.10599999999999</v>
      </c>
      <c r="O31" s="279">
        <v>457.58850000000001</v>
      </c>
      <c r="P31" s="279">
        <v>415.60489999999999</v>
      </c>
      <c r="Q31" s="279">
        <v>440.59050000000002</v>
      </c>
      <c r="R31" s="279">
        <v>457.6354</v>
      </c>
      <c r="S31" s="279">
        <v>446.9991</v>
      </c>
      <c r="T31" s="279">
        <v>453.6814</v>
      </c>
      <c r="U31" s="279">
        <v>463.93939999999998</v>
      </c>
      <c r="V31" s="282">
        <v>18</v>
      </c>
    </row>
    <row r="32" spans="1:24" ht="6.75" customHeight="1">
      <c r="A32" s="221"/>
      <c r="B32" s="227"/>
      <c r="C32" s="233"/>
      <c r="D32" s="229"/>
      <c r="E32" s="244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282"/>
    </row>
    <row r="33" spans="1:22">
      <c r="A33" s="221">
        <v>19</v>
      </c>
      <c r="B33" s="237"/>
      <c r="C33" s="228" t="s">
        <v>852</v>
      </c>
      <c r="D33" s="243" t="s">
        <v>853</v>
      </c>
      <c r="E33" s="244" t="s">
        <v>9</v>
      </c>
      <c r="F33" s="6">
        <f>+F35/F15*100</f>
        <v>3.9062828687467404</v>
      </c>
      <c r="G33" s="6">
        <f t="shared" ref="G33:T33" si="18">+G35/G15*100</f>
        <v>3.8397942149127644</v>
      </c>
      <c r="H33" s="6">
        <f t="shared" si="18"/>
        <v>3.9400130648151457</v>
      </c>
      <c r="I33" s="6">
        <f t="shared" si="18"/>
        <v>3.7103716782656573</v>
      </c>
      <c r="J33" s="6">
        <f t="shared" si="18"/>
        <v>3.8878646185518417</v>
      </c>
      <c r="K33" s="6">
        <f t="shared" si="18"/>
        <v>4.0950975308226605</v>
      </c>
      <c r="L33" s="286">
        <f t="shared" si="18"/>
        <v>3.7987352304170203</v>
      </c>
      <c r="M33" s="286">
        <f t="shared" si="18"/>
        <v>3.7359936584456674</v>
      </c>
      <c r="N33" s="286">
        <f>+N35/N15*100</f>
        <v>3.6439284873965647</v>
      </c>
      <c r="O33" s="286">
        <f t="shared" si="18"/>
        <v>3.625127370417478</v>
      </c>
      <c r="P33" s="286">
        <f t="shared" si="18"/>
        <v>3.2737168570243016</v>
      </c>
      <c r="Q33" s="286">
        <f t="shared" si="18"/>
        <v>3.5330930959234932</v>
      </c>
      <c r="R33" s="286">
        <f t="shared" si="18"/>
        <v>3.5141069336655368</v>
      </c>
      <c r="S33" s="286">
        <f t="shared" si="18"/>
        <v>3.4932447135539646</v>
      </c>
      <c r="T33" s="286">
        <f t="shared" si="18"/>
        <v>3.5754123221308829</v>
      </c>
      <c r="U33" s="286">
        <f>+U35/U15*100</f>
        <v>3.3362006725473923</v>
      </c>
      <c r="V33" s="282">
        <v>19</v>
      </c>
    </row>
    <row r="34" spans="1:22">
      <c r="A34" s="221">
        <v>20</v>
      </c>
      <c r="B34" s="241"/>
      <c r="C34" s="247" t="s">
        <v>844</v>
      </c>
      <c r="D34" s="248"/>
      <c r="E34" s="230" t="s">
        <v>127</v>
      </c>
      <c r="F34" s="239">
        <f t="shared" ref="F34:K34" si="19">F35/$L$35*100</f>
        <v>100.5042702374179</v>
      </c>
      <c r="G34" s="239">
        <f t="shared" si="19"/>
        <v>96.072256684972118</v>
      </c>
      <c r="H34" s="239">
        <f t="shared" si="19"/>
        <v>100.60371612841938</v>
      </c>
      <c r="I34" s="239">
        <f t="shared" si="19"/>
        <v>89.886842637742376</v>
      </c>
      <c r="J34" s="239">
        <f t="shared" si="19"/>
        <v>90.955669574590459</v>
      </c>
      <c r="K34" s="239">
        <f t="shared" si="19"/>
        <v>95.824339747037655</v>
      </c>
      <c r="L34" s="278">
        <f>L35/$L$35*100</f>
        <v>100</v>
      </c>
      <c r="M34" s="278">
        <f t="shared" ref="M34:U34" si="20">M35/$L$35*100</f>
        <v>103.24323089021286</v>
      </c>
      <c r="N34" s="278">
        <f t="shared" si="20"/>
        <v>103.78166077017612</v>
      </c>
      <c r="O34" s="278">
        <f t="shared" si="20"/>
        <v>101.99821103402662</v>
      </c>
      <c r="P34" s="278">
        <f t="shared" si="20"/>
        <v>84.284331305372106</v>
      </c>
      <c r="Q34" s="278">
        <f t="shared" si="20"/>
        <v>96.049402467720611</v>
      </c>
      <c r="R34" s="278">
        <f t="shared" si="20"/>
        <v>98.262278458873752</v>
      </c>
      <c r="S34" s="278">
        <f t="shared" si="20"/>
        <v>95.214644766421245</v>
      </c>
      <c r="T34" s="278">
        <f t="shared" si="20"/>
        <v>98.263724255264975</v>
      </c>
      <c r="U34" s="278">
        <f t="shared" si="20"/>
        <v>94.112422975019527</v>
      </c>
      <c r="V34" s="282">
        <v>20</v>
      </c>
    </row>
    <row r="35" spans="1:22">
      <c r="A35" s="221">
        <v>21</v>
      </c>
      <c r="B35" s="241"/>
      <c r="C35" s="247" t="s">
        <v>854</v>
      </c>
      <c r="D35" s="248"/>
      <c r="E35" s="230" t="s">
        <v>828</v>
      </c>
      <c r="F35" s="9">
        <v>19.356639497226563</v>
      </c>
      <c r="G35" s="9">
        <v>18.503054984062501</v>
      </c>
      <c r="H35" s="9">
        <v>19.375792297968751</v>
      </c>
      <c r="I35" s="9">
        <v>17.311773961171873</v>
      </c>
      <c r="J35" s="9">
        <v>17.517624893203127</v>
      </c>
      <c r="K35" s="9">
        <v>18.455307373125002</v>
      </c>
      <c r="L35" s="279">
        <v>19.259519472656251</v>
      </c>
      <c r="M35" s="279">
        <v>19.884150157499999</v>
      </c>
      <c r="N35" s="279">
        <v>19.987849165078124</v>
      </c>
      <c r="O35" s="279">
        <v>19.644365315859375</v>
      </c>
      <c r="P35" s="279">
        <v>16.23275720015625</v>
      </c>
      <c r="Q35" s="279">
        <v>18.498653371640625</v>
      </c>
      <c r="R35" s="279">
        <v>18.924842654062498</v>
      </c>
      <c r="S35" s="279">
        <v>18.337883049609374</v>
      </c>
      <c r="T35" s="279">
        <v>18.925121107500001</v>
      </c>
      <c r="U35" s="279">
        <v>18.125600429062501</v>
      </c>
      <c r="V35" s="282">
        <v>21</v>
      </c>
    </row>
    <row r="36" spans="1:22" s="249" customFormat="1">
      <c r="A36" s="221">
        <v>22</v>
      </c>
      <c r="B36" s="246"/>
      <c r="C36" s="247" t="s">
        <v>837</v>
      </c>
      <c r="D36" s="248" t="s">
        <v>855</v>
      </c>
      <c r="E36" s="230" t="s">
        <v>839</v>
      </c>
      <c r="F36" s="235">
        <f t="shared" ref="F36:U36" si="21">F35/F38</f>
        <v>0.25203957678680422</v>
      </c>
      <c r="G36" s="235">
        <f t="shared" si="21"/>
        <v>0.22373706147596736</v>
      </c>
      <c r="H36" s="235">
        <f t="shared" si="21"/>
        <v>0.23920731232060186</v>
      </c>
      <c r="I36" s="235">
        <f t="shared" si="21"/>
        <v>0.21346207103787762</v>
      </c>
      <c r="J36" s="235">
        <f t="shared" si="21"/>
        <v>0.20584753105996625</v>
      </c>
      <c r="K36" s="235">
        <f t="shared" si="21"/>
        <v>0.20081944910908597</v>
      </c>
      <c r="L36" s="235">
        <f t="shared" si="21"/>
        <v>0.20183732587854089</v>
      </c>
      <c r="M36" s="235">
        <f t="shared" si="21"/>
        <v>0.18581928601132625</v>
      </c>
      <c r="N36" s="235">
        <f t="shared" si="21"/>
        <v>0.1743912155047605</v>
      </c>
      <c r="O36" s="235">
        <f t="shared" si="21"/>
        <v>0.16985754950938484</v>
      </c>
      <c r="P36" s="235">
        <f t="shared" si="21"/>
        <v>0.16938411419909688</v>
      </c>
      <c r="Q36" s="235">
        <f t="shared" si="21"/>
        <v>0.17237393303615109</v>
      </c>
      <c r="R36" s="235">
        <f t="shared" si="21"/>
        <v>0.16700797456747443</v>
      </c>
      <c r="S36" s="235">
        <f t="shared" si="21"/>
        <v>0.16660957661027007</v>
      </c>
      <c r="T36" s="235">
        <f t="shared" si="21"/>
        <v>0.16805449732712921</v>
      </c>
      <c r="U36" s="235">
        <f t="shared" si="21"/>
        <v>0.16093191299809553</v>
      </c>
      <c r="V36" s="284">
        <v>22</v>
      </c>
    </row>
    <row r="37" spans="1:22" ht="6" customHeight="1">
      <c r="A37" s="221"/>
      <c r="B37" s="227"/>
      <c r="C37" s="233"/>
      <c r="D37" s="229"/>
      <c r="E37" s="244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282"/>
    </row>
    <row r="38" spans="1:22">
      <c r="A38" s="221">
        <v>23</v>
      </c>
      <c r="B38" s="257"/>
      <c r="C38" s="242" t="s">
        <v>856</v>
      </c>
      <c r="D38" s="229"/>
      <c r="E38" s="230" t="s">
        <v>0</v>
      </c>
      <c r="F38" s="9">
        <v>76.8</v>
      </c>
      <c r="G38" s="9">
        <v>82.7</v>
      </c>
      <c r="H38" s="9">
        <v>81</v>
      </c>
      <c r="I38" s="9">
        <v>81.099999999999994</v>
      </c>
      <c r="J38" s="9">
        <v>85.1</v>
      </c>
      <c r="K38" s="9">
        <v>91.9</v>
      </c>
      <c r="L38" s="279">
        <v>95.421000000000006</v>
      </c>
      <c r="M38" s="279">
        <v>107.008</v>
      </c>
      <c r="N38" s="279">
        <v>114.61499999999999</v>
      </c>
      <c r="O38" s="279">
        <v>115.652</v>
      </c>
      <c r="P38" s="279">
        <v>95.834000000000003</v>
      </c>
      <c r="Q38" s="279">
        <v>107.31699999999999</v>
      </c>
      <c r="R38" s="279">
        <v>113.31699999999999</v>
      </c>
      <c r="S38" s="279">
        <v>110.065</v>
      </c>
      <c r="T38" s="279">
        <v>112.613</v>
      </c>
      <c r="U38" s="279">
        <v>112.629</v>
      </c>
      <c r="V38" s="282">
        <v>23</v>
      </c>
    </row>
    <row r="39" spans="1:22" ht="6" customHeight="1">
      <c r="A39" s="221"/>
      <c r="B39" s="257"/>
      <c r="C39" s="242"/>
      <c r="D39" s="229"/>
      <c r="E39" s="230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282"/>
    </row>
    <row r="40" spans="1:22">
      <c r="A40" s="221">
        <v>24</v>
      </c>
      <c r="B40" s="237"/>
      <c r="C40" s="228" t="s">
        <v>857</v>
      </c>
      <c r="D40" s="243" t="s">
        <v>858</v>
      </c>
      <c r="E40" s="244" t="s">
        <v>9</v>
      </c>
      <c r="F40" s="6">
        <f>+F42/F20*100</f>
        <v>5.2847838226532966</v>
      </c>
      <c r="G40" s="6">
        <f t="shared" ref="G40:K40" si="22">+G42/G20*100</f>
        <v>5.3877252417200605</v>
      </c>
      <c r="H40" s="6">
        <f t="shared" si="22"/>
        <v>5.166864294183716</v>
      </c>
      <c r="I40" s="6">
        <f t="shared" si="22"/>
        <v>5.0526293359968371</v>
      </c>
      <c r="J40" s="6">
        <f t="shared" si="22"/>
        <v>4.3137816997444549</v>
      </c>
      <c r="K40" s="6">
        <f t="shared" si="22"/>
        <v>4.4304164562958182</v>
      </c>
      <c r="L40" s="286">
        <f>+L42/L15*100</f>
        <v>4.8221907710728953</v>
      </c>
      <c r="M40" s="286">
        <f t="shared" ref="M40:U40" si="23">+M42/M15*100</f>
        <v>4.5364119046388067</v>
      </c>
      <c r="N40" s="286">
        <f t="shared" si="23"/>
        <v>4.4049235664903836</v>
      </c>
      <c r="O40" s="286">
        <f t="shared" si="23"/>
        <v>4.3658712854952961</v>
      </c>
      <c r="P40" s="286">
        <f t="shared" si="23"/>
        <v>4.088282832349531</v>
      </c>
      <c r="Q40" s="286">
        <f t="shared" si="23"/>
        <v>4.2664991984076277</v>
      </c>
      <c r="R40" s="286">
        <f t="shared" si="23"/>
        <v>3.9804693185478848</v>
      </c>
      <c r="S40" s="286">
        <f t="shared" si="23"/>
        <v>3.970141586616859</v>
      </c>
      <c r="T40" s="286">
        <f t="shared" si="23"/>
        <v>3.9984679857333458</v>
      </c>
      <c r="U40" s="286">
        <f t="shared" si="23"/>
        <v>3.927026808351699</v>
      </c>
      <c r="V40" s="282">
        <v>24</v>
      </c>
    </row>
    <row r="41" spans="1:22">
      <c r="A41" s="221">
        <v>25</v>
      </c>
      <c r="B41" s="257"/>
      <c r="C41" s="247" t="s">
        <v>844</v>
      </c>
      <c r="D41" s="248"/>
      <c r="E41" s="230" t="s">
        <v>127</v>
      </c>
      <c r="F41" s="239">
        <f t="shared" ref="F41:K41" si="24">F42/$L$42*100</f>
        <v>104.02421203361831</v>
      </c>
      <c r="G41" s="239">
        <f t="shared" si="24"/>
        <v>109.18495254637288</v>
      </c>
      <c r="H41" s="239">
        <f t="shared" si="24"/>
        <v>105.40843114575355</v>
      </c>
      <c r="I41" s="239">
        <f t="shared" si="24"/>
        <v>103.28960687374141</v>
      </c>
      <c r="J41" s="239">
        <f t="shared" si="24"/>
        <v>92.652730228476031</v>
      </c>
      <c r="K41" s="239">
        <f t="shared" si="24"/>
        <v>100.38257908407434</v>
      </c>
      <c r="L41" s="278">
        <f>L42/$L$42*100</f>
        <v>100</v>
      </c>
      <c r="M41" s="278">
        <f t="shared" ref="M41:U41" si="25">M42/$L$42*100</f>
        <v>98.755791698437875</v>
      </c>
      <c r="N41" s="278">
        <f t="shared" si="25"/>
        <v>98.828859812801113</v>
      </c>
      <c r="O41" s="278">
        <f t="shared" si="25"/>
        <v>96.768687149306345</v>
      </c>
      <c r="P41" s="278">
        <f t="shared" si="25"/>
        <v>82.916564785239217</v>
      </c>
      <c r="Q41" s="278">
        <f t="shared" si="25"/>
        <v>91.370476900968825</v>
      </c>
      <c r="R41" s="278">
        <f t="shared" si="25"/>
        <v>87.680047212590694</v>
      </c>
      <c r="S41" s="278">
        <f t="shared" si="25"/>
        <v>85.246267627381542</v>
      </c>
      <c r="T41" s="278">
        <f t="shared" si="25"/>
        <v>86.567594104503016</v>
      </c>
      <c r="U41" s="278">
        <f t="shared" si="25"/>
        <v>87.267652214890489</v>
      </c>
      <c r="V41" s="282">
        <v>25</v>
      </c>
    </row>
    <row r="42" spans="1:22">
      <c r="A42" s="221">
        <v>26</v>
      </c>
      <c r="B42" s="257"/>
      <c r="C42" s="247" t="s">
        <v>854</v>
      </c>
      <c r="D42" s="248"/>
      <c r="E42" s="230" t="s">
        <v>828</v>
      </c>
      <c r="F42" s="9">
        <v>25.432276991999998</v>
      </c>
      <c r="G42" s="9">
        <v>26.693996544000001</v>
      </c>
      <c r="H42" s="9">
        <v>25.770696703999999</v>
      </c>
      <c r="I42" s="9">
        <v>25.252677632000001</v>
      </c>
      <c r="J42" s="9">
        <v>22.65212928</v>
      </c>
      <c r="K42" s="9">
        <v>24.541955248000001</v>
      </c>
      <c r="L42" s="279">
        <v>24.448420704</v>
      </c>
      <c r="M42" s="279">
        <v>24.144231424000001</v>
      </c>
      <c r="N42" s="279">
        <v>24.162095424</v>
      </c>
      <c r="O42" s="279">
        <v>23.658415743999999</v>
      </c>
      <c r="P42" s="279">
        <v>20.271790591999999</v>
      </c>
      <c r="Q42" s="279">
        <v>22.338638591999999</v>
      </c>
      <c r="R42" s="279">
        <v>21.436386815999999</v>
      </c>
      <c r="S42" s="279">
        <v>20.841366143999998</v>
      </c>
      <c r="T42" s="279">
        <v>21.164409599999999</v>
      </c>
      <c r="U42" s="279">
        <v>21.335562752000001</v>
      </c>
      <c r="V42" s="282">
        <v>26</v>
      </c>
    </row>
    <row r="43" spans="1:22" s="249" customFormat="1">
      <c r="A43" s="221">
        <v>27</v>
      </c>
      <c r="B43" s="258"/>
      <c r="C43" s="247" t="s">
        <v>837</v>
      </c>
      <c r="D43" s="248" t="s">
        <v>859</v>
      </c>
      <c r="E43" s="230" t="s">
        <v>839</v>
      </c>
      <c r="F43" s="235">
        <f t="shared" ref="F43:U43" si="26">F42/F45</f>
        <v>0.40567021297773237</v>
      </c>
      <c r="G43" s="235">
        <f t="shared" si="26"/>
        <v>0.4016188208106401</v>
      </c>
      <c r="H43" s="235">
        <f t="shared" si="26"/>
        <v>0.39758426960329041</v>
      </c>
      <c r="I43" s="235">
        <f t="shared" si="26"/>
        <v>0.39355169835785564</v>
      </c>
      <c r="J43" s="235">
        <f t="shared" si="26"/>
        <v>0.38951971111187533</v>
      </c>
      <c r="K43" s="235">
        <f t="shared" si="26"/>
        <v>0.38547190234233275</v>
      </c>
      <c r="L43" s="235">
        <f t="shared" si="26"/>
        <v>0.38143680227659932</v>
      </c>
      <c r="M43" s="235">
        <f t="shared" si="26"/>
        <v>0.37739985844514751</v>
      </c>
      <c r="N43" s="235">
        <f t="shared" si="26"/>
        <v>0.37335582273317269</v>
      </c>
      <c r="O43" s="235">
        <f t="shared" si="26"/>
        <v>0.36933669095251848</v>
      </c>
      <c r="P43" s="235">
        <f t="shared" si="26"/>
        <v>0.36527460010739238</v>
      </c>
      <c r="Q43" s="235">
        <f t="shared" si="26"/>
        <v>0.35869171654241216</v>
      </c>
      <c r="R43" s="235">
        <f t="shared" si="26"/>
        <v>0.38956124840532824</v>
      </c>
      <c r="S43" s="235">
        <f t="shared" si="26"/>
        <v>0.356336372890803</v>
      </c>
      <c r="T43" s="235">
        <f t="shared" si="26"/>
        <v>0.35232910937239886</v>
      </c>
      <c r="U43" s="235">
        <f t="shared" si="26"/>
        <v>0.36105059401282724</v>
      </c>
      <c r="V43" s="284">
        <v>27</v>
      </c>
    </row>
    <row r="44" spans="1:22" ht="9" customHeight="1">
      <c r="A44" s="221"/>
      <c r="B44" s="257"/>
      <c r="C44" s="242"/>
      <c r="D44" s="224"/>
      <c r="E44" s="244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282"/>
    </row>
    <row r="45" spans="1:22">
      <c r="A45" s="221">
        <v>28</v>
      </c>
      <c r="B45" s="257"/>
      <c r="C45" s="242" t="s">
        <v>860</v>
      </c>
      <c r="D45" s="224"/>
      <c r="E45" s="230" t="s">
        <v>0</v>
      </c>
      <c r="F45" s="9">
        <v>62.692</v>
      </c>
      <c r="G45" s="9">
        <v>66.465999999999994</v>
      </c>
      <c r="H45" s="9">
        <v>64.818200000000004</v>
      </c>
      <c r="I45" s="9">
        <v>64.1661</v>
      </c>
      <c r="J45" s="9">
        <v>58.154000000000003</v>
      </c>
      <c r="K45" s="9">
        <v>63.667299999999997</v>
      </c>
      <c r="L45" s="279">
        <v>64.095600000000005</v>
      </c>
      <c r="M45" s="279">
        <v>63.975200000000001</v>
      </c>
      <c r="N45" s="279">
        <v>64.715999999999994</v>
      </c>
      <c r="O45" s="279">
        <v>64.0565</v>
      </c>
      <c r="P45" s="279">
        <v>55.497399999999999</v>
      </c>
      <c r="Q45" s="279">
        <v>62.278100000000002</v>
      </c>
      <c r="R45" s="279">
        <v>55.027000000000001</v>
      </c>
      <c r="S45" s="279">
        <v>58.487900000000003</v>
      </c>
      <c r="T45" s="279">
        <v>60.07</v>
      </c>
      <c r="U45" s="279">
        <v>59.093000000000004</v>
      </c>
      <c r="V45" s="282">
        <v>28</v>
      </c>
    </row>
    <row r="46" spans="1:22" ht="6" customHeight="1">
      <c r="A46" s="221"/>
      <c r="B46" s="257"/>
      <c r="C46" s="242"/>
      <c r="D46" s="224"/>
      <c r="E46" s="230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282"/>
    </row>
    <row r="47" spans="1:22">
      <c r="A47" s="259">
        <v>29</v>
      </c>
      <c r="B47" s="692" t="s">
        <v>861</v>
      </c>
      <c r="C47" s="693"/>
      <c r="D47" s="224"/>
      <c r="E47" s="4" t="s">
        <v>10</v>
      </c>
      <c r="F47" s="260">
        <v>2172.1781967038814</v>
      </c>
      <c r="G47" s="260">
        <v>2236.5190983519406</v>
      </c>
      <c r="H47" s="260">
        <v>2274.4386411483256</v>
      </c>
      <c r="I47" s="260">
        <v>2274.4386411483256</v>
      </c>
      <c r="J47" s="260">
        <v>2258.2922551834131</v>
      </c>
      <c r="K47" s="260">
        <v>2284.7136140350881</v>
      </c>
      <c r="L47" s="288">
        <v>2300.86</v>
      </c>
      <c r="M47" s="288">
        <v>2385.9954896331742</v>
      </c>
      <c r="N47" s="288">
        <v>2463.7917129186603</v>
      </c>
      <c r="O47" s="288">
        <v>2490.4577139819244</v>
      </c>
      <c r="P47" s="288">
        <v>2350.5223689526852</v>
      </c>
      <c r="Q47" s="288">
        <v>2446.4221158958003</v>
      </c>
      <c r="R47" s="288">
        <v>2535.9611653375869</v>
      </c>
      <c r="S47" s="288">
        <v>2546.2361382243489</v>
      </c>
      <c r="T47" s="288">
        <v>2553.8200467836259</v>
      </c>
      <c r="U47" s="288">
        <v>2594.6752961190859</v>
      </c>
      <c r="V47" s="282">
        <v>29</v>
      </c>
    </row>
    <row r="48" spans="1:22">
      <c r="A48" s="259">
        <v>30</v>
      </c>
      <c r="B48" s="227"/>
      <c r="C48" s="236" t="s">
        <v>28</v>
      </c>
      <c r="D48" s="224"/>
      <c r="E48" s="230" t="s">
        <v>127</v>
      </c>
      <c r="F48" s="261">
        <v>94.407230196703892</v>
      </c>
      <c r="G48" s="261">
        <v>97.203615098351946</v>
      </c>
      <c r="H48" s="261">
        <v>98.851674641148321</v>
      </c>
      <c r="I48" s="261">
        <v>98.851674641148321</v>
      </c>
      <c r="J48" s="261">
        <v>98.149920255183417</v>
      </c>
      <c r="K48" s="261">
        <v>99.298245614035096</v>
      </c>
      <c r="L48" s="287">
        <v>100</v>
      </c>
      <c r="M48" s="287">
        <v>103.70015948963318</v>
      </c>
      <c r="N48" s="287">
        <v>107.08133971291866</v>
      </c>
      <c r="O48" s="287">
        <v>108.24029771398192</v>
      </c>
      <c r="P48" s="287">
        <v>102.15842636895269</v>
      </c>
      <c r="Q48" s="287">
        <v>106.32642211589581</v>
      </c>
      <c r="R48" s="287">
        <v>110.21796916533759</v>
      </c>
      <c r="S48" s="287">
        <v>110.66454013822435</v>
      </c>
      <c r="T48" s="287">
        <v>110.99415204678363</v>
      </c>
      <c r="U48" s="287">
        <v>112.76980329611909</v>
      </c>
      <c r="V48" s="282">
        <v>30</v>
      </c>
    </row>
    <row r="49" spans="1:22">
      <c r="A49" s="259">
        <v>31</v>
      </c>
      <c r="B49" s="262"/>
      <c r="C49" s="236" t="s">
        <v>27</v>
      </c>
      <c r="D49" s="224"/>
      <c r="E49" s="4" t="s">
        <v>10</v>
      </c>
      <c r="F49" s="260">
        <v>2064.88</v>
      </c>
      <c r="G49" s="260">
        <v>2116.48</v>
      </c>
      <c r="H49" s="260">
        <v>2179.85</v>
      </c>
      <c r="I49" s="260">
        <v>2209.29</v>
      </c>
      <c r="J49" s="260">
        <v>2220.0800000000004</v>
      </c>
      <c r="K49" s="260">
        <v>2270.62</v>
      </c>
      <c r="L49" s="288">
        <v>2300.86</v>
      </c>
      <c r="M49" s="288">
        <v>2393.25</v>
      </c>
      <c r="N49" s="288">
        <v>2513.23</v>
      </c>
      <c r="O49" s="288">
        <v>2561.7399999999998</v>
      </c>
      <c r="P49" s="288">
        <v>2460.2799999999997</v>
      </c>
      <c r="Q49" s="288">
        <v>2580.06</v>
      </c>
      <c r="R49" s="288">
        <v>2703.12</v>
      </c>
      <c r="S49" s="288">
        <v>2754.8599999999997</v>
      </c>
      <c r="T49" s="288">
        <v>2820.8199999999997</v>
      </c>
      <c r="U49" s="288">
        <v>2915.65</v>
      </c>
      <c r="V49" s="281">
        <v>31</v>
      </c>
    </row>
    <row r="50" spans="1:22" ht="12" customHeight="1">
      <c r="A50" s="273" t="s">
        <v>572</v>
      </c>
      <c r="B50" s="263"/>
      <c r="C50" s="264"/>
      <c r="D50" s="224"/>
      <c r="E50" s="5"/>
      <c r="F50" s="260"/>
      <c r="G50" s="260"/>
      <c r="H50" s="260"/>
      <c r="I50" s="260"/>
      <c r="J50" s="260"/>
      <c r="K50" s="260"/>
      <c r="L50" s="260"/>
      <c r="M50" s="260"/>
      <c r="N50" s="260"/>
      <c r="O50" s="260"/>
      <c r="P50" s="260"/>
      <c r="Q50" s="260"/>
      <c r="R50" s="260"/>
      <c r="S50" s="260"/>
      <c r="T50" s="260"/>
      <c r="U50" s="260"/>
      <c r="V50" s="263"/>
    </row>
    <row r="51" spans="1:22" ht="12" customHeight="1">
      <c r="A51" s="1" t="s">
        <v>862</v>
      </c>
      <c r="B51" s="211"/>
      <c r="D51" s="266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</row>
    <row r="52" spans="1:22" ht="12" customHeight="1">
      <c r="A52" s="1" t="s">
        <v>863</v>
      </c>
      <c r="B52" s="211"/>
      <c r="D52" s="266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</row>
    <row r="53" spans="1:22" ht="12" customHeight="1">
      <c r="A53" s="1" t="s">
        <v>864</v>
      </c>
      <c r="B53" s="211"/>
      <c r="D53" s="266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</row>
    <row r="54" spans="1:22" ht="12" customHeight="1">
      <c r="A54" s="1" t="s">
        <v>865</v>
      </c>
      <c r="B54" s="211"/>
      <c r="D54" s="266"/>
      <c r="E54" s="237"/>
      <c r="F54" s="237"/>
      <c r="G54" s="237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</row>
    <row r="55" spans="1:22" ht="12" customHeight="1">
      <c r="A55" s="1" t="s">
        <v>866</v>
      </c>
      <c r="B55" s="211"/>
      <c r="D55" s="11"/>
      <c r="E55" s="10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</row>
    <row r="56" spans="1:22" ht="12" customHeight="1">
      <c r="A56" s="1" t="s">
        <v>867</v>
      </c>
      <c r="B56" s="211"/>
      <c r="D56" s="11"/>
      <c r="E56" s="10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</row>
    <row r="57" spans="1:22" ht="12" customHeight="1">
      <c r="A57" s="1" t="s">
        <v>868</v>
      </c>
      <c r="B57" s="211"/>
      <c r="D57" s="11"/>
      <c r="E57" s="10"/>
      <c r="F57" s="237"/>
      <c r="G57" s="237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</row>
    <row r="58" spans="1:22" ht="12.75" customHeight="1">
      <c r="A58" s="237"/>
      <c r="B58" s="265"/>
      <c r="C58" s="211"/>
      <c r="D58" s="11"/>
      <c r="E58" s="10"/>
      <c r="F58" s="237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</row>
    <row r="59" spans="1:22">
      <c r="B59" s="211"/>
      <c r="C59" s="211"/>
      <c r="D59" s="212"/>
      <c r="E59" s="211"/>
    </row>
  </sheetData>
  <mergeCells count="2">
    <mergeCell ref="B3:C3"/>
    <mergeCell ref="B47:C47"/>
  </mergeCells>
  <pageMargins left="0.59055118110236227" right="0.19685039370078741" top="0.78740157480314965" bottom="0.59055118110236227" header="0.11811023622047245" footer="0.11811023622047245"/>
  <pageSetup paperSize="9" scale="75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zoomScaleNormal="75" zoomScaleSheetLayoutView="100" workbookViewId="0"/>
  </sheetViews>
  <sheetFormatPr baseColWidth="10" defaultRowHeight="12.75"/>
  <cols>
    <col min="1" max="1" width="4.28515625" style="81" customWidth="1"/>
    <col min="2" max="2" width="48.85546875" style="81" customWidth="1"/>
    <col min="3" max="14" width="9.7109375" style="81" customWidth="1"/>
    <col min="15" max="15" width="4.28515625" style="81" hidden="1" customWidth="1"/>
    <col min="16" max="16384" width="11.42578125" style="81"/>
  </cols>
  <sheetData>
    <row r="1" spans="1:16" ht="17.25">
      <c r="A1" s="151" t="s">
        <v>980</v>
      </c>
      <c r="G1" s="151"/>
    </row>
    <row r="2" spans="1:16" ht="15" customHeight="1">
      <c r="A2" s="135" t="s">
        <v>631</v>
      </c>
      <c r="G2" s="135"/>
    </row>
    <row r="3" spans="1:16" ht="20.100000000000001" customHeight="1">
      <c r="A3" s="136"/>
      <c r="B3" s="136"/>
      <c r="C3" s="136"/>
      <c r="D3" s="136"/>
      <c r="E3" s="137"/>
      <c r="F3" s="137"/>
      <c r="G3" s="136"/>
      <c r="H3" s="136"/>
      <c r="I3" s="136"/>
      <c r="J3" s="136"/>
      <c r="K3" s="136"/>
      <c r="L3" s="136"/>
      <c r="M3" s="136"/>
      <c r="N3" s="136"/>
    </row>
    <row r="4" spans="1:16" ht="27" customHeight="1">
      <c r="A4" s="540" t="s">
        <v>30</v>
      </c>
      <c r="B4" s="547" t="s">
        <v>630</v>
      </c>
      <c r="C4" s="542">
        <v>2003</v>
      </c>
      <c r="D4" s="543">
        <v>2004</v>
      </c>
      <c r="E4" s="543">
        <v>2005</v>
      </c>
      <c r="F4" s="541">
        <v>2006</v>
      </c>
      <c r="G4" s="544">
        <v>2007</v>
      </c>
      <c r="H4" s="543">
        <v>2008</v>
      </c>
      <c r="I4" s="543">
        <v>2009</v>
      </c>
      <c r="J4" s="543">
        <v>2010</v>
      </c>
      <c r="K4" s="543">
        <v>2011</v>
      </c>
      <c r="L4" s="543">
        <v>2012</v>
      </c>
      <c r="M4" s="543">
        <v>2013</v>
      </c>
      <c r="N4" s="543" t="s">
        <v>981</v>
      </c>
      <c r="O4" s="545" t="s">
        <v>30</v>
      </c>
      <c r="P4" s="137"/>
    </row>
    <row r="5" spans="1:16" ht="15" customHeight="1">
      <c r="A5" s="139"/>
      <c r="B5" s="139"/>
      <c r="C5" s="546" t="s">
        <v>48</v>
      </c>
      <c r="D5" s="139"/>
      <c r="E5" s="139"/>
      <c r="F5" s="139"/>
      <c r="G5" s="546"/>
      <c r="H5" s="139"/>
      <c r="I5" s="139"/>
      <c r="J5" s="139"/>
      <c r="K5" s="139"/>
      <c r="L5" s="139"/>
      <c r="M5" s="139"/>
      <c r="N5" s="139"/>
      <c r="O5" s="139"/>
      <c r="P5" s="137"/>
    </row>
    <row r="6" spans="1:16" ht="15" customHeight="1">
      <c r="A6" s="25">
        <v>1</v>
      </c>
      <c r="B6" s="143" t="s">
        <v>635</v>
      </c>
      <c r="C6" s="141">
        <v>11369.925491631517</v>
      </c>
      <c r="D6" s="141">
        <v>11375.191158746047</v>
      </c>
      <c r="E6" s="141">
        <v>11381.91474670073</v>
      </c>
      <c r="F6" s="141">
        <v>11388.831788760937</v>
      </c>
      <c r="G6" s="141">
        <v>11394.221107748383</v>
      </c>
      <c r="H6" s="141">
        <v>11400.918285473606</v>
      </c>
      <c r="I6" s="141">
        <v>11404.886557438071</v>
      </c>
      <c r="J6" s="141">
        <v>11408.585216016449</v>
      </c>
      <c r="K6" s="141">
        <v>11412.591554035676</v>
      </c>
      <c r="L6" s="141">
        <v>11416.666921881992</v>
      </c>
      <c r="M6" s="141">
        <v>11419.124332163392</v>
      </c>
      <c r="N6" s="141">
        <v>11421.697798171384</v>
      </c>
      <c r="O6" s="505">
        <v>1</v>
      </c>
      <c r="P6" s="137"/>
    </row>
    <row r="7" spans="1:16" ht="15" customHeight="1">
      <c r="A7" s="25">
        <v>2</v>
      </c>
      <c r="B7" s="145" t="s">
        <v>636</v>
      </c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505">
        <v>2</v>
      </c>
      <c r="P7" s="137"/>
    </row>
    <row r="8" spans="1:16" ht="15" customHeight="1">
      <c r="A8" s="25">
        <v>3</v>
      </c>
      <c r="B8" s="164" t="s">
        <v>637</v>
      </c>
      <c r="C8" s="144">
        <v>9.3571870391868508</v>
      </c>
      <c r="D8" s="144">
        <v>9.9739048995550164</v>
      </c>
      <c r="E8" s="144">
        <v>11.962028643609738</v>
      </c>
      <c r="F8" s="144">
        <v>8.7661363353515007</v>
      </c>
      <c r="G8" s="144">
        <v>9.7313957129901834</v>
      </c>
      <c r="H8" s="144">
        <v>8.5701265462754534</v>
      </c>
      <c r="I8" s="144">
        <v>8.46707063155716</v>
      </c>
      <c r="J8" s="144">
        <v>8.46707063155716</v>
      </c>
      <c r="K8" s="144">
        <v>8.46707063155716</v>
      </c>
      <c r="L8" s="144">
        <v>7.5811743340482787</v>
      </c>
      <c r="M8" s="144">
        <v>6.7404550681065531</v>
      </c>
      <c r="N8" s="144">
        <v>7.0307357555504408</v>
      </c>
      <c r="O8" s="505">
        <v>3</v>
      </c>
      <c r="P8" s="137"/>
    </row>
    <row r="9" spans="1:16" ht="15" customHeight="1">
      <c r="A9" s="25">
        <v>4</v>
      </c>
      <c r="B9" s="164" t="s">
        <v>638</v>
      </c>
      <c r="C9" s="144">
        <v>-5.0368747138920797</v>
      </c>
      <c r="D9" s="144">
        <v>-4.8996521481217394</v>
      </c>
      <c r="E9" s="144">
        <v>-6.9877468433769794</v>
      </c>
      <c r="F9" s="144">
        <v>-4.810401803139853</v>
      </c>
      <c r="G9" s="144">
        <v>-4.6476748319733305</v>
      </c>
      <c r="H9" s="144">
        <v>-5.9633043917637334</v>
      </c>
      <c r="I9" s="144">
        <v>-6.1066520944050806</v>
      </c>
      <c r="J9" s="144">
        <v>-5.8084546583545063</v>
      </c>
      <c r="K9" s="144">
        <v>-5.741552178969636</v>
      </c>
      <c r="L9" s="144">
        <v>-6.2956596167017826</v>
      </c>
      <c r="M9" s="144">
        <v>-5.2209014331933465</v>
      </c>
      <c r="N9" s="144">
        <v>-5.8909297642328209</v>
      </c>
      <c r="O9" s="505">
        <v>4</v>
      </c>
      <c r="P9" s="137"/>
    </row>
    <row r="10" spans="1:16" ht="15" customHeight="1">
      <c r="A10" s="25">
        <v>5</v>
      </c>
      <c r="B10" s="145" t="s">
        <v>433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505">
        <v>5</v>
      </c>
      <c r="P10" s="137"/>
    </row>
    <row r="11" spans="1:16" ht="15" customHeight="1">
      <c r="A11" s="25">
        <v>6</v>
      </c>
      <c r="B11" s="164" t="s">
        <v>445</v>
      </c>
      <c r="C11" s="144">
        <v>1.1055160261996781</v>
      </c>
      <c r="D11" s="144">
        <v>1.8051330726264669</v>
      </c>
      <c r="E11" s="144">
        <v>2.1649548233860165</v>
      </c>
      <c r="F11" s="144">
        <v>1.586544365266763</v>
      </c>
      <c r="G11" s="144">
        <v>1.7612424041778985</v>
      </c>
      <c r="H11" s="144">
        <v>1.5510694177529265</v>
      </c>
      <c r="I11" s="144">
        <v>1.5324177821236291</v>
      </c>
      <c r="J11" s="144">
        <v>1.5324177821236291</v>
      </c>
      <c r="K11" s="144">
        <v>1.5324177821236291</v>
      </c>
      <c r="L11" s="144">
        <v>1.3720833171717963</v>
      </c>
      <c r="M11" s="144">
        <v>1.2199252439768771</v>
      </c>
      <c r="N11" s="144">
        <v>1.6</v>
      </c>
      <c r="O11" s="505">
        <v>6</v>
      </c>
      <c r="P11" s="137"/>
    </row>
    <row r="12" spans="1:16" ht="15" customHeight="1">
      <c r="A12" s="25">
        <v>7</v>
      </c>
      <c r="B12" s="164" t="s">
        <v>639</v>
      </c>
      <c r="C12" s="144">
        <v>-0.16016123696310638</v>
      </c>
      <c r="D12" s="144">
        <v>-0.15579786937478568</v>
      </c>
      <c r="E12" s="144">
        <v>-0.22219456341321225</v>
      </c>
      <c r="F12" s="144">
        <v>-0.15295991003220805</v>
      </c>
      <c r="G12" s="144">
        <v>-0.1477855599699745</v>
      </c>
      <c r="H12" s="144">
        <v>-0.18961960779731002</v>
      </c>
      <c r="I12" s="144">
        <v>-0.19417774090066792</v>
      </c>
      <c r="J12" s="144">
        <v>-0.18469573610007953</v>
      </c>
      <c r="K12" s="144">
        <v>-0.18256838839682493</v>
      </c>
      <c r="L12" s="144">
        <v>-0.2001877531177437</v>
      </c>
      <c r="M12" s="144">
        <v>-0.16601287089719294</v>
      </c>
      <c r="N12" s="144">
        <v>-0.17</v>
      </c>
      <c r="O12" s="505">
        <v>7</v>
      </c>
      <c r="P12" s="137"/>
    </row>
    <row r="13" spans="1:16" ht="15" customHeight="1">
      <c r="A13" s="25">
        <v>8</v>
      </c>
      <c r="B13" s="164" t="s">
        <v>640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505">
        <v>8</v>
      </c>
      <c r="P13" s="137"/>
    </row>
    <row r="14" spans="1:16" ht="15" customHeight="1">
      <c r="A14" s="25">
        <v>9</v>
      </c>
      <c r="B14" s="145" t="s">
        <v>641</v>
      </c>
      <c r="C14" s="144">
        <v>0</v>
      </c>
      <c r="D14" s="144">
        <v>0</v>
      </c>
      <c r="E14" s="144">
        <v>0</v>
      </c>
      <c r="F14" s="144">
        <v>0</v>
      </c>
      <c r="G14" s="144">
        <v>0</v>
      </c>
      <c r="H14" s="144">
        <v>0</v>
      </c>
      <c r="I14" s="144">
        <v>0</v>
      </c>
      <c r="J14" s="144">
        <v>0</v>
      </c>
      <c r="K14" s="144">
        <v>0</v>
      </c>
      <c r="L14" s="144">
        <v>0</v>
      </c>
      <c r="M14" s="144">
        <v>0</v>
      </c>
      <c r="N14" s="144">
        <v>0</v>
      </c>
      <c r="O14" s="505">
        <v>9</v>
      </c>
      <c r="P14" s="137"/>
    </row>
    <row r="15" spans="1:16" ht="15" customHeight="1">
      <c r="A15" s="25">
        <v>10</v>
      </c>
      <c r="B15" s="143" t="s">
        <v>642</v>
      </c>
      <c r="C15" s="141">
        <v>11375.191158746047</v>
      </c>
      <c r="D15" s="141">
        <v>11381.914746700731</v>
      </c>
      <c r="E15" s="141">
        <v>11388.831788760934</v>
      </c>
      <c r="F15" s="141">
        <v>11394.221107748384</v>
      </c>
      <c r="G15" s="141">
        <v>11400.918285473608</v>
      </c>
      <c r="H15" s="141">
        <v>11404.886557438074</v>
      </c>
      <c r="I15" s="141">
        <v>11408.585216016445</v>
      </c>
      <c r="J15" s="141">
        <v>11412.591554035676</v>
      </c>
      <c r="K15" s="141">
        <v>11416.666921881992</v>
      </c>
      <c r="L15" s="141">
        <v>11419.124332163392</v>
      </c>
      <c r="M15" s="141">
        <v>11421.697798171384</v>
      </c>
      <c r="N15" s="141">
        <v>11424.267604162702</v>
      </c>
      <c r="O15" s="505">
        <v>10</v>
      </c>
      <c r="P15" s="137"/>
    </row>
    <row r="16" spans="1:16" ht="15" customHeight="1">
      <c r="A16" s="139"/>
      <c r="B16" s="139"/>
      <c r="C16" s="139"/>
      <c r="D16" s="139"/>
      <c r="E16" s="139"/>
      <c r="F16" s="139"/>
      <c r="G16" s="139"/>
      <c r="H16" s="139"/>
      <c r="I16" s="139"/>
      <c r="J16" s="146"/>
      <c r="K16" s="146"/>
      <c r="L16" s="146"/>
      <c r="M16" s="146"/>
      <c r="N16" s="146"/>
      <c r="O16" s="139"/>
      <c r="P16" s="137"/>
    </row>
    <row r="17" spans="1:17" ht="15" customHeight="1">
      <c r="A17" s="139"/>
      <c r="B17" s="139"/>
      <c r="C17" s="546" t="s">
        <v>643</v>
      </c>
      <c r="D17" s="139"/>
      <c r="E17" s="139"/>
      <c r="F17" s="139"/>
      <c r="G17" s="546"/>
      <c r="H17" s="139"/>
      <c r="I17" s="139"/>
      <c r="J17" s="139"/>
      <c r="K17" s="139"/>
      <c r="L17" s="139"/>
      <c r="M17" s="139"/>
      <c r="N17" s="139"/>
      <c r="O17" s="139"/>
      <c r="P17" s="137"/>
    </row>
    <row r="18" spans="1:17" ht="15" customHeight="1">
      <c r="A18" s="25">
        <v>11</v>
      </c>
      <c r="B18" s="143" t="s">
        <v>635</v>
      </c>
      <c r="C18" s="141">
        <v>11074.282831883518</v>
      </c>
      <c r="D18" s="141">
        <v>11056.504068433</v>
      </c>
      <c r="E18" s="141">
        <v>11033.277943975694</v>
      </c>
      <c r="F18" s="141">
        <v>11001.545155470852</v>
      </c>
      <c r="G18" s="141">
        <v>10978.413643893247</v>
      </c>
      <c r="H18" s="141">
        <v>10962.066391053422</v>
      </c>
      <c r="I18" s="141">
        <v>10942.990232452836</v>
      </c>
      <c r="J18" s="141">
        <v>10923.644460466163</v>
      </c>
      <c r="K18" s="141">
        <v>10804.959367920341</v>
      </c>
      <c r="L18" s="141">
        <v>10785.990305201607</v>
      </c>
      <c r="M18" s="141">
        <v>10764.930656858471</v>
      </c>
      <c r="N18" s="141">
        <v>10767.504122866463</v>
      </c>
      <c r="O18" s="505">
        <v>11</v>
      </c>
      <c r="P18" s="137"/>
    </row>
    <row r="19" spans="1:17" ht="15" customHeight="1">
      <c r="A19" s="25">
        <v>12</v>
      </c>
      <c r="B19" s="145" t="s">
        <v>636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505">
        <v>12</v>
      </c>
      <c r="P19" s="137"/>
    </row>
    <row r="20" spans="1:17" ht="15" customHeight="1">
      <c r="A20" s="25">
        <v>13</v>
      </c>
      <c r="B20" s="164" t="s">
        <v>637</v>
      </c>
      <c r="C20" s="144">
        <v>9.3571870391868508</v>
      </c>
      <c r="D20" s="144">
        <v>9.9739048995550164</v>
      </c>
      <c r="E20" s="144">
        <v>11.962028643609738</v>
      </c>
      <c r="F20" s="144">
        <v>8.7661363353515007</v>
      </c>
      <c r="G20" s="144">
        <v>9.7313957129901834</v>
      </c>
      <c r="H20" s="144">
        <v>8.5701265462754534</v>
      </c>
      <c r="I20" s="144">
        <v>8.46707063155716</v>
      </c>
      <c r="J20" s="144">
        <v>8.46707063155716</v>
      </c>
      <c r="K20" s="144">
        <v>8.46707063155716</v>
      </c>
      <c r="L20" s="144">
        <v>7.5811743340482787</v>
      </c>
      <c r="M20" s="144">
        <v>6.7404550681065531</v>
      </c>
      <c r="N20" s="144">
        <v>7.0307357555504408</v>
      </c>
      <c r="O20" s="505">
        <v>13</v>
      </c>
      <c r="P20" s="137"/>
    </row>
    <row r="21" spans="1:17" ht="15" customHeight="1">
      <c r="A21" s="25">
        <v>14</v>
      </c>
      <c r="B21" s="164" t="s">
        <v>638</v>
      </c>
      <c r="C21" s="144">
        <v>-5.0368747138920797</v>
      </c>
      <c r="D21" s="144">
        <v>-4.8996521481217394</v>
      </c>
      <c r="E21" s="144">
        <v>-6.9877468433769794</v>
      </c>
      <c r="F21" s="144">
        <v>-4.810401803139853</v>
      </c>
      <c r="G21" s="144">
        <v>-4.6476748319733305</v>
      </c>
      <c r="H21" s="144">
        <v>-5.9633043917637334</v>
      </c>
      <c r="I21" s="144">
        <v>-6.1066520944050806</v>
      </c>
      <c r="J21" s="144">
        <v>-5.8084546583545063</v>
      </c>
      <c r="K21" s="144">
        <v>-5.741552178969636</v>
      </c>
      <c r="L21" s="144">
        <v>-6.2956596167017826</v>
      </c>
      <c r="M21" s="144">
        <v>-5.2209014331933465</v>
      </c>
      <c r="N21" s="144">
        <v>-5.8909297642328209</v>
      </c>
      <c r="O21" s="505">
        <v>14</v>
      </c>
      <c r="P21" s="137"/>
    </row>
    <row r="22" spans="1:17" ht="15" customHeight="1">
      <c r="A22" s="25">
        <v>15</v>
      </c>
      <c r="B22" s="145" t="s">
        <v>433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505">
        <v>15</v>
      </c>
      <c r="P22" s="137"/>
    </row>
    <row r="23" spans="1:17" ht="15" customHeight="1">
      <c r="A23" s="25">
        <v>16</v>
      </c>
      <c r="B23" s="164" t="s">
        <v>445</v>
      </c>
      <c r="C23" s="144">
        <v>1.1055160261996781</v>
      </c>
      <c r="D23" s="144">
        <v>1.8051330726264669</v>
      </c>
      <c r="E23" s="144">
        <v>2.1649548233860165</v>
      </c>
      <c r="F23" s="144">
        <v>1.586544365266763</v>
      </c>
      <c r="G23" s="144">
        <v>1.7612424041778985</v>
      </c>
      <c r="H23" s="144">
        <v>1.5510694177529265</v>
      </c>
      <c r="I23" s="144">
        <v>1.5324177821236291</v>
      </c>
      <c r="J23" s="144">
        <v>1.5324177821236291</v>
      </c>
      <c r="K23" s="144">
        <v>1.5324177821236291</v>
      </c>
      <c r="L23" s="144">
        <v>1.3720833171717963</v>
      </c>
      <c r="M23" s="144">
        <v>1.2199252439768771</v>
      </c>
      <c r="N23" s="144">
        <v>1.6</v>
      </c>
      <c r="O23" s="505">
        <v>16</v>
      </c>
      <c r="P23" s="137"/>
    </row>
    <row r="24" spans="1:17" ht="15" customHeight="1">
      <c r="A24" s="25">
        <v>17</v>
      </c>
      <c r="B24" s="164" t="s">
        <v>639</v>
      </c>
      <c r="C24" s="144">
        <v>-0.16016123696310638</v>
      </c>
      <c r="D24" s="144">
        <v>-0.15579786937478568</v>
      </c>
      <c r="E24" s="144">
        <v>-0.22219456341321225</v>
      </c>
      <c r="F24" s="144">
        <v>-0.15295991003220805</v>
      </c>
      <c r="G24" s="144">
        <v>-0.1477855599699745</v>
      </c>
      <c r="H24" s="144">
        <v>-0.18961960779731002</v>
      </c>
      <c r="I24" s="144">
        <v>-0.19417774090066792</v>
      </c>
      <c r="J24" s="144">
        <v>-0.18469573610007953</v>
      </c>
      <c r="K24" s="144">
        <v>-0.18256838839682493</v>
      </c>
      <c r="L24" s="144">
        <v>-0.2001877531177437</v>
      </c>
      <c r="M24" s="144">
        <v>-0.16601287089719294</v>
      </c>
      <c r="N24" s="144">
        <v>-0.17</v>
      </c>
      <c r="O24" s="505">
        <v>17</v>
      </c>
      <c r="P24" s="137"/>
    </row>
    <row r="25" spans="1:17" ht="15" customHeight="1">
      <c r="A25" s="25">
        <v>18</v>
      </c>
      <c r="B25" s="164" t="s">
        <v>640</v>
      </c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505">
        <v>18</v>
      </c>
      <c r="P25" s="137"/>
    </row>
    <row r="26" spans="1:17" ht="15" customHeight="1">
      <c r="A26" s="25">
        <v>19</v>
      </c>
      <c r="B26" s="145" t="s">
        <v>641</v>
      </c>
      <c r="C26" s="144">
        <v>-23.044430565050018</v>
      </c>
      <c r="D26" s="144">
        <v>-29.949712411987115</v>
      </c>
      <c r="E26" s="144">
        <v>-38.649830565050024</v>
      </c>
      <c r="F26" s="144">
        <v>-28.520830565050012</v>
      </c>
      <c r="G26" s="144">
        <v>-23.044430565050018</v>
      </c>
      <c r="H26" s="144">
        <v>-23.044430565050018</v>
      </c>
      <c r="I26" s="144">
        <v>-23.044430565050018</v>
      </c>
      <c r="J26" s="144">
        <v>-122.69143056505001</v>
      </c>
      <c r="K26" s="144">
        <v>-23.044430565050018</v>
      </c>
      <c r="L26" s="144">
        <v>-23.044430565050018</v>
      </c>
      <c r="M26" s="144">
        <v>0</v>
      </c>
      <c r="N26" s="144">
        <v>0</v>
      </c>
      <c r="O26" s="505">
        <v>19</v>
      </c>
      <c r="P26" s="137"/>
    </row>
    <row r="27" spans="1:17" ht="15" customHeight="1">
      <c r="A27" s="25">
        <v>20</v>
      </c>
      <c r="B27" s="143" t="s">
        <v>642</v>
      </c>
      <c r="C27" s="141">
        <v>11056.504068432998</v>
      </c>
      <c r="D27" s="141">
        <v>11033.277943975696</v>
      </c>
      <c r="E27" s="141">
        <v>11001.545155470849</v>
      </c>
      <c r="F27" s="141">
        <v>10978.413643893249</v>
      </c>
      <c r="G27" s="141">
        <v>10962.066391053422</v>
      </c>
      <c r="H27" s="141">
        <v>10942.990232452839</v>
      </c>
      <c r="I27" s="141">
        <v>10923.644460466159</v>
      </c>
      <c r="J27" s="141">
        <v>10804.959367920341</v>
      </c>
      <c r="K27" s="141">
        <v>10785.990305201605</v>
      </c>
      <c r="L27" s="141">
        <v>10765.403284917957</v>
      </c>
      <c r="M27" s="141">
        <v>10767.504122866463</v>
      </c>
      <c r="N27" s="141">
        <v>10770.073928857781</v>
      </c>
      <c r="O27" s="505">
        <v>20</v>
      </c>
      <c r="P27" s="137"/>
    </row>
    <row r="28" spans="1:17" ht="15" customHeight="1">
      <c r="A28" s="137"/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</row>
    <row r="29" spans="1:17" ht="15" customHeight="1">
      <c r="A29" s="137"/>
      <c r="B29" s="137"/>
      <c r="C29" s="546" t="s">
        <v>644</v>
      </c>
      <c r="D29" s="139"/>
      <c r="E29" s="139"/>
      <c r="F29" s="139"/>
      <c r="G29" s="546"/>
      <c r="H29" s="139"/>
      <c r="I29" s="139"/>
      <c r="J29" s="139"/>
      <c r="K29" s="139"/>
      <c r="L29" s="139"/>
      <c r="M29" s="139"/>
      <c r="N29" s="139"/>
      <c r="O29" s="137"/>
      <c r="P29" s="137"/>
    </row>
    <row r="30" spans="1:17" ht="15" customHeight="1">
      <c r="A30" s="25">
        <v>21</v>
      </c>
      <c r="B30" s="143" t="s">
        <v>635</v>
      </c>
      <c r="C30" s="144">
        <v>295.64265974799787</v>
      </c>
      <c r="D30" s="144">
        <v>318.68709031304786</v>
      </c>
      <c r="E30" s="144">
        <v>348.63680272503501</v>
      </c>
      <c r="F30" s="144">
        <v>387.28663329008504</v>
      </c>
      <c r="G30" s="144">
        <v>415.80746385513504</v>
      </c>
      <c r="H30" s="144">
        <v>438.85189442018503</v>
      </c>
      <c r="I30" s="144">
        <v>461.89632498523508</v>
      </c>
      <c r="J30" s="144">
        <v>484.94075555028508</v>
      </c>
      <c r="K30" s="144">
        <v>607.63218611533512</v>
      </c>
      <c r="L30" s="144">
        <v>630.67661668038511</v>
      </c>
      <c r="M30" s="144">
        <v>654.19367530492161</v>
      </c>
      <c r="N30" s="144">
        <v>654.1936753049215</v>
      </c>
      <c r="O30" s="505">
        <v>21</v>
      </c>
      <c r="P30" s="539"/>
      <c r="Q30" s="148"/>
    </row>
    <row r="31" spans="1:17" ht="15" customHeight="1">
      <c r="A31" s="25">
        <v>22</v>
      </c>
      <c r="B31" s="145" t="s">
        <v>636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505">
        <v>22</v>
      </c>
      <c r="P31" s="137"/>
    </row>
    <row r="32" spans="1:17" ht="15" customHeight="1">
      <c r="A32" s="25">
        <v>23</v>
      </c>
      <c r="B32" s="164" t="s">
        <v>637</v>
      </c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505">
        <v>23</v>
      </c>
      <c r="P32" s="539"/>
    </row>
    <row r="33" spans="1:16" ht="15" customHeight="1">
      <c r="A33" s="25">
        <v>24</v>
      </c>
      <c r="B33" s="164" t="s">
        <v>638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505">
        <v>24</v>
      </c>
      <c r="P33" s="137"/>
    </row>
    <row r="34" spans="1:16" ht="15" customHeight="1">
      <c r="A34" s="25">
        <v>25</v>
      </c>
      <c r="B34" s="145" t="s">
        <v>433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505">
        <v>25</v>
      </c>
      <c r="P34" s="137"/>
    </row>
    <row r="35" spans="1:16" ht="15" customHeight="1">
      <c r="A35" s="25">
        <v>26</v>
      </c>
      <c r="B35" s="164" t="s">
        <v>445</v>
      </c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505">
        <v>26</v>
      </c>
      <c r="P35" s="137"/>
    </row>
    <row r="36" spans="1:16" ht="15" customHeight="1">
      <c r="A36" s="25">
        <v>27</v>
      </c>
      <c r="B36" s="164" t="s">
        <v>639</v>
      </c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505">
        <v>27</v>
      </c>
      <c r="P36" s="137"/>
    </row>
    <row r="37" spans="1:16" ht="15" customHeight="1">
      <c r="A37" s="25">
        <v>28</v>
      </c>
      <c r="B37" s="164" t="s">
        <v>640</v>
      </c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505">
        <v>28</v>
      </c>
      <c r="P37" s="137"/>
    </row>
    <row r="38" spans="1:16" ht="15" customHeight="1">
      <c r="A38" s="25">
        <v>29</v>
      </c>
      <c r="B38" s="145" t="s">
        <v>641</v>
      </c>
      <c r="C38" s="144">
        <v>23.044430565050018</v>
      </c>
      <c r="D38" s="144">
        <v>29.949712411987115</v>
      </c>
      <c r="E38" s="144">
        <v>38.649830565050024</v>
      </c>
      <c r="F38" s="144">
        <v>28.520830565050012</v>
      </c>
      <c r="G38" s="144">
        <v>23.044430565050018</v>
      </c>
      <c r="H38" s="144">
        <v>23.044430565050018</v>
      </c>
      <c r="I38" s="144">
        <v>23.044430565050018</v>
      </c>
      <c r="J38" s="144">
        <v>122.69143056505001</v>
      </c>
      <c r="K38" s="144">
        <v>23.044430565050018</v>
      </c>
      <c r="L38" s="144">
        <v>23.044430565050018</v>
      </c>
      <c r="M38" s="144">
        <v>0</v>
      </c>
      <c r="N38" s="144">
        <v>0</v>
      </c>
      <c r="O38" s="505">
        <v>29</v>
      </c>
      <c r="P38" s="539"/>
    </row>
    <row r="39" spans="1:16" ht="15" customHeight="1">
      <c r="A39" s="25">
        <v>30</v>
      </c>
      <c r="B39" s="143" t="s">
        <v>642</v>
      </c>
      <c r="C39" s="144">
        <v>318.68709031304934</v>
      </c>
      <c r="D39" s="144">
        <v>348.63680272503552</v>
      </c>
      <c r="E39" s="144">
        <v>387.28663329008486</v>
      </c>
      <c r="F39" s="144">
        <v>415.80746385513521</v>
      </c>
      <c r="G39" s="144">
        <v>438.851894420186</v>
      </c>
      <c r="H39" s="144">
        <v>461.89632498523497</v>
      </c>
      <c r="I39" s="144">
        <v>484.94075555028576</v>
      </c>
      <c r="J39" s="144">
        <v>607.63218611533557</v>
      </c>
      <c r="K39" s="144">
        <v>630.67661668038636</v>
      </c>
      <c r="L39" s="144">
        <v>653.72104724543533</v>
      </c>
      <c r="M39" s="144">
        <v>654.19367530492127</v>
      </c>
      <c r="N39" s="144">
        <v>654.19367530492127</v>
      </c>
      <c r="O39" s="505">
        <v>30</v>
      </c>
      <c r="P39" s="539"/>
    </row>
    <row r="40" spans="1:16" ht="15" customHeight="1">
      <c r="A40" s="149" t="s">
        <v>572</v>
      </c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</row>
    <row r="41" spans="1:16">
      <c r="A41" s="46" t="s">
        <v>978</v>
      </c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</row>
    <row r="42" spans="1:16">
      <c r="A42" s="150" t="s">
        <v>645</v>
      </c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</row>
    <row r="43" spans="1:16">
      <c r="A43" s="22" t="s">
        <v>979</v>
      </c>
    </row>
  </sheetData>
  <pageMargins left="0.59055118110236227" right="0.39370078740157483" top="0.78740157480314965" bottom="0.78740157480314965" header="0.11811023622047245" footer="0.11811023622047245"/>
  <pageSetup paperSize="9" orientation="portrait" r:id="rId1"/>
  <headerFooter alignWithMargins="0">
    <oddHeader>&amp;R&amp;"MetaNormalLF-Roman,Standard"&amp;9Teil 5</oddHeader>
    <oddFooter>&amp;L&amp;"MetaNormalLF-Roman,Standard"&amp;9Statistisches Bundesamt, Umweltnutzung und Wirtschaft, Tabellenband, 2016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zoomScaleNormal="75" zoomScaleSheetLayoutView="100" workbookViewId="0"/>
  </sheetViews>
  <sheetFormatPr baseColWidth="10" defaultRowHeight="12.75"/>
  <cols>
    <col min="1" max="1" width="4.28515625" style="81" customWidth="1"/>
    <col min="2" max="2" width="40.7109375" style="81" customWidth="1"/>
    <col min="3" max="14" width="9.7109375" style="81" customWidth="1"/>
    <col min="15" max="15" width="4.28515625" style="81" hidden="1" customWidth="1"/>
    <col min="16" max="16384" width="11.42578125" style="81"/>
  </cols>
  <sheetData>
    <row r="1" spans="1:16" ht="20.100000000000001" customHeight="1">
      <c r="A1" s="151" t="s">
        <v>982</v>
      </c>
      <c r="H1" s="151"/>
      <c r="I1" s="134"/>
    </row>
    <row r="2" spans="1:16" ht="18">
      <c r="A2" s="135" t="s">
        <v>646</v>
      </c>
      <c r="H2" s="135"/>
      <c r="I2" s="135"/>
    </row>
    <row r="3" spans="1:16" ht="20.100000000000001" customHeight="1">
      <c r="A3" s="136"/>
      <c r="B3" s="136"/>
      <c r="C3" s="136"/>
      <c r="D3" s="136"/>
      <c r="E3" s="136"/>
      <c r="F3" s="136"/>
    </row>
    <row r="4" spans="1:16" ht="27" customHeight="1">
      <c r="A4" s="540" t="s">
        <v>30</v>
      </c>
      <c r="B4" s="547" t="s">
        <v>630</v>
      </c>
      <c r="C4" s="541">
        <v>2003</v>
      </c>
      <c r="D4" s="541">
        <v>2004</v>
      </c>
      <c r="E4" s="541">
        <v>2005</v>
      </c>
      <c r="F4" s="543">
        <v>2006</v>
      </c>
      <c r="G4" s="541">
        <v>2007</v>
      </c>
      <c r="H4" s="544">
        <v>2008</v>
      </c>
      <c r="I4" s="548">
        <v>2009</v>
      </c>
      <c r="J4" s="543">
        <v>2010</v>
      </c>
      <c r="K4" s="543">
        <v>2011</v>
      </c>
      <c r="L4" s="543">
        <v>2012</v>
      </c>
      <c r="M4" s="543">
        <v>2013</v>
      </c>
      <c r="N4" s="543" t="s">
        <v>981</v>
      </c>
      <c r="O4" s="545" t="s">
        <v>30</v>
      </c>
      <c r="P4" s="137"/>
    </row>
    <row r="5" spans="1:16" ht="15" customHeight="1">
      <c r="A5" s="137"/>
      <c r="B5" s="137"/>
      <c r="C5" s="546" t="s">
        <v>48</v>
      </c>
      <c r="D5" s="153"/>
      <c r="E5" s="153"/>
      <c r="F5" s="153"/>
      <c r="G5" s="154"/>
      <c r="H5" s="546"/>
      <c r="I5" s="152"/>
      <c r="J5" s="154"/>
      <c r="K5" s="154"/>
      <c r="L5" s="154"/>
      <c r="M5" s="154"/>
      <c r="N5" s="154"/>
      <c r="O5" s="137"/>
      <c r="P5" s="137"/>
    </row>
    <row r="6" spans="1:16" ht="15" customHeight="1">
      <c r="A6" s="25">
        <v>1</v>
      </c>
      <c r="B6" s="143" t="s">
        <v>635</v>
      </c>
      <c r="C6" s="141">
        <v>3487.5967053339446</v>
      </c>
      <c r="D6" s="141">
        <v>3522.9433455040316</v>
      </c>
      <c r="E6" s="141">
        <v>3548.0965384546857</v>
      </c>
      <c r="F6" s="141">
        <v>3569.315716679007</v>
      </c>
      <c r="G6" s="141">
        <v>3582.3924240832048</v>
      </c>
      <c r="H6" s="141">
        <v>3581.2850324602641</v>
      </c>
      <c r="I6" s="141">
        <v>3602.7890718301537</v>
      </c>
      <c r="J6" s="141">
        <v>3638.0487973601244</v>
      </c>
      <c r="K6" s="141">
        <v>3659.9161632194887</v>
      </c>
      <c r="L6" s="141">
        <v>3689.5988347850098</v>
      </c>
      <c r="M6" s="141">
        <v>3718.8759035468647</v>
      </c>
      <c r="N6" s="141">
        <v>3748.8792612641646</v>
      </c>
      <c r="O6" s="505">
        <v>1</v>
      </c>
      <c r="P6" s="137"/>
    </row>
    <row r="7" spans="1:16" ht="15" customHeight="1">
      <c r="A7" s="25">
        <v>2</v>
      </c>
      <c r="B7" s="145" t="s">
        <v>410</v>
      </c>
      <c r="C7" s="144">
        <v>123.08329255326041</v>
      </c>
      <c r="D7" s="144">
        <v>123.14705993950608</v>
      </c>
      <c r="E7" s="144">
        <v>123.21029589986783</v>
      </c>
      <c r="F7" s="144">
        <v>123.26004611050551</v>
      </c>
      <c r="G7" s="144">
        <v>123.32561199877355</v>
      </c>
      <c r="H7" s="144">
        <v>123.36162715446889</v>
      </c>
      <c r="I7" s="144">
        <v>123.39472272489132</v>
      </c>
      <c r="J7" s="144">
        <v>123.40106971796941</v>
      </c>
      <c r="K7" s="144">
        <v>123.4382445918968</v>
      </c>
      <c r="L7" s="144">
        <v>123.45775628001456</v>
      </c>
      <c r="M7" s="144">
        <v>123.68310478623515</v>
      </c>
      <c r="N7" s="144">
        <v>117.7301783060128</v>
      </c>
      <c r="O7" s="505">
        <v>2</v>
      </c>
      <c r="P7" s="137"/>
    </row>
    <row r="8" spans="1:16" ht="15" customHeight="1">
      <c r="A8" s="25">
        <v>3</v>
      </c>
      <c r="B8" s="145" t="s">
        <v>424</v>
      </c>
      <c r="C8" s="144">
        <v>-77.520848867829116</v>
      </c>
      <c r="D8" s="144">
        <v>-87.33530954970152</v>
      </c>
      <c r="E8" s="144">
        <v>-91.224598014428139</v>
      </c>
      <c r="F8" s="144">
        <v>-99.031316494836503</v>
      </c>
      <c r="G8" s="144">
        <v>-112.75111831982929</v>
      </c>
      <c r="H8" s="144">
        <v>-90.954390934452022</v>
      </c>
      <c r="I8" s="144">
        <v>-77.92964672127431</v>
      </c>
      <c r="J8" s="144">
        <v>-90.617084407796824</v>
      </c>
      <c r="K8" s="144">
        <v>-83.373542657908885</v>
      </c>
      <c r="L8" s="144">
        <v>-83.651734122345744</v>
      </c>
      <c r="M8" s="144">
        <v>-83.185245765132038</v>
      </c>
      <c r="N8" s="144">
        <v>-80.283193138842279</v>
      </c>
      <c r="O8" s="505">
        <v>3</v>
      </c>
      <c r="P8" s="137"/>
    </row>
    <row r="9" spans="1:16" ht="15" customHeight="1">
      <c r="A9" s="25">
        <v>4</v>
      </c>
      <c r="B9" s="145" t="s">
        <v>433</v>
      </c>
      <c r="C9" s="144">
        <v>-10.215803515344259</v>
      </c>
      <c r="D9" s="144">
        <v>-10.65855743915048</v>
      </c>
      <c r="E9" s="144">
        <v>-10.76651966111848</v>
      </c>
      <c r="F9" s="144">
        <v>-11.152022211471024</v>
      </c>
      <c r="G9" s="144">
        <v>-11.681885301885336</v>
      </c>
      <c r="H9" s="144">
        <v>-10.903196850126085</v>
      </c>
      <c r="I9" s="144">
        <v>-10.205350473646654</v>
      </c>
      <c r="J9" s="144">
        <v>-10.916619450808657</v>
      </c>
      <c r="K9" s="144">
        <v>-10.382030368466893</v>
      </c>
      <c r="L9" s="144">
        <v>-10.528953395813909</v>
      </c>
      <c r="M9" s="144">
        <v>-4.0525662741155735</v>
      </c>
      <c r="N9" s="144">
        <v>-10.354572646928283</v>
      </c>
      <c r="O9" s="505">
        <v>4</v>
      </c>
      <c r="P9" s="137"/>
    </row>
    <row r="10" spans="1:16" ht="15" customHeight="1">
      <c r="A10" s="25">
        <v>5</v>
      </c>
      <c r="B10" s="145" t="s">
        <v>647</v>
      </c>
      <c r="C10" s="144">
        <v>0</v>
      </c>
      <c r="D10" s="144">
        <v>0</v>
      </c>
      <c r="E10" s="144">
        <v>0</v>
      </c>
      <c r="F10" s="144">
        <v>0</v>
      </c>
      <c r="G10" s="144">
        <v>0</v>
      </c>
      <c r="H10" s="144">
        <v>0</v>
      </c>
      <c r="I10" s="144">
        <v>0</v>
      </c>
      <c r="J10" s="144">
        <v>0</v>
      </c>
      <c r="K10" s="144">
        <v>0</v>
      </c>
      <c r="L10" s="144">
        <v>0</v>
      </c>
      <c r="M10" s="144">
        <v>0</v>
      </c>
      <c r="N10" s="144">
        <v>0</v>
      </c>
      <c r="O10" s="505">
        <v>5</v>
      </c>
      <c r="P10" s="137"/>
    </row>
    <row r="11" spans="1:16" ht="15" customHeight="1">
      <c r="A11" s="25">
        <v>6</v>
      </c>
      <c r="B11" s="143" t="s">
        <v>642</v>
      </c>
      <c r="C11" s="141">
        <v>3522.9433455040321</v>
      </c>
      <c r="D11" s="141">
        <v>3548.0965384546862</v>
      </c>
      <c r="E11" s="141">
        <v>3569.3157166790074</v>
      </c>
      <c r="F11" s="141">
        <v>3582.3924240832048</v>
      </c>
      <c r="G11" s="141">
        <v>3581.2850324602641</v>
      </c>
      <c r="H11" s="141">
        <v>3602.7890718301542</v>
      </c>
      <c r="I11" s="141">
        <v>3638.0487973601248</v>
      </c>
      <c r="J11" s="141">
        <v>3659.9161632194887</v>
      </c>
      <c r="K11" s="141">
        <v>3689.5988347850098</v>
      </c>
      <c r="L11" s="141">
        <v>3718.8759035468647</v>
      </c>
      <c r="M11" s="141">
        <v>3749.2385200583853</v>
      </c>
      <c r="N11" s="141">
        <v>3775.9716737844064</v>
      </c>
      <c r="O11" s="505">
        <v>6</v>
      </c>
      <c r="P11" s="137"/>
    </row>
    <row r="12" spans="1:16" ht="15" customHeight="1">
      <c r="A12" s="139"/>
      <c r="B12" s="139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9"/>
      <c r="P12" s="137"/>
    </row>
    <row r="13" spans="1:16" ht="15" customHeight="1">
      <c r="A13" s="139"/>
      <c r="B13" s="139"/>
      <c r="C13" s="546" t="s">
        <v>643</v>
      </c>
      <c r="D13" s="155"/>
      <c r="E13" s="155"/>
      <c r="F13" s="155"/>
      <c r="G13" s="154"/>
      <c r="H13" s="546"/>
      <c r="I13" s="152"/>
      <c r="J13" s="154"/>
      <c r="K13" s="154"/>
      <c r="L13" s="154"/>
      <c r="M13" s="154"/>
      <c r="N13" s="154"/>
      <c r="O13" s="139"/>
      <c r="P13" s="137"/>
    </row>
    <row r="14" spans="1:16" ht="15" customHeight="1">
      <c r="A14" s="25">
        <v>7</v>
      </c>
      <c r="B14" s="143" t="s">
        <v>635</v>
      </c>
      <c r="C14" s="141">
        <v>3442.0213056086209</v>
      </c>
      <c r="D14" s="141">
        <v>3466.9621765560901</v>
      </c>
      <c r="E14" s="141">
        <v>3479.1925276790557</v>
      </c>
      <c r="F14" s="141">
        <v>3484.3066423290898</v>
      </c>
      <c r="G14" s="141">
        <v>3484.1829637518595</v>
      </c>
      <c r="H14" s="141">
        <v>3471.399249084468</v>
      </c>
      <c r="I14" s="141">
        <v>3480.9641700337684</v>
      </c>
      <c r="J14" s="141">
        <v>3503.9932813025052</v>
      </c>
      <c r="K14" s="141">
        <v>3480.2789167302508</v>
      </c>
      <c r="L14" s="141">
        <v>3496.1991709761865</v>
      </c>
      <c r="M14" s="141">
        <v>3511.4319532029781</v>
      </c>
      <c r="N14" s="141">
        <v>3534.7104473429386</v>
      </c>
      <c r="O14" s="505">
        <v>7</v>
      </c>
      <c r="P14" s="137"/>
    </row>
    <row r="15" spans="1:16" ht="15" customHeight="1">
      <c r="A15" s="25">
        <v>8</v>
      </c>
      <c r="B15" s="145" t="s">
        <v>410</v>
      </c>
      <c r="C15" s="144">
        <v>119.72850056358273</v>
      </c>
      <c r="D15" s="144">
        <v>119.47698986562929</v>
      </c>
      <c r="E15" s="144">
        <v>119.13336233536562</v>
      </c>
      <c r="F15" s="144">
        <v>118.88287617990325</v>
      </c>
      <c r="G15" s="144">
        <v>118.70585530072373</v>
      </c>
      <c r="H15" s="144">
        <v>118.4992836889715</v>
      </c>
      <c r="I15" s="144">
        <v>118.28979249194636</v>
      </c>
      <c r="J15" s="144">
        <v>117.00457719407189</v>
      </c>
      <c r="K15" s="144">
        <v>116.79916530055171</v>
      </c>
      <c r="L15" s="144">
        <v>116.57111490569687</v>
      </c>
      <c r="M15" s="144">
        <v>116.59898241467451</v>
      </c>
      <c r="N15" s="144">
        <v>111.16599030865459</v>
      </c>
      <c r="O15" s="505">
        <v>8</v>
      </c>
      <c r="P15" s="137"/>
    </row>
    <row r="16" spans="1:16" ht="15" customHeight="1">
      <c r="A16" s="25">
        <v>9</v>
      </c>
      <c r="B16" s="145" t="s">
        <v>424</v>
      </c>
      <c r="C16" s="144">
        <v>-77.520848867829116</v>
      </c>
      <c r="D16" s="144">
        <v>-87.33530954970152</v>
      </c>
      <c r="E16" s="144">
        <v>-91.224598014428139</v>
      </c>
      <c r="F16" s="144">
        <v>-99.031316494836503</v>
      </c>
      <c r="G16" s="144">
        <v>-112.75111831982929</v>
      </c>
      <c r="H16" s="144">
        <v>-90.954390934452022</v>
      </c>
      <c r="I16" s="144">
        <v>-77.92964672127431</v>
      </c>
      <c r="J16" s="144">
        <v>-90.617084407796824</v>
      </c>
      <c r="K16" s="144">
        <v>-83.373542657908885</v>
      </c>
      <c r="L16" s="144">
        <v>-83.651734122345744</v>
      </c>
      <c r="M16" s="144">
        <v>-83.185245765132038</v>
      </c>
      <c r="N16" s="144">
        <v>-80.283193138842279</v>
      </c>
      <c r="O16" s="505">
        <v>9</v>
      </c>
      <c r="P16" s="137"/>
    </row>
    <row r="17" spans="1:16" ht="15" customHeight="1">
      <c r="A17" s="25">
        <v>10</v>
      </c>
      <c r="B17" s="145" t="s">
        <v>433</v>
      </c>
      <c r="C17" s="144">
        <v>-10.040792438163741</v>
      </c>
      <c r="D17" s="144">
        <v>-10.467099095702228</v>
      </c>
      <c r="E17" s="144">
        <v>-10.55383627063933</v>
      </c>
      <c r="F17" s="144">
        <v>-10.923676243400894</v>
      </c>
      <c r="G17" s="144">
        <v>-11.440884191078673</v>
      </c>
      <c r="H17" s="144">
        <v>-10.649540596582895</v>
      </c>
      <c r="I17" s="144">
        <v>-9.9390390773669335</v>
      </c>
      <c r="J17" s="144">
        <v>-10.582930491782621</v>
      </c>
      <c r="K17" s="144">
        <v>-10.035686266704328</v>
      </c>
      <c r="L17" s="144">
        <v>-10.169694601592496</v>
      </c>
      <c r="M17" s="144">
        <v>-4.0525662741155735</v>
      </c>
      <c r="N17" s="144">
        <v>-9.9953138527068717</v>
      </c>
      <c r="O17" s="505">
        <v>10</v>
      </c>
      <c r="P17" s="137"/>
    </row>
    <row r="18" spans="1:16" ht="15" customHeight="1">
      <c r="A18" s="25">
        <v>11</v>
      </c>
      <c r="B18" s="145" t="s">
        <v>647</v>
      </c>
      <c r="C18" s="144">
        <v>-7.2259883101209423</v>
      </c>
      <c r="D18" s="144">
        <v>-9.4442300972592825</v>
      </c>
      <c r="E18" s="144">
        <v>-12.240813400264054</v>
      </c>
      <c r="F18" s="144">
        <v>-9.0515620188966199</v>
      </c>
      <c r="G18" s="144">
        <v>-7.2975674572069771</v>
      </c>
      <c r="H18" s="144">
        <v>-7.3304312086359049</v>
      </c>
      <c r="I18" s="144">
        <v>-7.391995424568357</v>
      </c>
      <c r="J18" s="144">
        <v>-39.518926866747023</v>
      </c>
      <c r="K18" s="144">
        <v>-7.4696821300026404</v>
      </c>
      <c r="L18" s="144">
        <v>-7.5169039549669119</v>
      </c>
      <c r="M18" s="144">
        <v>0</v>
      </c>
      <c r="N18" s="144">
        <v>0</v>
      </c>
      <c r="O18" s="505">
        <v>11</v>
      </c>
      <c r="P18" s="137"/>
    </row>
    <row r="19" spans="1:16" ht="15" customHeight="1">
      <c r="A19" s="25">
        <v>12</v>
      </c>
      <c r="B19" s="143" t="s">
        <v>642</v>
      </c>
      <c r="C19" s="141">
        <v>3466.9621765560901</v>
      </c>
      <c r="D19" s="141">
        <v>3479.1925276790562</v>
      </c>
      <c r="E19" s="141">
        <v>3484.3066423290902</v>
      </c>
      <c r="F19" s="141">
        <v>3484.1829637518595</v>
      </c>
      <c r="G19" s="141">
        <v>3471.399249084468</v>
      </c>
      <c r="H19" s="141">
        <v>3480.9641700337688</v>
      </c>
      <c r="I19" s="141">
        <v>3503.9932813025057</v>
      </c>
      <c r="J19" s="141">
        <v>3480.2789167302508</v>
      </c>
      <c r="K19" s="141">
        <v>3496.1991709761865</v>
      </c>
      <c r="L19" s="141">
        <v>3511.4319532029781</v>
      </c>
      <c r="M19" s="141">
        <v>3534.7104473429386</v>
      </c>
      <c r="N19" s="141">
        <v>3555.5979306600439</v>
      </c>
      <c r="O19" s="505">
        <v>12</v>
      </c>
      <c r="P19" s="137"/>
    </row>
    <row r="20" spans="1:16" ht="15" customHeight="1">
      <c r="A20" s="139"/>
      <c r="B20" s="139"/>
      <c r="C20" s="142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9"/>
      <c r="P20" s="137"/>
    </row>
    <row r="21" spans="1:16" ht="15" customHeight="1">
      <c r="A21" s="139"/>
      <c r="B21" s="139"/>
      <c r="C21" s="546" t="s">
        <v>644</v>
      </c>
      <c r="D21" s="155"/>
      <c r="E21" s="155"/>
      <c r="F21" s="155"/>
      <c r="G21" s="154"/>
      <c r="H21" s="546"/>
      <c r="I21" s="152"/>
      <c r="J21" s="154"/>
      <c r="K21" s="154"/>
      <c r="L21" s="154"/>
      <c r="M21" s="154"/>
      <c r="N21" s="154"/>
      <c r="O21" s="139"/>
      <c r="P21" s="137"/>
    </row>
    <row r="22" spans="1:16" ht="15" customHeight="1">
      <c r="A22" s="25">
        <v>13</v>
      </c>
      <c r="B22" s="143" t="s">
        <v>635</v>
      </c>
      <c r="C22" s="144">
        <v>45.575399725323756</v>
      </c>
      <c r="D22" s="144">
        <v>55.981168947941853</v>
      </c>
      <c r="E22" s="144">
        <v>68.904010775629672</v>
      </c>
      <c r="F22" s="144">
        <v>85.00907434991683</v>
      </c>
      <c r="G22" s="144">
        <v>98.209460331345554</v>
      </c>
      <c r="H22" s="144">
        <v>109.88578337579574</v>
      </c>
      <c r="I22" s="144">
        <v>121.82490179638583</v>
      </c>
      <c r="J22" s="144">
        <v>134.05551605761946</v>
      </c>
      <c r="K22" s="144">
        <v>179.63724648923792</v>
      </c>
      <c r="L22" s="144">
        <v>193.39966380882314</v>
      </c>
      <c r="M22" s="144">
        <v>207.44395034388634</v>
      </c>
      <c r="N22" s="144">
        <v>214.16881392122562</v>
      </c>
      <c r="O22" s="505">
        <v>13</v>
      </c>
      <c r="P22" s="137"/>
    </row>
    <row r="23" spans="1:16" ht="15" customHeight="1">
      <c r="A23" s="25">
        <v>14</v>
      </c>
      <c r="B23" s="145" t="s">
        <v>410</v>
      </c>
      <c r="C23" s="144">
        <v>3.3547919896776888</v>
      </c>
      <c r="D23" s="144">
        <v>3.670070073876794</v>
      </c>
      <c r="E23" s="144">
        <v>4.0769335645022275</v>
      </c>
      <c r="F23" s="144">
        <v>4.3771699306022676</v>
      </c>
      <c r="G23" s="144">
        <v>4.6197566980498346</v>
      </c>
      <c r="H23" s="144">
        <v>4.8623434654974034</v>
      </c>
      <c r="I23" s="144">
        <v>5.1049302329449722</v>
      </c>
      <c r="J23" s="144">
        <v>6.3964925238975328</v>
      </c>
      <c r="K23" s="144">
        <v>6.6390792913451016</v>
      </c>
      <c r="L23" s="144">
        <v>6.8866413743177031</v>
      </c>
      <c r="M23" s="144">
        <v>7.0841223715606487</v>
      </c>
      <c r="N23" s="144">
        <v>6.5641879973582293</v>
      </c>
      <c r="O23" s="505">
        <v>14</v>
      </c>
      <c r="P23" s="137"/>
    </row>
    <row r="24" spans="1:16" ht="15" customHeight="1">
      <c r="A24" s="25">
        <v>15</v>
      </c>
      <c r="B24" s="145" t="s">
        <v>424</v>
      </c>
      <c r="C24" s="144">
        <v>0</v>
      </c>
      <c r="D24" s="144">
        <v>0</v>
      </c>
      <c r="E24" s="144">
        <v>0</v>
      </c>
      <c r="F24" s="144">
        <v>0</v>
      </c>
      <c r="G24" s="144">
        <v>0</v>
      </c>
      <c r="H24" s="144">
        <v>0</v>
      </c>
      <c r="I24" s="144">
        <v>0</v>
      </c>
      <c r="J24" s="144">
        <v>0</v>
      </c>
      <c r="K24" s="144">
        <v>0</v>
      </c>
      <c r="L24" s="144">
        <v>0</v>
      </c>
      <c r="M24" s="144">
        <v>0</v>
      </c>
      <c r="N24" s="144">
        <v>0</v>
      </c>
      <c r="O24" s="505">
        <v>15</v>
      </c>
      <c r="P24" s="137"/>
    </row>
    <row r="25" spans="1:16" ht="15" customHeight="1">
      <c r="A25" s="25">
        <v>16</v>
      </c>
      <c r="B25" s="145" t="s">
        <v>433</v>
      </c>
      <c r="C25" s="144">
        <v>-0.17501107718051684</v>
      </c>
      <c r="D25" s="144">
        <v>-0.19145834344825233</v>
      </c>
      <c r="E25" s="144">
        <v>-0.21268339047914839</v>
      </c>
      <c r="F25" s="144">
        <v>-0.22834596807013047</v>
      </c>
      <c r="G25" s="144">
        <v>-0.24100111080666037</v>
      </c>
      <c r="H25" s="144">
        <v>-0.25365625354319032</v>
      </c>
      <c r="I25" s="144">
        <v>-0.26631139627972028</v>
      </c>
      <c r="J25" s="144">
        <v>-0.33368895902603546</v>
      </c>
      <c r="K25" s="144">
        <v>-0.34634410176256542</v>
      </c>
      <c r="L25" s="144">
        <v>-0.35925879422141138</v>
      </c>
      <c r="M25" s="144">
        <v>0</v>
      </c>
      <c r="N25" s="144">
        <v>-0.35925879422141133</v>
      </c>
      <c r="O25" s="505">
        <v>16</v>
      </c>
      <c r="P25" s="137"/>
    </row>
    <row r="26" spans="1:16" ht="15" customHeight="1">
      <c r="A26" s="25">
        <v>17</v>
      </c>
      <c r="B26" s="145" t="s">
        <v>647</v>
      </c>
      <c r="C26" s="156">
        <v>7.2259883101209423</v>
      </c>
      <c r="D26" s="156">
        <v>9.4442300972592825</v>
      </c>
      <c r="E26" s="156">
        <v>12.240813400264054</v>
      </c>
      <c r="F26" s="156">
        <v>9.0515620188966199</v>
      </c>
      <c r="G26" s="156">
        <v>7.2975674572069771</v>
      </c>
      <c r="H26" s="156">
        <v>7.3304312086359049</v>
      </c>
      <c r="I26" s="156">
        <v>7.391995424568357</v>
      </c>
      <c r="J26" s="156">
        <v>39.518926866747023</v>
      </c>
      <c r="K26" s="156">
        <v>7.4696821300026404</v>
      </c>
      <c r="L26" s="156">
        <v>7.5169039549669119</v>
      </c>
      <c r="M26" s="156">
        <v>0</v>
      </c>
      <c r="N26" s="156">
        <v>0</v>
      </c>
      <c r="O26" s="505">
        <v>17</v>
      </c>
      <c r="P26" s="137"/>
    </row>
    <row r="27" spans="1:16" ht="15" customHeight="1">
      <c r="A27" s="147">
        <v>18</v>
      </c>
      <c r="B27" s="143" t="s">
        <v>642</v>
      </c>
      <c r="C27" s="144">
        <v>55.98116894794186</v>
      </c>
      <c r="D27" s="144">
        <v>68.904010775629672</v>
      </c>
      <c r="E27" s="144">
        <v>85.009074349916816</v>
      </c>
      <c r="F27" s="144">
        <v>98.209460331345568</v>
      </c>
      <c r="G27" s="144">
        <v>109.88578337579573</v>
      </c>
      <c r="H27" s="144">
        <v>121.82490179638584</v>
      </c>
      <c r="I27" s="144">
        <v>134.05551605761946</v>
      </c>
      <c r="J27" s="144">
        <v>179.63724648923795</v>
      </c>
      <c r="K27" s="144">
        <v>193.39966380882314</v>
      </c>
      <c r="L27" s="144">
        <v>207.44395034388634</v>
      </c>
      <c r="M27" s="144">
        <v>214.528072715447</v>
      </c>
      <c r="N27" s="144">
        <v>220.37374312436242</v>
      </c>
      <c r="O27" s="505">
        <v>18</v>
      </c>
      <c r="P27" s="137"/>
    </row>
    <row r="28" spans="1:16" ht="15" customHeight="1">
      <c r="A28" s="149" t="s">
        <v>572</v>
      </c>
    </row>
    <row r="29" spans="1:16">
      <c r="A29" s="46" t="s">
        <v>983</v>
      </c>
    </row>
    <row r="30" spans="1:16">
      <c r="A30" s="157" t="s">
        <v>645</v>
      </c>
    </row>
    <row r="31" spans="1:16">
      <c r="A31" s="22" t="s">
        <v>979</v>
      </c>
    </row>
  </sheetData>
  <pageMargins left="0.59055118110236227" right="0.39370078740157483" top="0.78740157480314965" bottom="0.78740157480314965" header="0.11811023622047245" footer="0.11811023622047245"/>
  <pageSetup paperSize="9" orientation="portrait" r:id="rId1"/>
  <headerFooter alignWithMargins="0">
    <oddHeader>&amp;R&amp;"MetaNormalLF-Roman,Standard"&amp;9Teil 5</oddHeader>
    <oddFooter>&amp;L&amp;"MetaNormalLF-Roman,Standard"&amp;9Statistisches Bundesamt Umweltnutzung und Wirtschaft, Tabellenband, 2016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zoomScaleNormal="75" zoomScaleSheetLayoutView="100" workbookViewId="0"/>
  </sheetViews>
  <sheetFormatPr baseColWidth="10" defaultRowHeight="12.75"/>
  <cols>
    <col min="1" max="1" width="4.28515625" style="81" customWidth="1"/>
    <col min="2" max="2" width="40.7109375" style="81" customWidth="1"/>
    <col min="3" max="14" width="9.7109375" style="81" customWidth="1"/>
    <col min="15" max="15" width="4.28515625" style="81" hidden="1" customWidth="1"/>
    <col min="16" max="16384" width="11.42578125" style="81"/>
  </cols>
  <sheetData>
    <row r="1" spans="1:16" ht="20.100000000000001" customHeight="1">
      <c r="A1" s="151" t="s">
        <v>984</v>
      </c>
      <c r="H1" s="151"/>
      <c r="I1" s="134"/>
    </row>
    <row r="2" spans="1:16" ht="15.75">
      <c r="A2" s="135" t="s">
        <v>648</v>
      </c>
      <c r="H2" s="135"/>
      <c r="I2" s="135"/>
    </row>
    <row r="3" spans="1:16" ht="20.100000000000001" customHeight="1">
      <c r="A3" s="136"/>
      <c r="B3" s="136"/>
      <c r="C3" s="136"/>
      <c r="D3" s="136"/>
      <c r="E3" s="136"/>
      <c r="F3" s="136"/>
      <c r="H3" s="137"/>
      <c r="I3" s="136"/>
      <c r="J3" s="136"/>
      <c r="K3" s="136"/>
      <c r="L3" s="136"/>
      <c r="M3" s="136"/>
      <c r="N3" s="136"/>
    </row>
    <row r="4" spans="1:16" ht="27" customHeight="1">
      <c r="A4" s="540" t="s">
        <v>30</v>
      </c>
      <c r="B4" s="547" t="s">
        <v>630</v>
      </c>
      <c r="C4" s="541">
        <v>2003</v>
      </c>
      <c r="D4" s="541">
        <v>2004</v>
      </c>
      <c r="E4" s="541">
        <v>2005</v>
      </c>
      <c r="F4" s="543">
        <v>2006</v>
      </c>
      <c r="G4" s="541">
        <v>2007</v>
      </c>
      <c r="H4" s="544">
        <v>2008</v>
      </c>
      <c r="I4" s="549">
        <v>2009</v>
      </c>
      <c r="J4" s="550">
        <v>2010</v>
      </c>
      <c r="K4" s="550">
        <v>2011</v>
      </c>
      <c r="L4" s="550">
        <v>2012</v>
      </c>
      <c r="M4" s="550">
        <v>2013</v>
      </c>
      <c r="N4" s="550" t="s">
        <v>981</v>
      </c>
      <c r="O4" s="545" t="s">
        <v>30</v>
      </c>
      <c r="P4" s="137"/>
    </row>
    <row r="5" spans="1:16" ht="15" customHeight="1">
      <c r="A5" s="139"/>
      <c r="B5" s="139"/>
      <c r="C5" s="546" t="s">
        <v>48</v>
      </c>
      <c r="D5" s="153"/>
      <c r="E5" s="153"/>
      <c r="F5" s="153"/>
      <c r="H5" s="546"/>
      <c r="I5" s="152"/>
      <c r="O5" s="139"/>
      <c r="P5" s="137"/>
    </row>
    <row r="6" spans="1:16" ht="15" customHeight="1">
      <c r="A6" s="25">
        <v>1</v>
      </c>
      <c r="B6" s="143" t="s">
        <v>635</v>
      </c>
      <c r="C6" s="141">
        <v>45469.836880390998</v>
      </c>
      <c r="D6" s="141">
        <v>46188.921862789735</v>
      </c>
      <c r="E6" s="141">
        <v>48879.992904654602</v>
      </c>
      <c r="F6" s="141">
        <v>51469.326825438977</v>
      </c>
      <c r="G6" s="141">
        <v>61177.324605588656</v>
      </c>
      <c r="H6" s="141">
        <v>82100.287110937308</v>
      </c>
      <c r="I6" s="141">
        <v>85695.883402182561</v>
      </c>
      <c r="J6" s="141">
        <v>62757.595816885041</v>
      </c>
      <c r="K6" s="141">
        <v>81348.744015252872</v>
      </c>
      <c r="L6" s="141">
        <v>100708.6525976571</v>
      </c>
      <c r="M6" s="141">
        <v>107608.54871507474</v>
      </c>
      <c r="N6" s="141">
        <v>116575.019360017</v>
      </c>
      <c r="O6" s="505">
        <v>1</v>
      </c>
      <c r="P6" s="137"/>
    </row>
    <row r="7" spans="1:16" ht="15" customHeight="1">
      <c r="A7" s="25">
        <v>2</v>
      </c>
      <c r="B7" s="145" t="s">
        <v>410</v>
      </c>
      <c r="C7" s="141">
        <v>1589.2945838103467</v>
      </c>
      <c r="D7" s="141">
        <v>1664.6079694737143</v>
      </c>
      <c r="E7" s="141">
        <v>1753.5090817942878</v>
      </c>
      <c r="F7" s="141">
        <v>2085.3535697224593</v>
      </c>
      <c r="G7" s="141">
        <v>2821.1931991722558</v>
      </c>
      <c r="H7" s="141">
        <v>2898.2024849586323</v>
      </c>
      <c r="I7" s="141">
        <v>2108.3276754220255</v>
      </c>
      <c r="J7" s="141">
        <v>2765.5549066815493</v>
      </c>
      <c r="K7" s="141">
        <v>3416.3161677430421</v>
      </c>
      <c r="L7" s="141">
        <v>3625.5349410654317</v>
      </c>
      <c r="M7" s="141">
        <v>3915.1606718451549</v>
      </c>
      <c r="N7" s="141">
        <v>3732.7316610302423</v>
      </c>
      <c r="O7" s="505">
        <v>2</v>
      </c>
      <c r="P7" s="137"/>
    </row>
    <row r="8" spans="1:16" ht="15" customHeight="1">
      <c r="A8" s="25">
        <v>3</v>
      </c>
      <c r="B8" s="145" t="s">
        <v>424</v>
      </c>
      <c r="C8" s="141">
        <v>-1013.6807281146047</v>
      </c>
      <c r="D8" s="141">
        <v>-1174.832139289892</v>
      </c>
      <c r="E8" s="141">
        <v>-1320.9628806903199</v>
      </c>
      <c r="F8" s="141">
        <v>-1730.1715264905667</v>
      </c>
      <c r="G8" s="141">
        <v>-2738.9874840453795</v>
      </c>
      <c r="H8" s="141">
        <v>-2187.3249388308832</v>
      </c>
      <c r="I8" s="141">
        <v>-1369.7111786819319</v>
      </c>
      <c r="J8" s="141">
        <v>-2190.5925366838501</v>
      </c>
      <c r="K8" s="141">
        <v>-2553.1062510262727</v>
      </c>
      <c r="L8" s="141">
        <v>-2678.051067790439</v>
      </c>
      <c r="M8" s="141">
        <v>-2891.3900604242504</v>
      </c>
      <c r="N8" s="141">
        <v>-2790.5192143829508</v>
      </c>
      <c r="O8" s="505">
        <v>3</v>
      </c>
      <c r="P8" s="137"/>
    </row>
    <row r="9" spans="1:16" ht="15" customHeight="1">
      <c r="A9" s="25">
        <v>4</v>
      </c>
      <c r="B9" s="145" t="s">
        <v>433</v>
      </c>
      <c r="C9" s="141">
        <v>-135.66966565019791</v>
      </c>
      <c r="D9" s="141">
        <v>-151.79285838312765</v>
      </c>
      <c r="E9" s="141">
        <v>-158.08583659435084</v>
      </c>
      <c r="F9" s="141">
        <v>-192.49411880834649</v>
      </c>
      <c r="G9" s="141">
        <v>-265.27691856738159</v>
      </c>
      <c r="H9" s="141">
        <v>-266.2427113743309</v>
      </c>
      <c r="I9" s="141">
        <v>-179.8811412998767</v>
      </c>
      <c r="J9" s="141">
        <v>-242.14773486577977</v>
      </c>
      <c r="K9" s="141">
        <v>-279.36094226138732</v>
      </c>
      <c r="L9" s="141">
        <v>-304.76727860899121</v>
      </c>
      <c r="M9" s="141">
        <v>-325.83924004293846</v>
      </c>
      <c r="N9" s="141">
        <v>-321.56317923447909</v>
      </c>
      <c r="O9" s="505">
        <v>4</v>
      </c>
      <c r="P9" s="137"/>
    </row>
    <row r="10" spans="1:16" ht="15" customHeight="1">
      <c r="A10" s="25">
        <v>5</v>
      </c>
      <c r="B10" s="145" t="s">
        <v>647</v>
      </c>
      <c r="C10" s="141">
        <v>0</v>
      </c>
      <c r="D10" s="141">
        <v>0</v>
      </c>
      <c r="E10" s="141">
        <v>0</v>
      </c>
      <c r="F10" s="141">
        <v>0</v>
      </c>
      <c r="G10" s="141">
        <v>0</v>
      </c>
      <c r="H10" s="141">
        <v>0</v>
      </c>
      <c r="I10" s="141">
        <v>0</v>
      </c>
      <c r="J10" s="141">
        <v>0</v>
      </c>
      <c r="K10" s="141">
        <v>0</v>
      </c>
      <c r="L10" s="141">
        <v>0</v>
      </c>
      <c r="M10" s="141">
        <v>0</v>
      </c>
      <c r="N10" s="141">
        <v>0</v>
      </c>
      <c r="O10" s="505">
        <v>5</v>
      </c>
      <c r="P10" s="137"/>
    </row>
    <row r="11" spans="1:16" ht="15" customHeight="1">
      <c r="A11" s="25">
        <v>6</v>
      </c>
      <c r="B11" s="145" t="s">
        <v>649</v>
      </c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505">
        <v>6</v>
      </c>
      <c r="P11" s="137"/>
    </row>
    <row r="12" spans="1:16" ht="15" customHeight="1">
      <c r="A12" s="25">
        <v>7</v>
      </c>
      <c r="B12" s="145" t="s">
        <v>449</v>
      </c>
      <c r="C12" s="141">
        <v>350.26040827508405</v>
      </c>
      <c r="D12" s="141">
        <v>2453.3009907835512</v>
      </c>
      <c r="E12" s="141">
        <v>2447.8175953374375</v>
      </c>
      <c r="F12" s="141">
        <v>9660.6628784588247</v>
      </c>
      <c r="G12" s="141">
        <v>21228.336284022567</v>
      </c>
      <c r="H12" s="141">
        <v>3284.4650531533116</v>
      </c>
      <c r="I12" s="141">
        <v>-23399.805323727291</v>
      </c>
      <c r="J12" s="141">
        <v>18903.030692635686</v>
      </c>
      <c r="K12" s="141">
        <v>18924.794995927034</v>
      </c>
      <c r="L12" s="141">
        <v>6429.4116373588913</v>
      </c>
      <c r="M12" s="141">
        <v>8268.5392735643109</v>
      </c>
      <c r="N12" s="141">
        <v>-36.793316991766915</v>
      </c>
      <c r="O12" s="505">
        <v>7</v>
      </c>
      <c r="P12" s="137"/>
    </row>
    <row r="13" spans="1:16" ht="15" customHeight="1">
      <c r="A13" s="25">
        <v>8</v>
      </c>
      <c r="B13" s="143" t="s">
        <v>642</v>
      </c>
      <c r="C13" s="141">
        <v>46188.921862789735</v>
      </c>
      <c r="D13" s="141">
        <v>48879.992904654602</v>
      </c>
      <c r="E13" s="141">
        <v>51469.326825438977</v>
      </c>
      <c r="F13" s="141">
        <v>61177.324605588656</v>
      </c>
      <c r="G13" s="141">
        <v>82100.287110937308</v>
      </c>
      <c r="H13" s="141">
        <v>85695.883402182561</v>
      </c>
      <c r="I13" s="141">
        <v>62757.595816885041</v>
      </c>
      <c r="J13" s="141">
        <v>81348.744015252872</v>
      </c>
      <c r="K13" s="141">
        <v>100708.6525976571</v>
      </c>
      <c r="L13" s="141">
        <v>107608.54871507474</v>
      </c>
      <c r="M13" s="141">
        <v>116575.019360017</v>
      </c>
      <c r="N13" s="141">
        <v>117158.87531043804</v>
      </c>
      <c r="O13" s="505">
        <v>8</v>
      </c>
      <c r="P13" s="137"/>
    </row>
    <row r="14" spans="1:16" ht="15" customHeight="1">
      <c r="A14" s="139"/>
      <c r="B14" s="139"/>
      <c r="D14" s="137"/>
      <c r="E14" s="137"/>
      <c r="F14" s="137"/>
      <c r="O14" s="139"/>
      <c r="P14" s="137"/>
    </row>
    <row r="15" spans="1:16" ht="15" customHeight="1">
      <c r="A15" s="139"/>
      <c r="B15" s="139"/>
      <c r="C15" s="546" t="s">
        <v>643</v>
      </c>
      <c r="D15" s="155"/>
      <c r="E15" s="155"/>
      <c r="F15" s="155"/>
      <c r="H15" s="546"/>
      <c r="I15" s="152"/>
      <c r="O15" s="139"/>
      <c r="P15" s="137"/>
    </row>
    <row r="16" spans="1:16" ht="15" customHeight="1">
      <c r="A16" s="25">
        <v>9</v>
      </c>
      <c r="B16" s="143" t="s">
        <v>635</v>
      </c>
      <c r="C16" s="141">
        <v>45469.836880390998</v>
      </c>
      <c r="D16" s="141">
        <v>46188.921862789735</v>
      </c>
      <c r="E16" s="141">
        <v>48879.992904654602</v>
      </c>
      <c r="F16" s="141">
        <v>51469.326825438977</v>
      </c>
      <c r="G16" s="141">
        <v>61177.324605588656</v>
      </c>
      <c r="H16" s="141">
        <v>82100.287110937308</v>
      </c>
      <c r="I16" s="141">
        <v>85695.883402182561</v>
      </c>
      <c r="J16" s="141">
        <v>62757.595816885041</v>
      </c>
      <c r="K16" s="141">
        <v>81348.744015252872</v>
      </c>
      <c r="L16" s="141">
        <v>100708.6525976571</v>
      </c>
      <c r="M16" s="141">
        <v>107608.54871507474</v>
      </c>
      <c r="N16" s="141">
        <v>116575.019360017</v>
      </c>
      <c r="O16" s="505">
        <v>9</v>
      </c>
      <c r="P16" s="137"/>
    </row>
    <row r="17" spans="1:16" ht="15" customHeight="1">
      <c r="A17" s="25">
        <v>10</v>
      </c>
      <c r="B17" s="145" t="s">
        <v>410</v>
      </c>
      <c r="C17" s="141">
        <v>1589.2945838103467</v>
      </c>
      <c r="D17" s="141">
        <v>1664.6079694737143</v>
      </c>
      <c r="E17" s="141">
        <v>1753.5090817942878</v>
      </c>
      <c r="F17" s="141">
        <v>2085.3535697224593</v>
      </c>
      <c r="G17" s="141">
        <v>2821.1931991722558</v>
      </c>
      <c r="H17" s="141">
        <v>2898.2024849586323</v>
      </c>
      <c r="I17" s="141">
        <v>2108.3276754220255</v>
      </c>
      <c r="J17" s="141">
        <v>2765.5549066815493</v>
      </c>
      <c r="K17" s="141">
        <v>3416.3161677430421</v>
      </c>
      <c r="L17" s="141">
        <v>3625.5349410654317</v>
      </c>
      <c r="M17" s="141">
        <v>3915.1606718451549</v>
      </c>
      <c r="N17" s="141">
        <v>3732.7316610302423</v>
      </c>
      <c r="O17" s="505">
        <v>10</v>
      </c>
      <c r="P17" s="137"/>
    </row>
    <row r="18" spans="1:16" ht="15" customHeight="1">
      <c r="A18" s="25">
        <v>11</v>
      </c>
      <c r="B18" s="145" t="s">
        <v>424</v>
      </c>
      <c r="C18" s="141">
        <v>-1013.6807281146047</v>
      </c>
      <c r="D18" s="141">
        <v>-1174.832139289892</v>
      </c>
      <c r="E18" s="141">
        <v>-1320.9628806903199</v>
      </c>
      <c r="F18" s="141">
        <v>-1730.1715264905667</v>
      </c>
      <c r="G18" s="141">
        <v>-2738.9874840453795</v>
      </c>
      <c r="H18" s="141">
        <v>-2187.3249388308832</v>
      </c>
      <c r="I18" s="141">
        <v>-1369.7111786819319</v>
      </c>
      <c r="J18" s="141">
        <v>-2190.5925366838501</v>
      </c>
      <c r="K18" s="141">
        <v>-2553.1062510262727</v>
      </c>
      <c r="L18" s="141">
        <v>-2678.051067790439</v>
      </c>
      <c r="M18" s="141">
        <v>-2891.3900604242504</v>
      </c>
      <c r="N18" s="141">
        <v>-2790.5192143829508</v>
      </c>
      <c r="O18" s="505">
        <v>11</v>
      </c>
      <c r="P18" s="137"/>
    </row>
    <row r="19" spans="1:16" ht="15" customHeight="1">
      <c r="A19" s="25">
        <v>12</v>
      </c>
      <c r="B19" s="145" t="s">
        <v>433</v>
      </c>
      <c r="C19" s="141">
        <v>-135.66966565019791</v>
      </c>
      <c r="D19" s="141">
        <v>-151.79285838312765</v>
      </c>
      <c r="E19" s="141">
        <v>-158.08583659435084</v>
      </c>
      <c r="F19" s="141">
        <v>-192.49411880834649</v>
      </c>
      <c r="G19" s="141">
        <v>-265.27691856738159</v>
      </c>
      <c r="H19" s="141">
        <v>-266.2427113743309</v>
      </c>
      <c r="I19" s="141">
        <v>-179.8811412998767</v>
      </c>
      <c r="J19" s="141">
        <v>-242.14773486577977</v>
      </c>
      <c r="K19" s="141">
        <v>-279.36094226138732</v>
      </c>
      <c r="L19" s="141">
        <v>-304.76727860899121</v>
      </c>
      <c r="M19" s="141">
        <v>-325.83924004293846</v>
      </c>
      <c r="N19" s="141">
        <v>-321.56317923447909</v>
      </c>
      <c r="O19" s="505">
        <v>12</v>
      </c>
      <c r="P19" s="137"/>
    </row>
    <row r="20" spans="1:16" ht="15" customHeight="1">
      <c r="A20" s="25">
        <v>13</v>
      </c>
      <c r="B20" s="145" t="s">
        <v>647</v>
      </c>
      <c r="C20" s="141">
        <v>-71.11961592189958</v>
      </c>
      <c r="D20" s="141">
        <v>-100.21292071937144</v>
      </c>
      <c r="E20" s="141">
        <v>-132.94403906268414</v>
      </c>
      <c r="F20" s="141">
        <v>-115.35302273269522</v>
      </c>
      <c r="G20" s="141">
        <v>-122.30257523340524</v>
      </c>
      <c r="H20" s="141">
        <v>-133.50359666148253</v>
      </c>
      <c r="I20" s="141">
        <v>-97.217617010449018</v>
      </c>
      <c r="J20" s="141">
        <v>-644.69712939977978</v>
      </c>
      <c r="K20" s="141">
        <v>-148.73538797819936</v>
      </c>
      <c r="L20" s="141">
        <v>-172.2321146072446</v>
      </c>
      <c r="M20" s="141">
        <v>0</v>
      </c>
      <c r="N20" s="141">
        <v>0</v>
      </c>
      <c r="O20" s="505">
        <v>13</v>
      </c>
      <c r="P20" s="137"/>
    </row>
    <row r="21" spans="1:16" ht="15" customHeight="1">
      <c r="A21" s="25">
        <v>14</v>
      </c>
      <c r="B21" s="145" t="s">
        <v>649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505">
        <v>14</v>
      </c>
      <c r="P21" s="137"/>
    </row>
    <row r="22" spans="1:16" ht="15" customHeight="1">
      <c r="A22" s="25">
        <v>15</v>
      </c>
      <c r="B22" s="145" t="s">
        <v>449</v>
      </c>
      <c r="C22" s="141">
        <v>350.26040827508405</v>
      </c>
      <c r="D22" s="141">
        <v>2453.3009907835512</v>
      </c>
      <c r="E22" s="141">
        <v>2447.8175953374375</v>
      </c>
      <c r="F22" s="141">
        <v>9660.6628784588247</v>
      </c>
      <c r="G22" s="141">
        <v>21228.336284022567</v>
      </c>
      <c r="H22" s="141">
        <v>3284.4650531533116</v>
      </c>
      <c r="I22" s="141">
        <v>-23399.805323727291</v>
      </c>
      <c r="J22" s="141">
        <v>18903.030692635686</v>
      </c>
      <c r="K22" s="141">
        <v>18924.794995927034</v>
      </c>
      <c r="L22" s="141">
        <v>6429.4116373588913</v>
      </c>
      <c r="M22" s="141">
        <v>8268.5392735643109</v>
      </c>
      <c r="N22" s="141">
        <v>-36.793316991766915</v>
      </c>
      <c r="O22" s="505">
        <v>15</v>
      </c>
      <c r="P22" s="137"/>
    </row>
    <row r="23" spans="1:16" ht="15" customHeight="1">
      <c r="A23" s="25">
        <v>16</v>
      </c>
      <c r="B23" s="143" t="s">
        <v>642</v>
      </c>
      <c r="C23" s="141">
        <v>46188.921862789735</v>
      </c>
      <c r="D23" s="141">
        <v>48879.992904654602</v>
      </c>
      <c r="E23" s="141">
        <v>51469.326825438977</v>
      </c>
      <c r="F23" s="141">
        <v>61177.324605588656</v>
      </c>
      <c r="G23" s="141">
        <v>82100.287110937308</v>
      </c>
      <c r="H23" s="141">
        <v>85695.883402182561</v>
      </c>
      <c r="I23" s="141">
        <v>62757.595816885041</v>
      </c>
      <c r="J23" s="141">
        <v>81348.744015252872</v>
      </c>
      <c r="K23" s="141">
        <v>100708.6525976571</v>
      </c>
      <c r="L23" s="141">
        <v>107608.54871507474</v>
      </c>
      <c r="M23" s="141">
        <v>116575.019360017</v>
      </c>
      <c r="N23" s="141">
        <v>117158.87531043804</v>
      </c>
      <c r="O23" s="505">
        <v>16</v>
      </c>
      <c r="P23" s="551"/>
    </row>
    <row r="24" spans="1:16" ht="15" customHeight="1">
      <c r="A24" s="139"/>
      <c r="B24" s="139"/>
      <c r="D24" s="137"/>
      <c r="E24" s="137"/>
      <c r="F24" s="137"/>
      <c r="O24" s="139"/>
      <c r="P24" s="137"/>
    </row>
    <row r="25" spans="1:16" ht="15" customHeight="1">
      <c r="A25" s="139"/>
      <c r="B25" s="139"/>
      <c r="C25" s="546" t="s">
        <v>644</v>
      </c>
      <c r="D25" s="155"/>
      <c r="E25" s="155"/>
      <c r="F25" s="155"/>
      <c r="H25" s="546"/>
      <c r="I25" s="152"/>
      <c r="O25" s="139"/>
      <c r="P25" s="137"/>
    </row>
    <row r="26" spans="1:16" ht="15" customHeight="1">
      <c r="A26" s="25">
        <v>17</v>
      </c>
      <c r="B26" s="143" t="s">
        <v>635</v>
      </c>
      <c r="C26" s="158" t="s">
        <v>650</v>
      </c>
      <c r="D26" s="158" t="s">
        <v>650</v>
      </c>
      <c r="E26" s="158" t="s">
        <v>650</v>
      </c>
      <c r="F26" s="158" t="s">
        <v>650</v>
      </c>
      <c r="G26" s="158" t="s">
        <v>650</v>
      </c>
      <c r="H26" s="158" t="s">
        <v>650</v>
      </c>
      <c r="I26" s="158" t="s">
        <v>650</v>
      </c>
      <c r="J26" s="158" t="s">
        <v>650</v>
      </c>
      <c r="K26" s="158" t="s">
        <v>650</v>
      </c>
      <c r="L26" s="158" t="s">
        <v>650</v>
      </c>
      <c r="M26" s="158" t="s">
        <v>650</v>
      </c>
      <c r="N26" s="158" t="s">
        <v>650</v>
      </c>
      <c r="O26" s="505">
        <v>17</v>
      </c>
      <c r="P26" s="137"/>
    </row>
    <row r="27" spans="1:16" ht="15" customHeight="1">
      <c r="A27" s="25">
        <v>18</v>
      </c>
      <c r="B27" s="145" t="s">
        <v>410</v>
      </c>
      <c r="C27" s="158" t="s">
        <v>650</v>
      </c>
      <c r="D27" s="158" t="s">
        <v>650</v>
      </c>
      <c r="E27" s="158" t="s">
        <v>650</v>
      </c>
      <c r="F27" s="158" t="s">
        <v>650</v>
      </c>
      <c r="G27" s="158" t="s">
        <v>650</v>
      </c>
      <c r="H27" s="158" t="s">
        <v>650</v>
      </c>
      <c r="I27" s="158" t="s">
        <v>650</v>
      </c>
      <c r="J27" s="158" t="s">
        <v>650</v>
      </c>
      <c r="K27" s="158" t="s">
        <v>650</v>
      </c>
      <c r="L27" s="158" t="s">
        <v>650</v>
      </c>
      <c r="M27" s="158" t="s">
        <v>650</v>
      </c>
      <c r="N27" s="158" t="s">
        <v>650</v>
      </c>
      <c r="O27" s="505">
        <v>18</v>
      </c>
      <c r="P27" s="137"/>
    </row>
    <row r="28" spans="1:16" ht="15" customHeight="1">
      <c r="A28" s="25">
        <v>19</v>
      </c>
      <c r="B28" s="145" t="s">
        <v>424</v>
      </c>
      <c r="C28" s="156" t="s">
        <v>580</v>
      </c>
      <c r="D28" s="156" t="s">
        <v>580</v>
      </c>
      <c r="E28" s="156" t="s">
        <v>580</v>
      </c>
      <c r="F28" s="156" t="s">
        <v>580</v>
      </c>
      <c r="G28" s="156" t="s">
        <v>580</v>
      </c>
      <c r="H28" s="156" t="s">
        <v>580</v>
      </c>
      <c r="I28" s="156" t="s">
        <v>580</v>
      </c>
      <c r="J28" s="156" t="s">
        <v>580</v>
      </c>
      <c r="K28" s="156" t="s">
        <v>580</v>
      </c>
      <c r="L28" s="156" t="s">
        <v>580</v>
      </c>
      <c r="M28" s="156" t="s">
        <v>580</v>
      </c>
      <c r="N28" s="156" t="s">
        <v>580</v>
      </c>
      <c r="O28" s="505">
        <v>19</v>
      </c>
      <c r="P28" s="137"/>
    </row>
    <row r="29" spans="1:16" ht="15" customHeight="1">
      <c r="A29" s="25">
        <v>20</v>
      </c>
      <c r="B29" s="145" t="s">
        <v>433</v>
      </c>
      <c r="C29" s="158" t="s">
        <v>650</v>
      </c>
      <c r="D29" s="158" t="s">
        <v>650</v>
      </c>
      <c r="E29" s="158" t="s">
        <v>650</v>
      </c>
      <c r="F29" s="158" t="s">
        <v>650</v>
      </c>
      <c r="G29" s="158" t="s">
        <v>650</v>
      </c>
      <c r="H29" s="158" t="s">
        <v>650</v>
      </c>
      <c r="I29" s="158" t="s">
        <v>650</v>
      </c>
      <c r="J29" s="158" t="s">
        <v>650</v>
      </c>
      <c r="K29" s="158" t="s">
        <v>650</v>
      </c>
      <c r="L29" s="158" t="s">
        <v>650</v>
      </c>
      <c r="M29" s="158" t="s">
        <v>650</v>
      </c>
      <c r="N29" s="158" t="s">
        <v>650</v>
      </c>
      <c r="O29" s="505">
        <v>20</v>
      </c>
      <c r="P29" s="137"/>
    </row>
    <row r="30" spans="1:16" ht="15" customHeight="1">
      <c r="A30" s="25">
        <v>21</v>
      </c>
      <c r="B30" s="145" t="s">
        <v>647</v>
      </c>
      <c r="C30" s="144">
        <v>71.11961592189958</v>
      </c>
      <c r="D30" s="144">
        <v>100.21292071937144</v>
      </c>
      <c r="E30" s="144">
        <v>132.94403906268414</v>
      </c>
      <c r="F30" s="144">
        <v>115.35302273269522</v>
      </c>
      <c r="G30" s="144">
        <v>122.30257523340524</v>
      </c>
      <c r="H30" s="144">
        <v>133.50359666148253</v>
      </c>
      <c r="I30" s="144">
        <v>97.217617010449018</v>
      </c>
      <c r="J30" s="144">
        <v>644.69712939977978</v>
      </c>
      <c r="K30" s="144">
        <v>148.73538797819936</v>
      </c>
      <c r="L30" s="144">
        <v>172.2321146072446</v>
      </c>
      <c r="M30" s="144">
        <v>0</v>
      </c>
      <c r="N30" s="144">
        <v>0</v>
      </c>
      <c r="O30" s="505">
        <v>21</v>
      </c>
      <c r="P30" s="137"/>
    </row>
    <row r="31" spans="1:16" ht="15" customHeight="1">
      <c r="A31" s="25">
        <v>22</v>
      </c>
      <c r="B31" s="145" t="s">
        <v>649</v>
      </c>
      <c r="C31" s="158" t="s">
        <v>650</v>
      </c>
      <c r="D31" s="158" t="s">
        <v>650</v>
      </c>
      <c r="E31" s="158" t="s">
        <v>650</v>
      </c>
      <c r="F31" s="158" t="s">
        <v>650</v>
      </c>
      <c r="G31" s="158" t="s">
        <v>650</v>
      </c>
      <c r="H31" s="158" t="s">
        <v>650</v>
      </c>
      <c r="I31" s="158" t="s">
        <v>650</v>
      </c>
      <c r="J31" s="158" t="s">
        <v>650</v>
      </c>
      <c r="K31" s="158" t="s">
        <v>650</v>
      </c>
      <c r="L31" s="158" t="s">
        <v>650</v>
      </c>
      <c r="M31" s="158" t="s">
        <v>650</v>
      </c>
      <c r="N31" s="158" t="s">
        <v>650</v>
      </c>
      <c r="O31" s="505">
        <v>22</v>
      </c>
      <c r="P31" s="137"/>
    </row>
    <row r="32" spans="1:16" ht="15" customHeight="1">
      <c r="A32" s="25">
        <v>23</v>
      </c>
      <c r="B32" s="145" t="s">
        <v>449</v>
      </c>
      <c r="C32" s="158" t="s">
        <v>650</v>
      </c>
      <c r="D32" s="158" t="s">
        <v>650</v>
      </c>
      <c r="E32" s="158" t="s">
        <v>650</v>
      </c>
      <c r="F32" s="158" t="s">
        <v>650</v>
      </c>
      <c r="G32" s="158" t="s">
        <v>650</v>
      </c>
      <c r="H32" s="158" t="s">
        <v>650</v>
      </c>
      <c r="I32" s="158" t="s">
        <v>650</v>
      </c>
      <c r="J32" s="158" t="s">
        <v>650</v>
      </c>
      <c r="K32" s="158" t="s">
        <v>650</v>
      </c>
      <c r="L32" s="158" t="s">
        <v>650</v>
      </c>
      <c r="M32" s="158" t="s">
        <v>650</v>
      </c>
      <c r="N32" s="158" t="s">
        <v>650</v>
      </c>
      <c r="O32" s="505">
        <v>23</v>
      </c>
      <c r="P32" s="137"/>
    </row>
    <row r="33" spans="1:16" ht="15" customHeight="1">
      <c r="A33" s="25">
        <v>24</v>
      </c>
      <c r="B33" s="143" t="s">
        <v>642</v>
      </c>
      <c r="C33" s="158" t="s">
        <v>650</v>
      </c>
      <c r="D33" s="158" t="s">
        <v>650</v>
      </c>
      <c r="E33" s="158" t="s">
        <v>650</v>
      </c>
      <c r="F33" s="158" t="s">
        <v>650</v>
      </c>
      <c r="G33" s="158" t="s">
        <v>650</v>
      </c>
      <c r="H33" s="158" t="s">
        <v>650</v>
      </c>
      <c r="I33" s="158" t="s">
        <v>650</v>
      </c>
      <c r="J33" s="158" t="s">
        <v>650</v>
      </c>
      <c r="K33" s="158" t="s">
        <v>650</v>
      </c>
      <c r="L33" s="158" t="s">
        <v>650</v>
      </c>
      <c r="M33" s="158" t="s">
        <v>650</v>
      </c>
      <c r="N33" s="158" t="s">
        <v>650</v>
      </c>
      <c r="O33" s="505">
        <v>24</v>
      </c>
      <c r="P33" s="137"/>
    </row>
    <row r="34" spans="1:16" ht="15" customHeight="1">
      <c r="A34" s="149" t="s">
        <v>572</v>
      </c>
      <c r="B34" s="76"/>
    </row>
    <row r="35" spans="1:16">
      <c r="A35" s="46" t="s">
        <v>983</v>
      </c>
    </row>
    <row r="36" spans="1:16">
      <c r="A36" s="150" t="s">
        <v>645</v>
      </c>
    </row>
    <row r="37" spans="1:16">
      <c r="A37" s="22" t="s">
        <v>979</v>
      </c>
    </row>
  </sheetData>
  <pageMargins left="0.59055118110236227" right="0.39370078740157483" top="0.78740157480314965" bottom="0.78740157480314965" header="0.11811023622047245" footer="0.11811023622047245"/>
  <pageSetup paperSize="9" orientation="portrait" r:id="rId1"/>
  <headerFooter alignWithMargins="0">
    <oddHeader>&amp;R&amp;"MetaNormalLF-Roman,Standard"&amp;9Teil 5</oddHeader>
    <oddFooter>&amp;L&amp;"MetaNormalLF-Roman,Standard"&amp;9Statistisches Bundesamt, Umweltnutzung und Wirtschaft, Tabellenband, 2016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109"/>
  <sheetViews>
    <sheetView zoomScaleNormal="75" zoomScaleSheetLayoutView="100" workbookViewId="0"/>
  </sheetViews>
  <sheetFormatPr baseColWidth="10" defaultRowHeight="12"/>
  <cols>
    <col min="1" max="1" width="4.28515625" style="74" customWidth="1"/>
    <col min="2" max="2" width="55.7109375" style="74" customWidth="1"/>
    <col min="3" max="8" width="10.7109375" style="74" customWidth="1"/>
    <col min="9" max="11" width="11.7109375" style="74" customWidth="1"/>
    <col min="12" max="13" width="9.7109375" style="74" customWidth="1"/>
    <col min="14" max="14" width="4.28515625" style="74" hidden="1" customWidth="1"/>
    <col min="15" max="22" width="9.7109375" style="74" customWidth="1"/>
    <col min="23" max="23" width="4.28515625" style="74" customWidth="1"/>
    <col min="24" max="16384" width="11.42578125" style="74"/>
  </cols>
  <sheetData>
    <row r="1" spans="1:159" ht="20.100000000000001" customHeight="1">
      <c r="A1" s="151" t="s">
        <v>985</v>
      </c>
      <c r="G1" s="151"/>
      <c r="L1" s="15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39"/>
      <c r="BP1" s="139"/>
      <c r="BQ1" s="139"/>
      <c r="BR1" s="139"/>
      <c r="BS1" s="139"/>
      <c r="BT1" s="139"/>
      <c r="BU1" s="139"/>
      <c r="BV1" s="139"/>
      <c r="BW1" s="139"/>
      <c r="BX1" s="139"/>
      <c r="BY1" s="139"/>
      <c r="BZ1" s="139"/>
      <c r="CA1" s="139"/>
      <c r="CB1" s="139"/>
      <c r="CC1" s="139"/>
      <c r="CD1" s="139"/>
      <c r="CE1" s="139"/>
      <c r="CF1" s="139"/>
      <c r="CG1" s="139"/>
      <c r="CH1" s="139"/>
      <c r="CI1" s="139"/>
      <c r="CJ1" s="139"/>
      <c r="CK1" s="139"/>
      <c r="CL1" s="139"/>
      <c r="CM1" s="139"/>
      <c r="CN1" s="139"/>
      <c r="CO1" s="139"/>
      <c r="CP1" s="139"/>
      <c r="CQ1" s="139"/>
      <c r="CR1" s="139"/>
      <c r="CS1" s="139"/>
      <c r="CT1" s="139"/>
      <c r="CU1" s="139"/>
      <c r="CV1" s="139"/>
      <c r="CW1" s="139"/>
      <c r="CX1" s="139"/>
      <c r="CY1" s="139"/>
      <c r="CZ1" s="139"/>
      <c r="DA1" s="139"/>
      <c r="DB1" s="139"/>
      <c r="DC1" s="139"/>
      <c r="DD1" s="139"/>
      <c r="DE1" s="139"/>
      <c r="DF1" s="139"/>
      <c r="DG1" s="139"/>
      <c r="DH1" s="139"/>
      <c r="DI1" s="139"/>
      <c r="DJ1" s="139"/>
      <c r="DK1" s="139"/>
      <c r="DL1" s="139"/>
      <c r="DM1" s="139"/>
      <c r="DN1" s="139"/>
      <c r="DO1" s="139"/>
      <c r="DP1" s="139"/>
      <c r="DQ1" s="139"/>
      <c r="DR1" s="139"/>
      <c r="DS1" s="139"/>
      <c r="DT1" s="139"/>
      <c r="DU1" s="139"/>
      <c r="DV1" s="139"/>
      <c r="DW1" s="139"/>
      <c r="DX1" s="139"/>
      <c r="DY1" s="139"/>
      <c r="DZ1" s="139"/>
      <c r="EA1" s="139"/>
      <c r="EB1" s="139"/>
      <c r="EC1" s="139"/>
      <c r="ED1" s="139"/>
      <c r="EE1" s="139"/>
      <c r="EF1" s="139"/>
      <c r="EG1" s="139"/>
      <c r="EH1" s="139"/>
      <c r="EI1" s="139"/>
      <c r="EJ1" s="139"/>
      <c r="EK1" s="139"/>
      <c r="EL1" s="139"/>
      <c r="EM1" s="139"/>
      <c r="EN1" s="139"/>
      <c r="EO1" s="139"/>
      <c r="EP1" s="139"/>
      <c r="EQ1" s="139"/>
      <c r="ER1" s="139"/>
      <c r="ES1" s="139"/>
      <c r="ET1" s="139"/>
      <c r="EU1" s="139"/>
      <c r="EV1" s="139"/>
      <c r="EW1" s="139"/>
      <c r="EX1" s="139"/>
      <c r="EY1" s="139"/>
      <c r="EZ1" s="139"/>
      <c r="FA1" s="139"/>
      <c r="FB1" s="139"/>
      <c r="FC1" s="139"/>
    </row>
    <row r="2" spans="1:159" ht="15.75">
      <c r="A2" s="135" t="s">
        <v>648</v>
      </c>
      <c r="G2" s="135"/>
      <c r="L2" s="160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39"/>
      <c r="BP2" s="139"/>
      <c r="BQ2" s="139"/>
      <c r="BR2" s="139"/>
      <c r="BS2" s="139"/>
      <c r="BT2" s="139"/>
      <c r="BU2" s="139"/>
      <c r="BV2" s="139"/>
      <c r="BW2" s="139"/>
      <c r="BX2" s="139"/>
      <c r="BY2" s="139"/>
      <c r="BZ2" s="139"/>
      <c r="CA2" s="139"/>
      <c r="CB2" s="139"/>
      <c r="CC2" s="139"/>
      <c r="CD2" s="139"/>
      <c r="CE2" s="139"/>
      <c r="CF2" s="139"/>
      <c r="CG2" s="139"/>
      <c r="CH2" s="139"/>
      <c r="CI2" s="139"/>
      <c r="CJ2" s="139"/>
      <c r="CK2" s="139"/>
      <c r="CL2" s="139"/>
      <c r="CM2" s="139"/>
      <c r="CN2" s="139"/>
      <c r="CO2" s="139"/>
      <c r="CP2" s="139"/>
      <c r="CQ2" s="139"/>
      <c r="CR2" s="139"/>
      <c r="CS2" s="139"/>
      <c r="CT2" s="139"/>
      <c r="CU2" s="139"/>
      <c r="CV2" s="139"/>
      <c r="CW2" s="139"/>
      <c r="CX2" s="139"/>
      <c r="CY2" s="139"/>
      <c r="CZ2" s="139"/>
      <c r="DA2" s="139"/>
      <c r="DB2" s="139"/>
      <c r="DC2" s="139"/>
      <c r="DD2" s="139"/>
      <c r="DE2" s="139"/>
      <c r="DF2" s="139"/>
      <c r="DG2" s="139"/>
      <c r="DH2" s="139"/>
      <c r="DI2" s="139"/>
      <c r="DJ2" s="139"/>
      <c r="DK2" s="139"/>
      <c r="DL2" s="139"/>
      <c r="DM2" s="139"/>
      <c r="DN2" s="139"/>
      <c r="DO2" s="139"/>
      <c r="DP2" s="139"/>
      <c r="DQ2" s="139"/>
      <c r="DR2" s="139"/>
      <c r="DS2" s="139"/>
      <c r="DT2" s="139"/>
      <c r="DU2" s="139"/>
      <c r="DV2" s="139"/>
      <c r="DW2" s="139"/>
      <c r="DX2" s="139"/>
      <c r="DY2" s="139"/>
      <c r="DZ2" s="139"/>
      <c r="EA2" s="139"/>
      <c r="EB2" s="139"/>
      <c r="EC2" s="139"/>
      <c r="ED2" s="139"/>
      <c r="EE2" s="139"/>
      <c r="EF2" s="139"/>
      <c r="EG2" s="139"/>
      <c r="EH2" s="139"/>
      <c r="EI2" s="139"/>
      <c r="EJ2" s="139"/>
      <c r="EK2" s="139"/>
      <c r="EL2" s="139"/>
      <c r="EM2" s="139"/>
      <c r="EN2" s="139"/>
      <c r="EO2" s="139"/>
      <c r="EP2" s="139"/>
      <c r="EQ2" s="139"/>
      <c r="ER2" s="139"/>
      <c r="ES2" s="139"/>
      <c r="ET2" s="139"/>
      <c r="EU2" s="139"/>
      <c r="EV2" s="139"/>
      <c r="EW2" s="139"/>
      <c r="EX2" s="139"/>
      <c r="EY2" s="139"/>
      <c r="EZ2" s="139"/>
      <c r="FA2" s="139"/>
      <c r="FB2" s="139"/>
      <c r="FC2" s="139"/>
    </row>
    <row r="3" spans="1:159" ht="20.100000000000001" customHeight="1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39"/>
      <c r="BW3" s="139"/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39"/>
      <c r="CO3" s="139"/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  <c r="DC3" s="139"/>
      <c r="DD3" s="139"/>
      <c r="DE3" s="139"/>
      <c r="DF3" s="139"/>
      <c r="DG3" s="139"/>
      <c r="DH3" s="139"/>
      <c r="DI3" s="139"/>
      <c r="DJ3" s="139"/>
      <c r="DK3" s="139"/>
      <c r="DL3" s="139"/>
      <c r="DM3" s="139"/>
      <c r="DN3" s="139"/>
      <c r="DO3" s="139"/>
      <c r="DP3" s="139"/>
      <c r="DQ3" s="139"/>
      <c r="DR3" s="139"/>
      <c r="DS3" s="139"/>
      <c r="DT3" s="139"/>
      <c r="DU3" s="139"/>
      <c r="DV3" s="139"/>
      <c r="DW3" s="139"/>
      <c r="DX3" s="139"/>
      <c r="DY3" s="139"/>
      <c r="DZ3" s="139"/>
      <c r="EA3" s="139"/>
      <c r="EB3" s="139"/>
      <c r="EC3" s="139"/>
      <c r="ED3" s="139"/>
      <c r="EE3" s="139"/>
      <c r="EF3" s="139"/>
      <c r="EG3" s="139"/>
      <c r="EH3" s="139"/>
      <c r="EI3" s="139"/>
      <c r="EJ3" s="139"/>
      <c r="EK3" s="139"/>
      <c r="EL3" s="139"/>
      <c r="EM3" s="139"/>
      <c r="EN3" s="139"/>
      <c r="EO3" s="139"/>
      <c r="EP3" s="139"/>
      <c r="EQ3" s="139"/>
      <c r="ER3" s="139"/>
      <c r="ES3" s="139"/>
      <c r="ET3" s="139"/>
      <c r="EU3" s="139"/>
      <c r="EV3" s="139"/>
      <c r="EW3" s="139"/>
      <c r="EX3" s="139"/>
      <c r="EY3" s="139"/>
      <c r="EZ3" s="139"/>
      <c r="FA3" s="139"/>
      <c r="FB3" s="139"/>
      <c r="FC3" s="139"/>
    </row>
    <row r="4" spans="1:159" ht="30" customHeight="1">
      <c r="A4" s="552" t="s">
        <v>30</v>
      </c>
      <c r="B4" s="547" t="s">
        <v>630</v>
      </c>
      <c r="C4" s="541">
        <v>2003</v>
      </c>
      <c r="D4" s="543">
        <v>2004</v>
      </c>
      <c r="E4" s="543">
        <v>2005</v>
      </c>
      <c r="F4" s="541">
        <v>2006</v>
      </c>
      <c r="G4" s="544">
        <v>2007</v>
      </c>
      <c r="H4" s="544">
        <v>2008</v>
      </c>
      <c r="I4" s="541">
        <v>2009</v>
      </c>
      <c r="J4" s="541">
        <v>2010</v>
      </c>
      <c r="K4" s="541">
        <v>2011</v>
      </c>
      <c r="L4" s="541">
        <v>2012</v>
      </c>
      <c r="M4" s="548">
        <v>2013</v>
      </c>
      <c r="N4" s="553" t="s">
        <v>30</v>
      </c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39"/>
      <c r="BP4" s="139"/>
      <c r="BQ4" s="139"/>
      <c r="BR4" s="139"/>
      <c r="BS4" s="139"/>
      <c r="BT4" s="139"/>
      <c r="BU4" s="139"/>
      <c r="BV4" s="139"/>
      <c r="BW4" s="139"/>
      <c r="BX4" s="139"/>
      <c r="BY4" s="139"/>
      <c r="BZ4" s="139"/>
      <c r="CA4" s="139"/>
      <c r="CB4" s="139"/>
      <c r="CC4" s="139"/>
      <c r="CD4" s="139"/>
      <c r="CE4" s="139"/>
      <c r="CF4" s="139"/>
      <c r="CG4" s="139"/>
      <c r="CH4" s="139"/>
      <c r="CI4" s="139"/>
      <c r="CJ4" s="139"/>
      <c r="CK4" s="139"/>
      <c r="CL4" s="139"/>
      <c r="CM4" s="139"/>
      <c r="CN4" s="139"/>
      <c r="CO4" s="139"/>
      <c r="CP4" s="139"/>
      <c r="CQ4" s="139"/>
      <c r="CR4" s="139"/>
      <c r="CS4" s="139"/>
      <c r="CT4" s="139"/>
      <c r="CU4" s="139"/>
      <c r="CV4" s="139"/>
      <c r="CW4" s="139"/>
      <c r="CX4" s="139"/>
      <c r="CY4" s="139"/>
      <c r="CZ4" s="139"/>
      <c r="DA4" s="139"/>
      <c r="DB4" s="139"/>
      <c r="DC4" s="139"/>
      <c r="DD4" s="139"/>
      <c r="DE4" s="139"/>
      <c r="DF4" s="139"/>
      <c r="DG4" s="139"/>
      <c r="DH4" s="139"/>
      <c r="DI4" s="139"/>
      <c r="DJ4" s="139"/>
      <c r="DK4" s="139"/>
      <c r="DL4" s="139"/>
      <c r="DM4" s="139"/>
      <c r="DN4" s="139"/>
      <c r="DO4" s="139"/>
      <c r="DP4" s="139"/>
      <c r="DQ4" s="139"/>
      <c r="DR4" s="139"/>
      <c r="DS4" s="139"/>
      <c r="DT4" s="139"/>
      <c r="DU4" s="139"/>
      <c r="DV4" s="139"/>
      <c r="DW4" s="139"/>
      <c r="DX4" s="139"/>
      <c r="DY4" s="139"/>
      <c r="DZ4" s="139"/>
      <c r="EA4" s="139"/>
      <c r="EB4" s="139"/>
      <c r="EC4" s="139"/>
      <c r="ED4" s="139"/>
      <c r="EE4" s="139"/>
      <c r="EF4" s="139"/>
      <c r="EG4" s="139"/>
      <c r="EH4" s="139"/>
      <c r="EI4" s="139"/>
      <c r="EJ4" s="139"/>
      <c r="EK4" s="139"/>
      <c r="EL4" s="139"/>
      <c r="EM4" s="139"/>
      <c r="EN4" s="139"/>
      <c r="EO4" s="139"/>
      <c r="EP4" s="139"/>
      <c r="EQ4" s="139"/>
      <c r="ER4" s="139"/>
      <c r="ES4" s="139"/>
      <c r="ET4" s="139"/>
      <c r="EU4" s="139"/>
      <c r="EV4" s="139"/>
      <c r="EW4" s="139"/>
      <c r="EX4" s="139"/>
      <c r="EY4" s="139"/>
      <c r="EZ4" s="139"/>
      <c r="FA4" s="139"/>
      <c r="FB4" s="139"/>
      <c r="FC4" s="139"/>
    </row>
    <row r="5" spans="1:159" ht="15" customHeight="1">
      <c r="A5" s="55">
        <v>1</v>
      </c>
      <c r="B5" s="145" t="s">
        <v>651</v>
      </c>
      <c r="C5" s="141">
        <v>3515.312363525944</v>
      </c>
      <c r="D5" s="141">
        <v>3739.8883123898586</v>
      </c>
      <c r="E5" s="141">
        <v>4181.5492386477308</v>
      </c>
      <c r="F5" s="141">
        <v>4917.2790251026599</v>
      </c>
      <c r="G5" s="141">
        <v>6419.7204484465037</v>
      </c>
      <c r="H5" s="141">
        <v>5968.9417407222945</v>
      </c>
      <c r="I5" s="141">
        <v>4677.7997466914867</v>
      </c>
      <c r="J5" s="141">
        <v>5797.0192459922737</v>
      </c>
      <c r="K5" s="141">
        <v>6957.586811686122</v>
      </c>
      <c r="L5" s="141">
        <v>7596.3927631884353</v>
      </c>
      <c r="M5" s="141">
        <v>7914.7199476792885</v>
      </c>
      <c r="N5" s="505">
        <v>1</v>
      </c>
      <c r="O5" s="161"/>
      <c r="P5" s="161"/>
      <c r="Q5" s="161"/>
      <c r="R5" s="161"/>
      <c r="S5" s="161"/>
      <c r="T5" s="161"/>
      <c r="U5" s="161"/>
      <c r="V5" s="161"/>
      <c r="W5" s="55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39"/>
      <c r="DE5" s="139"/>
      <c r="DF5" s="139"/>
      <c r="DG5" s="139"/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39"/>
      <c r="DT5" s="139"/>
      <c r="DU5" s="139"/>
      <c r="DV5" s="139"/>
      <c r="DW5" s="139"/>
      <c r="DX5" s="139"/>
      <c r="DY5" s="139"/>
      <c r="DZ5" s="139"/>
      <c r="EA5" s="139"/>
      <c r="EB5" s="139"/>
      <c r="EC5" s="139"/>
      <c r="ED5" s="139"/>
      <c r="EE5" s="139"/>
      <c r="EF5" s="139"/>
      <c r="EG5" s="139"/>
      <c r="EH5" s="139"/>
      <c r="EI5" s="139"/>
      <c r="EJ5" s="139"/>
      <c r="EK5" s="139"/>
      <c r="EL5" s="139"/>
      <c r="EM5" s="139"/>
      <c r="EN5" s="139"/>
      <c r="EO5" s="139"/>
      <c r="EP5" s="139"/>
      <c r="EQ5" s="139"/>
      <c r="ER5" s="139"/>
      <c r="ES5" s="139"/>
      <c r="ET5" s="139"/>
      <c r="EU5" s="139"/>
      <c r="EV5" s="139"/>
      <c r="EW5" s="139"/>
      <c r="EX5" s="139"/>
      <c r="EY5" s="139"/>
      <c r="EZ5" s="139"/>
      <c r="FA5" s="139"/>
      <c r="FB5" s="139"/>
      <c r="FC5" s="139"/>
    </row>
    <row r="6" spans="1:159" ht="12.95" customHeight="1">
      <c r="A6" s="55">
        <v>2</v>
      </c>
      <c r="B6" s="164" t="s">
        <v>652</v>
      </c>
      <c r="C6" s="141">
        <v>1589.2945838103467</v>
      </c>
      <c r="D6" s="141">
        <v>1664.6079694737143</v>
      </c>
      <c r="E6" s="141">
        <v>1753.5090817942878</v>
      </c>
      <c r="F6" s="141">
        <v>2085.3535697224593</v>
      </c>
      <c r="G6" s="141">
        <v>2821.1931991722558</v>
      </c>
      <c r="H6" s="141">
        <v>2898.2024849586323</v>
      </c>
      <c r="I6" s="141">
        <v>2108.3276754220255</v>
      </c>
      <c r="J6" s="141">
        <v>2765.5549066815493</v>
      </c>
      <c r="K6" s="141">
        <v>3416.3161677430421</v>
      </c>
      <c r="L6" s="141">
        <v>3625.5349410654317</v>
      </c>
      <c r="M6" s="141">
        <v>3915.1606718451549</v>
      </c>
      <c r="N6" s="505">
        <v>2</v>
      </c>
      <c r="O6" s="161"/>
      <c r="P6" s="161"/>
      <c r="Q6" s="161"/>
      <c r="R6" s="161"/>
      <c r="S6" s="161"/>
      <c r="T6" s="161"/>
      <c r="U6" s="161"/>
      <c r="V6" s="161"/>
      <c r="W6" s="55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</row>
    <row r="7" spans="1:159" ht="12.95" customHeight="1">
      <c r="A7" s="55">
        <v>3</v>
      </c>
      <c r="B7" s="164" t="s">
        <v>653</v>
      </c>
      <c r="C7" s="141">
        <v>1491.558473263535</v>
      </c>
      <c r="D7" s="141">
        <v>1631.6557655138322</v>
      </c>
      <c r="E7" s="141">
        <v>1782.0025823521023</v>
      </c>
      <c r="F7" s="141">
        <v>2064.0103175051754</v>
      </c>
      <c r="G7" s="141">
        <v>2655.0130946097183</v>
      </c>
      <c r="H7" s="141">
        <v>2128.5475724019466</v>
      </c>
      <c r="I7" s="141">
        <v>1662.7768054771036</v>
      </c>
      <c r="J7" s="141">
        <v>2017.4028405355584</v>
      </c>
      <c r="K7" s="141">
        <v>2407.7031530649583</v>
      </c>
      <c r="L7" s="141">
        <v>2733.540018161314</v>
      </c>
      <c r="M7" s="141">
        <v>2809.65327520765</v>
      </c>
      <c r="N7" s="505">
        <v>3</v>
      </c>
      <c r="O7" s="162"/>
      <c r="P7" s="162"/>
      <c r="Q7" s="162"/>
      <c r="R7" s="162"/>
      <c r="S7" s="162"/>
      <c r="T7" s="162"/>
      <c r="U7" s="162"/>
      <c r="V7" s="162"/>
      <c r="W7" s="55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</row>
    <row r="8" spans="1:159" ht="12.95" customHeight="1">
      <c r="A8" s="55">
        <v>4</v>
      </c>
      <c r="B8" s="164" t="s">
        <v>654</v>
      </c>
      <c r="C8" s="141">
        <v>90.661920146976613</v>
      </c>
      <c r="D8" s="141">
        <v>91.641884783746136</v>
      </c>
      <c r="E8" s="141">
        <v>282.35965558460055</v>
      </c>
      <c r="F8" s="141">
        <v>301.83912705121793</v>
      </c>
      <c r="G8" s="141">
        <v>374.06302136657604</v>
      </c>
      <c r="H8" s="141">
        <v>370.36219136237804</v>
      </c>
      <c r="I8" s="141">
        <v>380.98256695339683</v>
      </c>
      <c r="J8" s="141">
        <v>473.37747255339684</v>
      </c>
      <c r="K8" s="141">
        <v>471.81036855339676</v>
      </c>
      <c r="L8" s="141">
        <v>500.16854210059341</v>
      </c>
      <c r="M8" s="141">
        <v>489.24939871287506</v>
      </c>
      <c r="N8" s="505">
        <v>4</v>
      </c>
      <c r="O8" s="162"/>
      <c r="P8" s="162"/>
      <c r="Q8" s="162"/>
      <c r="R8" s="162"/>
      <c r="S8" s="162"/>
      <c r="T8" s="162"/>
      <c r="U8" s="162"/>
      <c r="V8" s="162"/>
      <c r="W8" s="55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  <c r="CP8" s="139"/>
      <c r="CQ8" s="139"/>
      <c r="CR8" s="139"/>
      <c r="CS8" s="139"/>
      <c r="CT8" s="139"/>
      <c r="CU8" s="139"/>
      <c r="CV8" s="139"/>
      <c r="CW8" s="139"/>
      <c r="CX8" s="139"/>
      <c r="CY8" s="139"/>
      <c r="CZ8" s="139"/>
      <c r="DA8" s="139"/>
      <c r="DB8" s="139"/>
      <c r="DC8" s="139"/>
      <c r="DD8" s="139"/>
      <c r="DE8" s="139"/>
      <c r="DF8" s="139"/>
      <c r="DG8" s="139"/>
      <c r="DH8" s="139"/>
      <c r="DI8" s="139"/>
      <c r="DJ8" s="139"/>
      <c r="DK8" s="139"/>
      <c r="DL8" s="139"/>
      <c r="DM8" s="139"/>
      <c r="DN8" s="139"/>
      <c r="DO8" s="139"/>
      <c r="DP8" s="139"/>
      <c r="DQ8" s="139"/>
      <c r="DR8" s="139"/>
      <c r="DS8" s="139"/>
      <c r="DT8" s="139"/>
      <c r="DU8" s="139"/>
      <c r="DV8" s="139"/>
      <c r="DW8" s="139"/>
      <c r="DX8" s="139"/>
      <c r="DY8" s="139"/>
      <c r="DZ8" s="139"/>
      <c r="EA8" s="139"/>
      <c r="EB8" s="139"/>
      <c r="EC8" s="139"/>
      <c r="ED8" s="139"/>
      <c r="EE8" s="139"/>
      <c r="EF8" s="139"/>
      <c r="EG8" s="139"/>
      <c r="EH8" s="139"/>
      <c r="EI8" s="139"/>
      <c r="EJ8" s="139"/>
      <c r="EK8" s="139"/>
      <c r="EL8" s="139"/>
      <c r="EM8" s="139"/>
      <c r="EN8" s="139"/>
      <c r="EO8" s="139"/>
      <c r="EP8" s="139"/>
      <c r="EQ8" s="139"/>
      <c r="ER8" s="139"/>
      <c r="ES8" s="139"/>
      <c r="ET8" s="139"/>
      <c r="EU8" s="139"/>
      <c r="EV8" s="139"/>
      <c r="EW8" s="139"/>
      <c r="EX8" s="139"/>
      <c r="EY8" s="139"/>
      <c r="EZ8" s="139"/>
      <c r="FA8" s="139"/>
      <c r="FB8" s="139"/>
      <c r="FC8" s="139"/>
    </row>
    <row r="9" spans="1:159" ht="12.95" customHeight="1">
      <c r="A9" s="55">
        <v>5</v>
      </c>
      <c r="B9" s="164" t="s">
        <v>655</v>
      </c>
      <c r="C9" s="141">
        <v>303.16985207829316</v>
      </c>
      <c r="D9" s="141">
        <v>303.93765500412377</v>
      </c>
      <c r="E9" s="141">
        <v>310.13855106450035</v>
      </c>
      <c r="F9" s="141">
        <v>406.68793366048146</v>
      </c>
      <c r="G9" s="141">
        <v>507.84540540289527</v>
      </c>
      <c r="H9" s="141">
        <v>504.14555202306587</v>
      </c>
      <c r="I9" s="141">
        <v>445.30823775951046</v>
      </c>
      <c r="J9" s="141">
        <v>473.63681146655813</v>
      </c>
      <c r="K9" s="141">
        <v>589.94486436380669</v>
      </c>
      <c r="L9" s="141">
        <v>669.07977705406347</v>
      </c>
      <c r="M9" s="141">
        <v>630.92235413542312</v>
      </c>
      <c r="N9" s="505">
        <v>5</v>
      </c>
      <c r="O9" s="161"/>
      <c r="P9" s="161"/>
      <c r="Q9" s="161"/>
      <c r="R9" s="161"/>
      <c r="S9" s="161"/>
      <c r="T9" s="161"/>
      <c r="U9" s="161"/>
      <c r="V9" s="161"/>
      <c r="W9" s="55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  <c r="CP9" s="139"/>
      <c r="CQ9" s="139"/>
      <c r="CR9" s="139"/>
      <c r="CS9" s="139"/>
      <c r="CT9" s="139"/>
      <c r="CU9" s="139"/>
      <c r="CV9" s="139"/>
      <c r="CW9" s="139"/>
      <c r="CX9" s="139"/>
      <c r="CY9" s="139"/>
      <c r="CZ9" s="139"/>
      <c r="DA9" s="139"/>
      <c r="DB9" s="139"/>
      <c r="DC9" s="139"/>
      <c r="DD9" s="139"/>
      <c r="DE9" s="139"/>
      <c r="DF9" s="139"/>
      <c r="DG9" s="139"/>
      <c r="DH9" s="139"/>
      <c r="DI9" s="139"/>
      <c r="DJ9" s="139"/>
      <c r="DK9" s="139"/>
      <c r="DL9" s="139"/>
      <c r="DM9" s="139"/>
      <c r="DN9" s="139"/>
      <c r="DO9" s="139"/>
      <c r="DP9" s="139"/>
      <c r="DQ9" s="139"/>
      <c r="DR9" s="139"/>
      <c r="DS9" s="139"/>
      <c r="DT9" s="139"/>
      <c r="DU9" s="139"/>
      <c r="DV9" s="139"/>
      <c r="DW9" s="139"/>
      <c r="DX9" s="139"/>
      <c r="DY9" s="139"/>
      <c r="DZ9" s="139"/>
      <c r="EA9" s="139"/>
      <c r="EB9" s="139"/>
      <c r="EC9" s="139"/>
      <c r="ED9" s="139"/>
      <c r="EE9" s="139"/>
      <c r="EF9" s="139"/>
      <c r="EG9" s="139"/>
      <c r="EH9" s="139"/>
      <c r="EI9" s="139"/>
      <c r="EJ9" s="139"/>
      <c r="EK9" s="139"/>
      <c r="EL9" s="139"/>
      <c r="EM9" s="139"/>
      <c r="EN9" s="139"/>
      <c r="EO9" s="139"/>
      <c r="EP9" s="139"/>
      <c r="EQ9" s="139"/>
      <c r="ER9" s="139"/>
      <c r="ES9" s="139"/>
      <c r="ET9" s="139"/>
      <c r="EU9" s="139"/>
      <c r="EV9" s="139"/>
      <c r="EW9" s="139"/>
      <c r="EX9" s="139"/>
      <c r="EY9" s="139"/>
      <c r="EZ9" s="139"/>
      <c r="FA9" s="139"/>
      <c r="FB9" s="139"/>
      <c r="FC9" s="139"/>
    </row>
    <row r="10" spans="1:159" ht="12.95" customHeight="1">
      <c r="A10" s="55">
        <v>6</v>
      </c>
      <c r="B10" s="555" t="s">
        <v>656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505">
        <v>6</v>
      </c>
      <c r="O10" s="162"/>
      <c r="P10" s="162"/>
      <c r="Q10" s="161"/>
      <c r="R10" s="161"/>
      <c r="S10" s="161"/>
      <c r="T10" s="161"/>
      <c r="U10" s="161"/>
      <c r="V10" s="161"/>
      <c r="W10" s="55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  <c r="CP10" s="139"/>
      <c r="CQ10" s="139"/>
      <c r="CR10" s="139"/>
      <c r="CS10" s="139"/>
      <c r="CT10" s="139"/>
      <c r="CU10" s="139"/>
      <c r="CV10" s="139"/>
      <c r="CW10" s="139"/>
      <c r="CX10" s="139"/>
      <c r="CY10" s="139"/>
      <c r="CZ10" s="139"/>
      <c r="DA10" s="139"/>
      <c r="DB10" s="139"/>
      <c r="DC10" s="139"/>
      <c r="DD10" s="139"/>
      <c r="DE10" s="139"/>
      <c r="DF10" s="139"/>
      <c r="DG10" s="139"/>
      <c r="DH10" s="139"/>
      <c r="DI10" s="139"/>
      <c r="DJ10" s="139"/>
      <c r="DK10" s="139"/>
      <c r="DL10" s="139"/>
      <c r="DM10" s="139"/>
      <c r="DN10" s="139"/>
      <c r="DO10" s="139"/>
      <c r="DP10" s="139"/>
      <c r="DQ10" s="139"/>
      <c r="DR10" s="139"/>
      <c r="DS10" s="139"/>
      <c r="DT10" s="139"/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U10" s="139"/>
      <c r="EV10" s="139"/>
      <c r="EW10" s="139"/>
      <c r="EX10" s="139"/>
      <c r="EY10" s="139"/>
      <c r="EZ10" s="139"/>
      <c r="FA10" s="139"/>
      <c r="FB10" s="139"/>
      <c r="FC10" s="139"/>
    </row>
    <row r="11" spans="1:159" ht="12.95" customHeight="1">
      <c r="A11" s="55">
        <v>7</v>
      </c>
      <c r="B11" s="555" t="s">
        <v>657</v>
      </c>
      <c r="C11" s="141">
        <v>0</v>
      </c>
      <c r="D11" s="141">
        <v>0</v>
      </c>
      <c r="E11" s="141">
        <v>0</v>
      </c>
      <c r="F11" s="141">
        <v>0</v>
      </c>
      <c r="G11" s="141">
        <v>0</v>
      </c>
      <c r="H11" s="141">
        <v>0</v>
      </c>
      <c r="I11" s="141">
        <v>0</v>
      </c>
      <c r="J11" s="141">
        <v>0</v>
      </c>
      <c r="K11" s="141">
        <v>0</v>
      </c>
      <c r="L11" s="141">
        <v>0</v>
      </c>
      <c r="M11" s="141">
        <v>0</v>
      </c>
      <c r="N11" s="505">
        <v>7</v>
      </c>
      <c r="O11" s="162"/>
      <c r="P11" s="162"/>
      <c r="Q11" s="161"/>
      <c r="R11" s="161"/>
      <c r="S11" s="161"/>
      <c r="T11" s="161"/>
      <c r="U11" s="161"/>
      <c r="V11" s="161"/>
      <c r="W11" s="55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EY11" s="139"/>
      <c r="EZ11" s="139"/>
      <c r="FA11" s="139"/>
      <c r="FB11" s="139"/>
      <c r="FC11" s="139"/>
    </row>
    <row r="12" spans="1:159" ht="12.95" customHeight="1">
      <c r="A12" s="55">
        <v>8</v>
      </c>
      <c r="B12" s="164" t="s">
        <v>658</v>
      </c>
      <c r="C12" s="141">
        <v>40.627534226792207</v>
      </c>
      <c r="D12" s="141">
        <v>48.045037614441647</v>
      </c>
      <c r="E12" s="141">
        <v>53.539367852239593</v>
      </c>
      <c r="F12" s="141">
        <v>59.388077163325178</v>
      </c>
      <c r="G12" s="141">
        <v>61.605727895058308</v>
      </c>
      <c r="H12" s="141">
        <v>67.683939976271418</v>
      </c>
      <c r="I12" s="141">
        <v>80.40446107945084</v>
      </c>
      <c r="J12" s="141">
        <v>67.047214755210732</v>
      </c>
      <c r="K12" s="141">
        <v>71.812257960918288</v>
      </c>
      <c r="L12" s="141">
        <v>68.069484807033518</v>
      </c>
      <c r="M12" s="141">
        <v>69.734247778185278</v>
      </c>
      <c r="N12" s="505">
        <v>8</v>
      </c>
      <c r="O12" s="161"/>
      <c r="P12" s="161"/>
      <c r="Q12" s="161"/>
      <c r="R12" s="161"/>
      <c r="S12" s="161"/>
      <c r="T12" s="161"/>
      <c r="U12" s="161"/>
      <c r="V12" s="161"/>
      <c r="W12" s="55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  <c r="EM12" s="139"/>
      <c r="EN12" s="139"/>
      <c r="EO12" s="139"/>
      <c r="EP12" s="139"/>
      <c r="EQ12" s="139"/>
      <c r="ER12" s="139"/>
      <c r="ES12" s="139"/>
      <c r="ET12" s="139"/>
      <c r="EU12" s="139"/>
      <c r="EV12" s="139"/>
      <c r="EW12" s="139"/>
      <c r="EX12" s="139"/>
      <c r="EY12" s="139"/>
      <c r="EZ12" s="139"/>
      <c r="FA12" s="139"/>
      <c r="FB12" s="139"/>
      <c r="FC12" s="139"/>
    </row>
    <row r="13" spans="1:159" ht="12.95" customHeight="1">
      <c r="A13" s="55">
        <v>9</v>
      </c>
      <c r="B13" s="554" t="s">
        <v>659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505">
        <v>9</v>
      </c>
      <c r="O13" s="161"/>
      <c r="P13" s="161"/>
      <c r="Q13" s="161"/>
      <c r="R13" s="161"/>
      <c r="S13" s="161"/>
      <c r="T13" s="161"/>
      <c r="U13" s="161"/>
      <c r="V13" s="161"/>
      <c r="W13" s="55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/>
      <c r="CZ13" s="139"/>
      <c r="DA13" s="139"/>
      <c r="DB13" s="139"/>
      <c r="DC13" s="139"/>
      <c r="DD13" s="139"/>
      <c r="DE13" s="139"/>
      <c r="DF13" s="139"/>
      <c r="DG13" s="139"/>
      <c r="DH13" s="139"/>
      <c r="DI13" s="139"/>
      <c r="DJ13" s="139"/>
      <c r="DK13" s="139"/>
      <c r="DL13" s="139"/>
      <c r="DM13" s="139"/>
      <c r="DN13" s="139"/>
      <c r="DO13" s="139"/>
      <c r="DP13" s="139"/>
      <c r="DQ13" s="139"/>
      <c r="DR13" s="139"/>
      <c r="DS13" s="139"/>
      <c r="DT13" s="139"/>
      <c r="DU13" s="139"/>
      <c r="DV13" s="139"/>
      <c r="DW13" s="139"/>
      <c r="DX13" s="139"/>
      <c r="DY13" s="139"/>
      <c r="DZ13" s="139"/>
      <c r="EA13" s="139"/>
      <c r="EB13" s="139"/>
      <c r="EC13" s="139"/>
      <c r="ED13" s="139"/>
      <c r="EE13" s="139"/>
      <c r="EF13" s="139"/>
      <c r="EG13" s="139"/>
      <c r="EH13" s="139"/>
      <c r="EI13" s="139"/>
      <c r="EJ13" s="139"/>
      <c r="EK13" s="139"/>
      <c r="EL13" s="139"/>
      <c r="EM13" s="139"/>
      <c r="EN13" s="139"/>
      <c r="EO13" s="139"/>
      <c r="EP13" s="139"/>
      <c r="EQ13" s="139"/>
      <c r="ER13" s="139"/>
      <c r="ES13" s="139"/>
      <c r="ET13" s="139"/>
      <c r="EU13" s="139"/>
      <c r="EV13" s="139"/>
      <c r="EW13" s="139"/>
      <c r="EX13" s="139"/>
      <c r="EY13" s="139"/>
      <c r="EZ13" s="139"/>
      <c r="FA13" s="139"/>
      <c r="FB13" s="139"/>
      <c r="FC13" s="139"/>
    </row>
    <row r="14" spans="1:159" ht="12.95" customHeight="1">
      <c r="A14" s="55">
        <v>10</v>
      </c>
      <c r="B14" s="554" t="s">
        <v>660</v>
      </c>
      <c r="C14" s="141">
        <v>0</v>
      </c>
      <c r="D14" s="141">
        <v>0</v>
      </c>
      <c r="E14" s="141">
        <v>0</v>
      </c>
      <c r="F14" s="141">
        <v>0</v>
      </c>
      <c r="G14" s="141">
        <v>0</v>
      </c>
      <c r="H14" s="141">
        <v>0</v>
      </c>
      <c r="I14" s="141">
        <v>0</v>
      </c>
      <c r="J14" s="141">
        <v>0</v>
      </c>
      <c r="K14" s="141">
        <v>0</v>
      </c>
      <c r="L14" s="141">
        <v>0</v>
      </c>
      <c r="M14" s="141">
        <v>0</v>
      </c>
      <c r="N14" s="505">
        <v>10</v>
      </c>
      <c r="O14" s="161"/>
      <c r="P14" s="161"/>
      <c r="Q14" s="161"/>
      <c r="R14" s="161"/>
      <c r="S14" s="161"/>
      <c r="T14" s="161"/>
      <c r="U14" s="161"/>
      <c r="V14" s="161"/>
      <c r="W14" s="55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  <c r="CP14" s="139"/>
      <c r="CQ14" s="139"/>
      <c r="CR14" s="139"/>
      <c r="CS14" s="139"/>
      <c r="CT14" s="139"/>
      <c r="CU14" s="139"/>
      <c r="CV14" s="139"/>
      <c r="CW14" s="139"/>
      <c r="CX14" s="139"/>
      <c r="CY14" s="139"/>
      <c r="CZ14" s="139"/>
      <c r="DA14" s="139"/>
      <c r="DB14" s="139"/>
      <c r="DC14" s="139"/>
      <c r="DD14" s="139"/>
      <c r="DE14" s="139"/>
      <c r="DF14" s="139"/>
      <c r="DG14" s="139"/>
      <c r="DH14" s="139"/>
      <c r="DI14" s="139"/>
      <c r="DJ14" s="139"/>
      <c r="DK14" s="139"/>
      <c r="DL14" s="139"/>
      <c r="DM14" s="139"/>
      <c r="DN14" s="139"/>
      <c r="DO14" s="139"/>
      <c r="DP14" s="139"/>
      <c r="DQ14" s="139"/>
      <c r="DR14" s="139"/>
      <c r="DS14" s="139"/>
      <c r="DT14" s="139"/>
      <c r="DU14" s="139"/>
      <c r="DV14" s="139"/>
      <c r="DW14" s="139"/>
      <c r="DX14" s="139"/>
      <c r="DY14" s="139"/>
      <c r="DZ14" s="139"/>
      <c r="EA14" s="139"/>
      <c r="EB14" s="139"/>
      <c r="EC14" s="139"/>
      <c r="ED14" s="139"/>
      <c r="EE14" s="139"/>
      <c r="EF14" s="139"/>
      <c r="EG14" s="139"/>
      <c r="EH14" s="139"/>
      <c r="EI14" s="139"/>
      <c r="EJ14" s="139"/>
      <c r="EK14" s="139"/>
      <c r="EL14" s="139"/>
      <c r="EM14" s="139"/>
      <c r="EN14" s="139"/>
      <c r="EO14" s="139"/>
      <c r="EP14" s="139"/>
      <c r="EQ14" s="139"/>
      <c r="ER14" s="139"/>
      <c r="ES14" s="139"/>
      <c r="ET14" s="139"/>
      <c r="EU14" s="139"/>
      <c r="EV14" s="139"/>
      <c r="EW14" s="139"/>
      <c r="EX14" s="139"/>
      <c r="EY14" s="139"/>
      <c r="EZ14" s="139"/>
      <c r="FA14" s="139"/>
      <c r="FB14" s="139"/>
      <c r="FC14" s="139"/>
    </row>
    <row r="15" spans="1:159" ht="12.95" customHeight="1">
      <c r="A15" s="55">
        <v>11</v>
      </c>
      <c r="B15" s="554" t="s">
        <v>661</v>
      </c>
      <c r="C15" s="141">
        <v>40.627534226792207</v>
      </c>
      <c r="D15" s="141">
        <v>48.045037614441647</v>
      </c>
      <c r="E15" s="141">
        <v>53.539367852239593</v>
      </c>
      <c r="F15" s="141">
        <v>59.388077163325178</v>
      </c>
      <c r="G15" s="141">
        <v>61.605727895058308</v>
      </c>
      <c r="H15" s="141">
        <v>67.683939976271418</v>
      </c>
      <c r="I15" s="141">
        <v>80.40446107945084</v>
      </c>
      <c r="J15" s="141">
        <v>67.047214755210732</v>
      </c>
      <c r="K15" s="141">
        <v>71.812257960918288</v>
      </c>
      <c r="L15" s="141">
        <v>68.069484807033518</v>
      </c>
      <c r="M15" s="141">
        <v>69.734247778185278</v>
      </c>
      <c r="N15" s="505">
        <v>11</v>
      </c>
      <c r="O15" s="161"/>
      <c r="P15" s="161"/>
      <c r="Q15" s="162"/>
      <c r="R15" s="162"/>
      <c r="S15" s="162"/>
      <c r="T15" s="162"/>
      <c r="U15" s="162"/>
      <c r="V15" s="162"/>
      <c r="W15" s="55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39"/>
      <c r="CY15" s="139"/>
      <c r="CZ15" s="139"/>
      <c r="DA15" s="139"/>
      <c r="DB15" s="139"/>
      <c r="DC15" s="139"/>
      <c r="DD15" s="139"/>
      <c r="DE15" s="139"/>
      <c r="DF15" s="139"/>
      <c r="DG15" s="139"/>
      <c r="DH15" s="139"/>
      <c r="DI15" s="139"/>
      <c r="DJ15" s="139"/>
      <c r="DK15" s="139"/>
      <c r="DL15" s="139"/>
      <c r="DM15" s="139"/>
      <c r="DN15" s="139"/>
      <c r="DO15" s="139"/>
      <c r="DP15" s="139"/>
      <c r="DQ15" s="139"/>
      <c r="DR15" s="139"/>
      <c r="DS15" s="139"/>
      <c r="DT15" s="139"/>
      <c r="DU15" s="139"/>
      <c r="DV15" s="139"/>
      <c r="DW15" s="139"/>
      <c r="DX15" s="139"/>
      <c r="DY15" s="139"/>
      <c r="DZ15" s="139"/>
      <c r="EA15" s="139"/>
      <c r="EB15" s="139"/>
      <c r="EC15" s="139"/>
      <c r="ED15" s="139"/>
      <c r="EE15" s="139"/>
      <c r="EF15" s="139"/>
      <c r="EG15" s="139"/>
      <c r="EH15" s="139"/>
      <c r="EI15" s="139"/>
      <c r="EJ15" s="139"/>
      <c r="EK15" s="139"/>
      <c r="EL15" s="139"/>
      <c r="EM15" s="139"/>
      <c r="EN15" s="139"/>
      <c r="EO15" s="139"/>
      <c r="EP15" s="139"/>
      <c r="EQ15" s="139"/>
      <c r="ER15" s="139"/>
      <c r="ES15" s="139"/>
      <c r="ET15" s="139"/>
      <c r="EU15" s="139"/>
      <c r="EV15" s="139"/>
      <c r="EW15" s="139"/>
      <c r="EX15" s="139"/>
      <c r="EY15" s="139"/>
      <c r="EZ15" s="139"/>
      <c r="FA15" s="139"/>
      <c r="FB15" s="139"/>
      <c r="FC15" s="139"/>
    </row>
    <row r="16" spans="1:159" ht="12.95" customHeight="1">
      <c r="A16" s="55">
        <v>12</v>
      </c>
      <c r="B16" s="145" t="s">
        <v>662</v>
      </c>
      <c r="C16" s="141">
        <v>434.11998324715114</v>
      </c>
      <c r="D16" s="141">
        <v>512.31327429288751</v>
      </c>
      <c r="E16" s="141">
        <v>593.91812705406085</v>
      </c>
      <c r="F16" s="141">
        <v>635.6475448729268</v>
      </c>
      <c r="G16" s="141">
        <v>835.49365038188864</v>
      </c>
      <c r="H16" s="141">
        <v>713.44764061538217</v>
      </c>
      <c r="I16" s="141">
        <v>714.86720736844109</v>
      </c>
      <c r="J16" s="141">
        <v>702.60168554065228</v>
      </c>
      <c r="K16" s="141">
        <v>832.70943049031507</v>
      </c>
      <c r="L16" s="141">
        <v>792.26872493924475</v>
      </c>
      <c r="M16" s="141">
        <v>823.24592568997809</v>
      </c>
      <c r="N16" s="505">
        <v>12</v>
      </c>
      <c r="O16" s="161"/>
      <c r="P16" s="161"/>
      <c r="Q16" s="161"/>
      <c r="R16" s="161"/>
      <c r="S16" s="161"/>
      <c r="T16" s="161"/>
      <c r="U16" s="161"/>
      <c r="V16" s="161"/>
      <c r="W16" s="55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  <c r="CP16" s="139"/>
      <c r="CQ16" s="139"/>
      <c r="CR16" s="139"/>
      <c r="CS16" s="139"/>
      <c r="CT16" s="139"/>
      <c r="CU16" s="139"/>
      <c r="CV16" s="139"/>
      <c r="CW16" s="139"/>
      <c r="CX16" s="139"/>
      <c r="CY16" s="139"/>
      <c r="CZ16" s="139"/>
      <c r="DA16" s="139"/>
      <c r="DB16" s="139"/>
      <c r="DC16" s="139"/>
      <c r="DD16" s="139"/>
      <c r="DE16" s="139"/>
      <c r="DF16" s="139"/>
      <c r="DG16" s="139"/>
      <c r="DH16" s="139"/>
      <c r="DI16" s="139"/>
      <c r="DJ16" s="139"/>
      <c r="DK16" s="139"/>
      <c r="DL16" s="139"/>
      <c r="DM16" s="139"/>
      <c r="DN16" s="139"/>
      <c r="DO16" s="139"/>
      <c r="DP16" s="139"/>
      <c r="DQ16" s="139"/>
      <c r="DR16" s="139"/>
      <c r="DS16" s="139"/>
      <c r="DT16" s="139"/>
      <c r="DU16" s="139"/>
      <c r="DV16" s="139"/>
      <c r="DW16" s="139"/>
      <c r="DX16" s="139"/>
      <c r="DY16" s="139"/>
      <c r="DZ16" s="139"/>
      <c r="EA16" s="139"/>
      <c r="EB16" s="139"/>
      <c r="EC16" s="139"/>
      <c r="ED16" s="139"/>
      <c r="EE16" s="139"/>
      <c r="EF16" s="139"/>
      <c r="EG16" s="139"/>
      <c r="EH16" s="139"/>
      <c r="EI16" s="139"/>
      <c r="EJ16" s="139"/>
      <c r="EK16" s="139"/>
      <c r="EL16" s="139"/>
      <c r="EM16" s="139"/>
      <c r="EN16" s="139"/>
      <c r="EO16" s="139"/>
      <c r="EP16" s="139"/>
      <c r="EQ16" s="139"/>
      <c r="ER16" s="139"/>
      <c r="ES16" s="139"/>
      <c r="ET16" s="139"/>
      <c r="EU16" s="139"/>
      <c r="EV16" s="139"/>
      <c r="EW16" s="139"/>
      <c r="EX16" s="139"/>
      <c r="EY16" s="139"/>
      <c r="EZ16" s="139"/>
      <c r="FA16" s="139"/>
      <c r="FB16" s="139"/>
      <c r="FC16" s="139"/>
    </row>
    <row r="17" spans="1:159" ht="12.95" customHeight="1">
      <c r="A17" s="55">
        <v>13</v>
      </c>
      <c r="B17" s="164" t="s">
        <v>657</v>
      </c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505">
        <v>13</v>
      </c>
      <c r="O17" s="161"/>
      <c r="P17" s="161"/>
      <c r="Q17" s="161"/>
      <c r="R17" s="161"/>
      <c r="S17" s="161"/>
      <c r="T17" s="161"/>
      <c r="U17" s="161"/>
      <c r="V17" s="161"/>
      <c r="W17" s="55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  <c r="CP17" s="139"/>
      <c r="CQ17" s="139"/>
      <c r="CR17" s="139"/>
      <c r="CS17" s="139"/>
      <c r="CT17" s="139"/>
      <c r="CU17" s="139"/>
      <c r="CV17" s="139"/>
      <c r="CW17" s="139"/>
      <c r="CX17" s="139"/>
      <c r="CY17" s="139"/>
      <c r="CZ17" s="139"/>
      <c r="DA17" s="139"/>
      <c r="DB17" s="139"/>
      <c r="DC17" s="139"/>
      <c r="DD17" s="139"/>
      <c r="DE17" s="139"/>
      <c r="DF17" s="139"/>
      <c r="DG17" s="139"/>
      <c r="DH17" s="139"/>
      <c r="DI17" s="139"/>
      <c r="DJ17" s="139"/>
      <c r="DK17" s="139"/>
      <c r="DL17" s="139"/>
      <c r="DM17" s="139"/>
      <c r="DN17" s="139"/>
      <c r="DO17" s="139"/>
      <c r="DP17" s="139"/>
      <c r="DQ17" s="139"/>
      <c r="DR17" s="139"/>
      <c r="DS17" s="139"/>
      <c r="DT17" s="139"/>
      <c r="DU17" s="139"/>
      <c r="DV17" s="139"/>
      <c r="DW17" s="139"/>
      <c r="DX17" s="139"/>
      <c r="DY17" s="139"/>
      <c r="DZ17" s="139"/>
      <c r="EA17" s="139"/>
      <c r="EB17" s="139"/>
      <c r="EC17" s="139"/>
      <c r="ED17" s="139"/>
      <c r="EE17" s="139"/>
      <c r="EF17" s="139"/>
      <c r="EG17" s="139"/>
      <c r="EH17" s="139"/>
      <c r="EI17" s="139"/>
      <c r="EJ17" s="139"/>
      <c r="EK17" s="139"/>
      <c r="EL17" s="139"/>
      <c r="EM17" s="139"/>
      <c r="EN17" s="139"/>
      <c r="EO17" s="139"/>
      <c r="EP17" s="139"/>
      <c r="EQ17" s="139"/>
      <c r="ER17" s="139"/>
      <c r="ES17" s="139"/>
      <c r="ET17" s="139"/>
      <c r="EU17" s="139"/>
      <c r="EV17" s="139"/>
      <c r="EW17" s="139"/>
      <c r="EX17" s="139"/>
      <c r="EY17" s="139"/>
      <c r="EZ17" s="139"/>
      <c r="FA17" s="139"/>
      <c r="FB17" s="139"/>
      <c r="FC17" s="139"/>
    </row>
    <row r="18" spans="1:159" ht="12.95" customHeight="1">
      <c r="A18" s="55">
        <v>14</v>
      </c>
      <c r="B18" s="164" t="s">
        <v>663</v>
      </c>
      <c r="C18" s="141">
        <v>434.11998324715114</v>
      </c>
      <c r="D18" s="141">
        <v>512.31327429288751</v>
      </c>
      <c r="E18" s="141">
        <v>593.91812705406085</v>
      </c>
      <c r="F18" s="141">
        <v>635.6475448729268</v>
      </c>
      <c r="G18" s="141">
        <v>835.49365038188864</v>
      </c>
      <c r="H18" s="141">
        <v>713.44764061538217</v>
      </c>
      <c r="I18" s="141">
        <v>714.86720736844109</v>
      </c>
      <c r="J18" s="141">
        <v>702.60168554065228</v>
      </c>
      <c r="K18" s="141">
        <v>832.70943049031507</v>
      </c>
      <c r="L18" s="141">
        <v>792.26872493924475</v>
      </c>
      <c r="M18" s="141">
        <v>823.24592568997809</v>
      </c>
      <c r="N18" s="505">
        <v>14</v>
      </c>
      <c r="O18" s="161"/>
      <c r="P18" s="161"/>
      <c r="Q18" s="161"/>
      <c r="R18" s="161"/>
      <c r="S18" s="161"/>
      <c r="T18" s="161"/>
      <c r="U18" s="161"/>
      <c r="V18" s="161"/>
      <c r="W18" s="55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  <c r="CP18" s="139"/>
      <c r="CQ18" s="139"/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39"/>
      <c r="DD18" s="139"/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39"/>
      <c r="DQ18" s="139"/>
      <c r="DR18" s="139"/>
      <c r="DS18" s="139"/>
      <c r="DT18" s="139"/>
      <c r="DU18" s="139"/>
      <c r="DV18" s="139"/>
      <c r="DW18" s="139"/>
      <c r="DX18" s="139"/>
      <c r="DY18" s="139"/>
      <c r="DZ18" s="139"/>
      <c r="EA18" s="139"/>
      <c r="EB18" s="139"/>
      <c r="EC18" s="139"/>
      <c r="ED18" s="139"/>
      <c r="EE18" s="139"/>
      <c r="EF18" s="139"/>
      <c r="EG18" s="139"/>
      <c r="EH18" s="139"/>
      <c r="EI18" s="139"/>
      <c r="EJ18" s="139"/>
      <c r="EK18" s="139"/>
      <c r="EL18" s="139"/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39"/>
      <c r="EX18" s="139"/>
      <c r="EY18" s="139"/>
      <c r="EZ18" s="139"/>
      <c r="FA18" s="139"/>
      <c r="FB18" s="139"/>
      <c r="FC18" s="139"/>
    </row>
    <row r="19" spans="1:159" ht="12.95" customHeight="1">
      <c r="A19" s="55">
        <v>15</v>
      </c>
      <c r="B19" s="145" t="s">
        <v>664</v>
      </c>
      <c r="C19" s="141">
        <v>3949.4323467730951</v>
      </c>
      <c r="D19" s="141">
        <v>4252.201586682746</v>
      </c>
      <c r="E19" s="141">
        <v>4775.467365701792</v>
      </c>
      <c r="F19" s="141">
        <v>5552.926569975587</v>
      </c>
      <c r="G19" s="141">
        <v>7255.2140988283927</v>
      </c>
      <c r="H19" s="141">
        <v>6682.3893813376762</v>
      </c>
      <c r="I19" s="141">
        <v>5392.6669540599278</v>
      </c>
      <c r="J19" s="141">
        <v>6499.6209315329261</v>
      </c>
      <c r="K19" s="141">
        <v>7790.2962421764369</v>
      </c>
      <c r="L19" s="141">
        <v>8388.6614881276801</v>
      </c>
      <c r="M19" s="141">
        <v>8737.9658733692668</v>
      </c>
      <c r="N19" s="505">
        <v>15</v>
      </c>
      <c r="O19" s="161"/>
      <c r="P19" s="161"/>
      <c r="Q19" s="161"/>
      <c r="R19" s="161"/>
      <c r="S19" s="161"/>
      <c r="T19" s="161"/>
      <c r="U19" s="161"/>
      <c r="V19" s="161"/>
      <c r="W19" s="55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  <c r="CP19" s="139"/>
      <c r="CQ19" s="139"/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39"/>
      <c r="DD19" s="139"/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39"/>
      <c r="DQ19" s="139"/>
      <c r="DR19" s="139"/>
      <c r="DS19" s="139"/>
      <c r="DT19" s="139"/>
      <c r="DU19" s="139"/>
      <c r="DV19" s="139"/>
      <c r="DW19" s="139"/>
      <c r="DX19" s="139"/>
      <c r="DY19" s="139"/>
      <c r="DZ19" s="139"/>
      <c r="EA19" s="139"/>
      <c r="EB19" s="139"/>
      <c r="EC19" s="139"/>
      <c r="ED19" s="139"/>
      <c r="EE19" s="139"/>
      <c r="EF19" s="139"/>
      <c r="EG19" s="139"/>
      <c r="EH19" s="139"/>
      <c r="EI19" s="139"/>
      <c r="EJ19" s="139"/>
      <c r="EK19" s="139"/>
      <c r="EL19" s="139"/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39"/>
      <c r="EX19" s="139"/>
      <c r="EY19" s="139"/>
      <c r="EZ19" s="139"/>
      <c r="FA19" s="139"/>
      <c r="FB19" s="139"/>
      <c r="FC19" s="139"/>
    </row>
    <row r="20" spans="1:159" ht="12.95" customHeight="1">
      <c r="A20" s="55">
        <v>16</v>
      </c>
      <c r="B20" s="145" t="s">
        <v>665</v>
      </c>
      <c r="C20" s="141">
        <v>25.239483511703732</v>
      </c>
      <c r="D20" s="141">
        <v>26.85346980626257</v>
      </c>
      <c r="E20" s="141">
        <v>27.247907759231833</v>
      </c>
      <c r="F20" s="141">
        <v>26.09617210163249</v>
      </c>
      <c r="G20" s="141">
        <v>38.320865274728618</v>
      </c>
      <c r="H20" s="141">
        <v>57.945014973075146</v>
      </c>
      <c r="I20" s="141">
        <v>47.339706599449833</v>
      </c>
      <c r="J20" s="141">
        <v>41.787121507224128</v>
      </c>
      <c r="K20" s="141">
        <v>57.70925354244666</v>
      </c>
      <c r="L20" s="141">
        <v>42.872361952904477</v>
      </c>
      <c r="M20" s="141">
        <v>42.068749787367388</v>
      </c>
      <c r="N20" s="505">
        <v>16</v>
      </c>
      <c r="O20" s="161"/>
      <c r="P20" s="161"/>
      <c r="Q20" s="161"/>
      <c r="R20" s="161"/>
      <c r="S20" s="161"/>
      <c r="T20" s="161"/>
      <c r="U20" s="161"/>
      <c r="V20" s="161"/>
      <c r="W20" s="55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  <c r="CP20" s="139"/>
      <c r="CQ20" s="139"/>
      <c r="CR20" s="139"/>
      <c r="CS20" s="139"/>
      <c r="CT20" s="139"/>
      <c r="CU20" s="139"/>
      <c r="CV20" s="139"/>
      <c r="CW20" s="139"/>
      <c r="CX20" s="139"/>
      <c r="CY20" s="139"/>
      <c r="CZ20" s="139"/>
      <c r="DA20" s="139"/>
      <c r="DB20" s="139"/>
      <c r="DC20" s="139"/>
      <c r="DD20" s="139"/>
      <c r="DE20" s="139"/>
      <c r="DF20" s="139"/>
      <c r="DG20" s="139"/>
      <c r="DH20" s="139"/>
      <c r="DI20" s="139"/>
      <c r="DJ20" s="139"/>
      <c r="DK20" s="139"/>
      <c r="DL20" s="139"/>
      <c r="DM20" s="139"/>
      <c r="DN20" s="139"/>
      <c r="DO20" s="139"/>
      <c r="DP20" s="139"/>
      <c r="DQ20" s="139"/>
      <c r="DR20" s="139"/>
      <c r="DS20" s="139"/>
      <c r="DT20" s="139"/>
      <c r="DU20" s="139"/>
      <c r="DV20" s="139"/>
      <c r="DW20" s="139"/>
      <c r="DX20" s="139"/>
      <c r="DY20" s="139"/>
      <c r="DZ20" s="139"/>
      <c r="EA20" s="139"/>
      <c r="EB20" s="139"/>
      <c r="EC20" s="139"/>
      <c r="ED20" s="139"/>
      <c r="EE20" s="139"/>
      <c r="EF20" s="139"/>
      <c r="EG20" s="139"/>
      <c r="EH20" s="139"/>
      <c r="EI20" s="139"/>
      <c r="EJ20" s="139"/>
      <c r="EK20" s="139"/>
      <c r="EL20" s="139"/>
      <c r="EM20" s="139"/>
      <c r="EN20" s="139"/>
      <c r="EO20" s="139"/>
      <c r="EP20" s="139"/>
      <c r="EQ20" s="139"/>
      <c r="ER20" s="139"/>
      <c r="ES20" s="139"/>
      <c r="ET20" s="139"/>
      <c r="EU20" s="139"/>
      <c r="EV20" s="139"/>
      <c r="EW20" s="139"/>
      <c r="EX20" s="139"/>
      <c r="EY20" s="139"/>
      <c r="EZ20" s="139"/>
      <c r="FA20" s="139"/>
      <c r="FB20" s="139"/>
      <c r="FC20" s="139"/>
    </row>
    <row r="21" spans="1:159" ht="12.95" customHeight="1">
      <c r="A21" s="55">
        <v>17</v>
      </c>
      <c r="B21" s="143" t="s">
        <v>666</v>
      </c>
      <c r="C21" s="141">
        <v>3974.6718302847989</v>
      </c>
      <c r="D21" s="141">
        <v>4279.0550564890082</v>
      </c>
      <c r="E21" s="141">
        <v>4802.7152734610236</v>
      </c>
      <c r="F21" s="141">
        <v>5579.0227420772198</v>
      </c>
      <c r="G21" s="141">
        <v>7293.5349641031216</v>
      </c>
      <c r="H21" s="141">
        <v>6740.3343963107518</v>
      </c>
      <c r="I21" s="141">
        <v>5440.0066606593773</v>
      </c>
      <c r="J21" s="141">
        <v>6541.4080530401498</v>
      </c>
      <c r="K21" s="141">
        <v>7848.0054957188831</v>
      </c>
      <c r="L21" s="141">
        <v>8431.5338500805847</v>
      </c>
      <c r="M21" s="141">
        <v>8780.0346231566346</v>
      </c>
      <c r="N21" s="505">
        <v>17</v>
      </c>
      <c r="O21" s="161"/>
      <c r="P21" s="161"/>
      <c r="Q21" s="162"/>
      <c r="R21" s="162"/>
      <c r="S21" s="162"/>
      <c r="T21" s="162"/>
      <c r="U21" s="162"/>
      <c r="V21" s="162"/>
      <c r="W21" s="55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  <c r="CP21" s="139"/>
      <c r="CQ21" s="139"/>
      <c r="CR21" s="139"/>
      <c r="CS21" s="139"/>
      <c r="CT21" s="139"/>
      <c r="CU21" s="139"/>
      <c r="CV21" s="139"/>
      <c r="CW21" s="139"/>
      <c r="CX21" s="139"/>
      <c r="CY21" s="139"/>
      <c r="CZ21" s="139"/>
      <c r="DA21" s="139"/>
      <c r="DB21" s="139"/>
      <c r="DC21" s="139"/>
      <c r="DD21" s="139"/>
      <c r="DE21" s="139"/>
      <c r="DF21" s="139"/>
      <c r="DG21" s="139"/>
      <c r="DH21" s="139"/>
      <c r="DI21" s="139"/>
      <c r="DJ21" s="139"/>
      <c r="DK21" s="139"/>
      <c r="DL21" s="139"/>
      <c r="DM21" s="139"/>
      <c r="DN21" s="139"/>
      <c r="DO21" s="139"/>
      <c r="DP21" s="139"/>
      <c r="DQ21" s="139"/>
      <c r="DR21" s="139"/>
      <c r="DS21" s="139"/>
      <c r="DT21" s="139"/>
      <c r="DU21" s="139"/>
      <c r="DV21" s="139"/>
      <c r="DW21" s="139"/>
      <c r="DX21" s="139"/>
      <c r="DY21" s="139"/>
      <c r="DZ21" s="139"/>
      <c r="EA21" s="139"/>
      <c r="EB21" s="139"/>
      <c r="EC21" s="139"/>
      <c r="ED21" s="139"/>
      <c r="EE21" s="139"/>
      <c r="EF21" s="139"/>
      <c r="EG21" s="139"/>
      <c r="EH21" s="139"/>
      <c r="EI21" s="139"/>
      <c r="EJ21" s="139"/>
      <c r="EK21" s="139"/>
      <c r="EL21" s="139"/>
      <c r="EM21" s="139"/>
      <c r="EN21" s="139"/>
      <c r="EO21" s="139"/>
      <c r="EP21" s="139"/>
      <c r="EQ21" s="139"/>
      <c r="ER21" s="139"/>
      <c r="ES21" s="139"/>
      <c r="ET21" s="139"/>
      <c r="EU21" s="139"/>
      <c r="EV21" s="139"/>
      <c r="EW21" s="139"/>
      <c r="EX21" s="139"/>
      <c r="EY21" s="139"/>
      <c r="EZ21" s="139"/>
      <c r="FA21" s="139"/>
      <c r="FB21" s="139"/>
      <c r="FC21" s="139"/>
    </row>
    <row r="22" spans="1:159" ht="12.95" customHeight="1">
      <c r="A22" s="55">
        <v>18</v>
      </c>
      <c r="B22" s="143" t="s">
        <v>667</v>
      </c>
      <c r="C22" s="141">
        <v>2100.054780521702</v>
      </c>
      <c r="D22" s="141">
        <v>2412.5419764838525</v>
      </c>
      <c r="E22" s="141">
        <v>2752.6911636544769</v>
      </c>
      <c r="F22" s="141">
        <v>3423.147559410967</v>
      </c>
      <c r="G22" s="141">
        <v>4691.8835806546304</v>
      </c>
      <c r="H22" s="141">
        <v>4048.6565485853462</v>
      </c>
      <c r="I22" s="141">
        <v>3265.8262237215299</v>
      </c>
      <c r="J22" s="141">
        <v>4046.3832645429052</v>
      </c>
      <c r="K22" s="141">
        <v>4747.7273476957926</v>
      </c>
      <c r="L22" s="141">
        <v>4848.3064322113105</v>
      </c>
      <c r="M22" s="141">
        <v>5198.7720506567093</v>
      </c>
      <c r="N22" s="505">
        <v>18</v>
      </c>
      <c r="O22" s="161"/>
      <c r="P22" s="161"/>
      <c r="Q22" s="161"/>
      <c r="R22" s="161"/>
      <c r="S22" s="161"/>
      <c r="T22" s="161"/>
      <c r="U22" s="161"/>
      <c r="V22" s="161"/>
      <c r="W22" s="55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39"/>
      <c r="DW22" s="139"/>
      <c r="DX22" s="139"/>
      <c r="DY22" s="139"/>
      <c r="DZ22" s="139"/>
      <c r="EA22" s="139"/>
      <c r="EB22" s="139"/>
      <c r="EC22" s="139"/>
      <c r="ED22" s="139"/>
      <c r="EE22" s="139"/>
      <c r="EF22" s="139"/>
      <c r="EG22" s="139"/>
      <c r="EH22" s="139"/>
      <c r="EI22" s="139"/>
      <c r="EJ22" s="139"/>
      <c r="EK22" s="139"/>
      <c r="EL22" s="139"/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</row>
    <row r="23" spans="1:159" ht="12.95" customHeight="1">
      <c r="A23" s="55">
        <v>19</v>
      </c>
      <c r="B23" s="145" t="s">
        <v>668</v>
      </c>
      <c r="C23" s="141">
        <v>1013.6807281146047</v>
      </c>
      <c r="D23" s="141">
        <v>1174.832139289892</v>
      </c>
      <c r="E23" s="141">
        <v>1320.9628806903199</v>
      </c>
      <c r="F23" s="141">
        <v>1730.1715264905667</v>
      </c>
      <c r="G23" s="141">
        <v>2738.9874840453795</v>
      </c>
      <c r="H23" s="141">
        <v>2187.3249388308832</v>
      </c>
      <c r="I23" s="141">
        <v>1369.7111786819319</v>
      </c>
      <c r="J23" s="141">
        <v>2190.5925366838501</v>
      </c>
      <c r="K23" s="141">
        <v>2553.1062510262727</v>
      </c>
      <c r="L23" s="141">
        <v>2678.051067790439</v>
      </c>
      <c r="M23" s="141">
        <v>2891.3900604242504</v>
      </c>
      <c r="N23" s="505">
        <v>19</v>
      </c>
      <c r="O23" s="161"/>
      <c r="P23" s="161"/>
      <c r="Q23" s="161"/>
      <c r="R23" s="161"/>
      <c r="S23" s="161"/>
      <c r="T23" s="161"/>
      <c r="U23" s="161"/>
      <c r="V23" s="161"/>
      <c r="W23" s="55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</row>
    <row r="24" spans="1:159" ht="12.95" customHeight="1">
      <c r="A24" s="55">
        <v>20</v>
      </c>
      <c r="B24" s="145" t="s">
        <v>669</v>
      </c>
      <c r="C24" s="141">
        <v>35.839500287819739</v>
      </c>
      <c r="D24" s="141">
        <v>41.594437310735294</v>
      </c>
      <c r="E24" s="141">
        <v>47.436856654498996</v>
      </c>
      <c r="F24" s="141">
        <v>48.906071599957777</v>
      </c>
      <c r="G24" s="141">
        <v>56.029741796018769</v>
      </c>
      <c r="H24" s="141">
        <v>61.431100515728588</v>
      </c>
      <c r="I24" s="141">
        <v>60.547676074841434</v>
      </c>
      <c r="J24" s="141">
        <v>58.838216318894567</v>
      </c>
      <c r="K24" s="141">
        <v>69.764085115467793</v>
      </c>
      <c r="L24" s="141">
        <v>61.121815664600284</v>
      </c>
      <c r="M24" s="141">
        <v>62.615116310984526</v>
      </c>
      <c r="N24" s="505">
        <v>20</v>
      </c>
      <c r="O24" s="162"/>
      <c r="P24" s="162"/>
      <c r="Q24" s="162"/>
      <c r="R24" s="162"/>
      <c r="S24" s="162"/>
      <c r="T24" s="162"/>
      <c r="U24" s="162"/>
      <c r="V24" s="162"/>
      <c r="W24" s="55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</row>
    <row r="25" spans="1:159" ht="12.95" customHeight="1">
      <c r="A25" s="55">
        <v>21</v>
      </c>
      <c r="B25" s="145" t="s">
        <v>670</v>
      </c>
      <c r="C25" s="141">
        <v>112.72299584282632</v>
      </c>
      <c r="D25" s="141">
        <v>126.87684733622682</v>
      </c>
      <c r="E25" s="141">
        <v>168.82345735690436</v>
      </c>
      <c r="F25" s="141">
        <v>212.74175469276975</v>
      </c>
      <c r="G25" s="141">
        <v>244.43205415354825</v>
      </c>
      <c r="H25" s="141">
        <v>242.4046857744747</v>
      </c>
      <c r="I25" s="141">
        <v>229.49856015955714</v>
      </c>
      <c r="J25" s="141">
        <v>225.28220878774789</v>
      </c>
      <c r="K25" s="141">
        <v>264.32969338480234</v>
      </c>
      <c r="L25" s="141">
        <v>268.37519760843213</v>
      </c>
      <c r="M25" s="141">
        <v>269.58655032793155</v>
      </c>
      <c r="N25" s="505">
        <v>21</v>
      </c>
      <c r="O25" s="162"/>
      <c r="P25" s="162"/>
      <c r="Q25" s="162"/>
      <c r="R25" s="162"/>
      <c r="S25" s="162"/>
      <c r="T25" s="162"/>
      <c r="U25" s="162"/>
      <c r="V25" s="162"/>
      <c r="W25" s="55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</row>
    <row r="26" spans="1:159" ht="12.95" customHeight="1">
      <c r="A26" s="55">
        <v>22</v>
      </c>
      <c r="B26" s="145" t="s">
        <v>671</v>
      </c>
      <c r="C26" s="141">
        <v>9.9946002826563909</v>
      </c>
      <c r="D26" s="141">
        <v>11.514642181365245</v>
      </c>
      <c r="E26" s="141">
        <v>13.035561391258991</v>
      </c>
      <c r="F26" s="141">
        <v>13.205953191253844</v>
      </c>
      <c r="G26" s="141">
        <v>14.056960214588626</v>
      </c>
      <c r="H26" s="141">
        <v>17.171769892392852</v>
      </c>
      <c r="I26" s="141">
        <v>17.070398356252163</v>
      </c>
      <c r="J26" s="141">
        <v>16.509269672151305</v>
      </c>
      <c r="K26" s="141">
        <v>19.578539741283965</v>
      </c>
      <c r="L26" s="141">
        <v>16.526039016447669</v>
      </c>
      <c r="M26" s="141">
        <v>16.813587267494029</v>
      </c>
      <c r="N26" s="505">
        <v>22</v>
      </c>
      <c r="O26" s="162"/>
      <c r="P26" s="162"/>
      <c r="Q26" s="162"/>
      <c r="R26" s="162"/>
      <c r="S26" s="162"/>
      <c r="T26" s="162"/>
      <c r="U26" s="162"/>
      <c r="V26" s="162"/>
      <c r="W26" s="55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  <c r="DW26" s="139"/>
      <c r="DX26" s="139"/>
      <c r="DY26" s="139"/>
      <c r="DZ26" s="139"/>
      <c r="EA26" s="139"/>
      <c r="EB26" s="139"/>
      <c r="EC26" s="139"/>
      <c r="ED26" s="139"/>
      <c r="EE26" s="139"/>
      <c r="EF26" s="139"/>
      <c r="EG26" s="139"/>
      <c r="EH26" s="139"/>
      <c r="EI26" s="139"/>
      <c r="EJ26" s="139"/>
      <c r="EK26" s="139"/>
      <c r="EL26" s="139"/>
      <c r="EM26" s="139"/>
      <c r="EN26" s="139"/>
      <c r="EO26" s="139"/>
      <c r="EP26" s="139"/>
      <c r="EQ26" s="139"/>
      <c r="ER26" s="139"/>
      <c r="ES26" s="139"/>
      <c r="ET26" s="139"/>
      <c r="EU26" s="139"/>
      <c r="EV26" s="139"/>
      <c r="EW26" s="139"/>
      <c r="EX26" s="139"/>
      <c r="EY26" s="139"/>
      <c r="EZ26" s="139"/>
      <c r="FA26" s="139"/>
      <c r="FB26" s="139"/>
      <c r="FC26" s="139"/>
    </row>
    <row r="27" spans="1:159" ht="12.95" customHeight="1">
      <c r="A27" s="55">
        <v>23</v>
      </c>
      <c r="B27" s="145" t="s">
        <v>672</v>
      </c>
      <c r="C27" s="141">
        <v>4.9973001413281954</v>
      </c>
      <c r="D27" s="141">
        <v>5.7573210906826224</v>
      </c>
      <c r="E27" s="141">
        <v>6.5177806956294955</v>
      </c>
      <c r="F27" s="141">
        <v>6.602976595626922</v>
      </c>
      <c r="G27" s="141">
        <v>7.0284801072943131</v>
      </c>
      <c r="H27" s="141">
        <v>8.5858849461964262</v>
      </c>
      <c r="I27" s="141">
        <v>8.5351991781260814</v>
      </c>
      <c r="J27" s="141">
        <v>8.2546348360756525</v>
      </c>
      <c r="K27" s="141">
        <v>9.7892698706419825</v>
      </c>
      <c r="L27" s="141">
        <v>8.2630195082238345</v>
      </c>
      <c r="M27" s="141">
        <v>8.4067936337470144</v>
      </c>
      <c r="N27" s="505">
        <v>23</v>
      </c>
      <c r="O27" s="161"/>
      <c r="P27" s="161"/>
      <c r="Q27" s="161"/>
      <c r="R27" s="161"/>
      <c r="S27" s="161"/>
      <c r="T27" s="161"/>
      <c r="U27" s="161"/>
      <c r="V27" s="161"/>
      <c r="W27" s="55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</row>
    <row r="28" spans="1:159" ht="12.95" customHeight="1">
      <c r="A28" s="55">
        <v>24</v>
      </c>
      <c r="B28" s="145" t="s">
        <v>673</v>
      </c>
      <c r="C28" s="141">
        <v>68.766097245988618</v>
      </c>
      <c r="D28" s="141">
        <v>80.21782802897836</v>
      </c>
      <c r="E28" s="141">
        <v>103.20276343000697</v>
      </c>
      <c r="F28" s="141">
        <v>139.88274173249059</v>
      </c>
      <c r="G28" s="141">
        <v>166.49125263056496</v>
      </c>
      <c r="H28" s="141">
        <v>162.09269681021095</v>
      </c>
      <c r="I28" s="141">
        <v>172.97939660701388</v>
      </c>
      <c r="J28" s="141">
        <v>173.51807494338323</v>
      </c>
      <c r="K28" s="141">
        <v>189.49110614720419</v>
      </c>
      <c r="L28" s="141">
        <v>202.79527187804882</v>
      </c>
      <c r="M28" s="141">
        <v>260.02791106242364</v>
      </c>
      <c r="N28" s="505">
        <v>24</v>
      </c>
      <c r="O28" s="161"/>
      <c r="P28" s="161"/>
      <c r="Q28" s="161"/>
      <c r="R28" s="161"/>
      <c r="S28" s="161"/>
      <c r="T28" s="161"/>
      <c r="U28" s="161"/>
      <c r="V28" s="161"/>
      <c r="W28" s="55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</row>
    <row r="29" spans="1:159" ht="12.95" customHeight="1">
      <c r="A29" s="55">
        <v>25</v>
      </c>
      <c r="B29" s="145" t="s">
        <v>674</v>
      </c>
      <c r="C29" s="141">
        <v>92.767411917710191</v>
      </c>
      <c r="D29" s="141">
        <v>106.34946091160462</v>
      </c>
      <c r="E29" s="141">
        <v>120.99115803093109</v>
      </c>
      <c r="F29" s="141">
        <v>128.81738378009155</v>
      </c>
      <c r="G29" s="141">
        <v>171.90392445896958</v>
      </c>
      <c r="H29" s="141">
        <v>151.36470488770775</v>
      </c>
      <c r="I29" s="141">
        <v>148.39186711910676</v>
      </c>
      <c r="J29" s="141">
        <v>148.79673804030784</v>
      </c>
      <c r="K29" s="141">
        <v>173.3450358350189</v>
      </c>
      <c r="L29" s="141">
        <v>161.55778816832219</v>
      </c>
      <c r="M29" s="141">
        <v>167.35955827474942</v>
      </c>
      <c r="N29" s="505">
        <v>25</v>
      </c>
      <c r="O29" s="161"/>
      <c r="P29" s="161"/>
      <c r="Q29" s="162"/>
      <c r="R29" s="162"/>
      <c r="S29" s="162"/>
      <c r="T29" s="162"/>
      <c r="U29" s="162"/>
      <c r="V29" s="162"/>
      <c r="W29" s="55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39"/>
      <c r="CV29" s="139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139"/>
      <c r="DO29" s="139"/>
      <c r="DP29" s="139"/>
      <c r="DQ29" s="139"/>
      <c r="DR29" s="139"/>
      <c r="DS29" s="139"/>
      <c r="DT29" s="139"/>
      <c r="DU29" s="139"/>
      <c r="DV29" s="139"/>
      <c r="DW29" s="139"/>
      <c r="DX29" s="139"/>
      <c r="DY29" s="139"/>
      <c r="DZ29" s="139"/>
      <c r="EA29" s="139"/>
      <c r="EB29" s="139"/>
      <c r="EC29" s="139"/>
      <c r="ED29" s="139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39"/>
      <c r="EP29" s="139"/>
      <c r="EQ29" s="139"/>
      <c r="ER29" s="139"/>
      <c r="ES29" s="139"/>
      <c r="ET29" s="139"/>
      <c r="EU29" s="139"/>
      <c r="EV29" s="139"/>
      <c r="EW29" s="139"/>
      <c r="EX29" s="139"/>
      <c r="EY29" s="139"/>
      <c r="EZ29" s="139"/>
      <c r="FA29" s="139"/>
      <c r="FB29" s="139"/>
      <c r="FC29" s="139"/>
    </row>
    <row r="30" spans="1:159" ht="12.95" customHeight="1">
      <c r="A30" s="55">
        <v>26</v>
      </c>
      <c r="B30" s="145" t="s">
        <v>675</v>
      </c>
      <c r="C30" s="141">
        <v>434.11998324715114</v>
      </c>
      <c r="D30" s="141">
        <v>512.31327429288751</v>
      </c>
      <c r="E30" s="141">
        <v>593.91812705406085</v>
      </c>
      <c r="F30" s="141">
        <v>635.6475448729268</v>
      </c>
      <c r="G30" s="141">
        <v>835.49365038188864</v>
      </c>
      <c r="H30" s="141">
        <v>713.44764061538217</v>
      </c>
      <c r="I30" s="141">
        <v>714.86720736844109</v>
      </c>
      <c r="J30" s="141">
        <v>702.60168554065228</v>
      </c>
      <c r="K30" s="141">
        <v>832.70943049031507</v>
      </c>
      <c r="L30" s="141">
        <v>792.26872493924475</v>
      </c>
      <c r="M30" s="141">
        <v>823.24592568997809</v>
      </c>
      <c r="N30" s="505">
        <v>26</v>
      </c>
      <c r="O30" s="161"/>
      <c r="P30" s="161"/>
      <c r="Q30" s="161"/>
      <c r="R30" s="161"/>
      <c r="S30" s="161"/>
      <c r="T30" s="161"/>
      <c r="U30" s="161"/>
      <c r="V30" s="161"/>
      <c r="W30" s="55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139"/>
      <c r="DO30" s="139"/>
      <c r="DP30" s="139"/>
      <c r="DQ30" s="139"/>
      <c r="DR30" s="139"/>
      <c r="DS30" s="139"/>
      <c r="DT30" s="139"/>
      <c r="DU30" s="139"/>
      <c r="DV30" s="139"/>
      <c r="DW30" s="139"/>
      <c r="DX30" s="139"/>
      <c r="DY30" s="139"/>
      <c r="DZ30" s="139"/>
      <c r="EA30" s="139"/>
      <c r="EB30" s="139"/>
      <c r="EC30" s="139"/>
      <c r="ED30" s="139"/>
      <c r="EE30" s="139"/>
      <c r="EF30" s="139"/>
      <c r="EG30" s="139"/>
      <c r="EH30" s="139"/>
      <c r="EI30" s="139"/>
      <c r="EJ30" s="139"/>
      <c r="EK30" s="139"/>
      <c r="EL30" s="139"/>
      <c r="EM30" s="139"/>
      <c r="EN30" s="139"/>
      <c r="EO30" s="139"/>
      <c r="EP30" s="139"/>
      <c r="EQ30" s="139"/>
      <c r="ER30" s="139"/>
      <c r="ES30" s="139"/>
      <c r="ET30" s="139"/>
      <c r="EU30" s="139"/>
      <c r="EV30" s="139"/>
      <c r="EW30" s="139"/>
      <c r="EX30" s="139"/>
      <c r="EY30" s="139"/>
      <c r="EZ30" s="139"/>
      <c r="FA30" s="139"/>
      <c r="FB30" s="139"/>
      <c r="FC30" s="139"/>
    </row>
    <row r="31" spans="1:159" ht="12.95" customHeight="1">
      <c r="A31" s="55">
        <v>27</v>
      </c>
      <c r="B31" s="145" t="s">
        <v>676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505">
        <v>27</v>
      </c>
      <c r="O31" s="161"/>
      <c r="P31" s="161"/>
      <c r="Q31" s="162"/>
      <c r="R31" s="162"/>
      <c r="S31" s="162"/>
      <c r="T31" s="162"/>
      <c r="U31" s="162"/>
      <c r="V31" s="162"/>
      <c r="W31" s="55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</row>
    <row r="32" spans="1:159" ht="12.95" customHeight="1">
      <c r="A32" s="55">
        <v>28</v>
      </c>
      <c r="B32" s="145" t="s">
        <v>677</v>
      </c>
      <c r="C32" s="141">
        <v>327.16616344161645</v>
      </c>
      <c r="D32" s="141">
        <v>353.08602604148012</v>
      </c>
      <c r="E32" s="141">
        <v>377.80257835086604</v>
      </c>
      <c r="F32" s="141">
        <v>507.17160645528304</v>
      </c>
      <c r="G32" s="141">
        <v>457.46003286637858</v>
      </c>
      <c r="H32" s="141">
        <v>504.83312631236907</v>
      </c>
      <c r="I32" s="141">
        <v>544.22474017625927</v>
      </c>
      <c r="J32" s="141">
        <v>521.98989971984213</v>
      </c>
      <c r="K32" s="141">
        <v>635.61393608478511</v>
      </c>
      <c r="L32" s="141">
        <v>659.34750763755198</v>
      </c>
      <c r="M32" s="141">
        <v>699.32654766515179</v>
      </c>
      <c r="N32" s="505">
        <v>28</v>
      </c>
      <c r="O32" s="161"/>
      <c r="P32" s="161"/>
      <c r="Q32" s="162"/>
      <c r="R32" s="162"/>
      <c r="S32" s="162"/>
      <c r="T32" s="162"/>
      <c r="U32" s="162"/>
      <c r="V32" s="162"/>
      <c r="W32" s="55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139"/>
      <c r="DO32" s="139"/>
      <c r="DP32" s="139"/>
      <c r="DQ32" s="139"/>
      <c r="DR32" s="139"/>
      <c r="DS32" s="139"/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39"/>
      <c r="EE32" s="139"/>
      <c r="EF32" s="139"/>
      <c r="EG32" s="139"/>
      <c r="EH32" s="139"/>
      <c r="EI32" s="139"/>
      <c r="EJ32" s="139"/>
      <c r="EK32" s="139"/>
      <c r="EL32" s="139"/>
      <c r="EM32" s="139"/>
      <c r="EN32" s="139"/>
      <c r="EO32" s="139"/>
      <c r="EP32" s="139"/>
      <c r="EQ32" s="139"/>
      <c r="ER32" s="139"/>
      <c r="ES32" s="139"/>
      <c r="ET32" s="139"/>
      <c r="EU32" s="139"/>
      <c r="EV32" s="139"/>
      <c r="EW32" s="139"/>
      <c r="EX32" s="139"/>
      <c r="EY32" s="139"/>
      <c r="EZ32" s="139"/>
      <c r="FA32" s="139"/>
      <c r="FB32" s="139"/>
      <c r="FC32" s="139"/>
    </row>
    <row r="33" spans="1:159" ht="12.95" customHeight="1">
      <c r="A33" s="55">
        <v>29</v>
      </c>
      <c r="B33" s="143" t="s">
        <v>678</v>
      </c>
      <c r="C33" s="141">
        <v>1874.6170497630969</v>
      </c>
      <c r="D33" s="141">
        <v>1866.5130800051556</v>
      </c>
      <c r="E33" s="141">
        <v>2050.0241098065467</v>
      </c>
      <c r="F33" s="141">
        <v>2155.8751826662528</v>
      </c>
      <c r="G33" s="141">
        <v>2601.6513834484913</v>
      </c>
      <c r="H33" s="141">
        <v>2691.6778477254056</v>
      </c>
      <c r="I33" s="141">
        <v>2174.1804369378474</v>
      </c>
      <c r="J33" s="141">
        <v>2495.0247884972446</v>
      </c>
      <c r="K33" s="141">
        <v>3100.2781480230906</v>
      </c>
      <c r="L33" s="141">
        <v>3583.2274178692742</v>
      </c>
      <c r="M33" s="141">
        <v>3581.2625724999252</v>
      </c>
      <c r="N33" s="505">
        <v>29</v>
      </c>
      <c r="O33" s="161"/>
      <c r="P33" s="161"/>
      <c r="Q33" s="162"/>
      <c r="R33" s="162"/>
      <c r="S33" s="162"/>
      <c r="T33" s="162"/>
      <c r="U33" s="162"/>
      <c r="V33" s="162"/>
      <c r="W33" s="55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</row>
    <row r="34" spans="1:159" ht="12.95" customHeight="1">
      <c r="A34" s="55">
        <v>30</v>
      </c>
      <c r="B34" s="143" t="s">
        <v>679</v>
      </c>
      <c r="C34" s="141">
        <v>257.12415551278156</v>
      </c>
      <c r="D34" s="141">
        <v>276.37793798438298</v>
      </c>
      <c r="E34" s="141">
        <v>255.98126003946021</v>
      </c>
      <c r="F34" s="141">
        <v>231.94834035755176</v>
      </c>
      <c r="G34" s="141">
        <v>247.57434594268821</v>
      </c>
      <c r="H34" s="141">
        <v>230.84487624506608</v>
      </c>
      <c r="I34" s="141">
        <v>234.28803796912234</v>
      </c>
      <c r="J34" s="141">
        <v>218.71839664907554</v>
      </c>
      <c r="K34" s="141">
        <v>299.78205960174279</v>
      </c>
      <c r="L34" s="141">
        <v>284.12926978195242</v>
      </c>
      <c r="M34" s="141">
        <v>334.99794468941104</v>
      </c>
      <c r="N34" s="505">
        <v>30</v>
      </c>
      <c r="O34" s="162"/>
      <c r="P34" s="162"/>
      <c r="Q34" s="162"/>
      <c r="R34" s="162"/>
      <c r="S34" s="162"/>
      <c r="T34" s="162"/>
      <c r="U34" s="162"/>
      <c r="V34" s="162"/>
      <c r="W34" s="55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  <c r="DJ34" s="139"/>
      <c r="DK34" s="139"/>
      <c r="DL34" s="139"/>
      <c r="DM34" s="139"/>
      <c r="DN34" s="139"/>
      <c r="DO34" s="139"/>
      <c r="DP34" s="139"/>
      <c r="DQ34" s="139"/>
      <c r="DR34" s="139"/>
      <c r="DS34" s="139"/>
      <c r="DT34" s="139"/>
      <c r="DU34" s="139"/>
      <c r="DV34" s="139"/>
      <c r="DW34" s="139"/>
      <c r="DX34" s="139"/>
      <c r="DY34" s="139"/>
      <c r="DZ34" s="139"/>
      <c r="EA34" s="139"/>
      <c r="EB34" s="139"/>
      <c r="EC34" s="139"/>
      <c r="ED34" s="139"/>
      <c r="EE34" s="139"/>
      <c r="EF34" s="139"/>
      <c r="EG34" s="139"/>
      <c r="EH34" s="139"/>
      <c r="EI34" s="139"/>
      <c r="EJ34" s="139"/>
      <c r="EK34" s="139"/>
      <c r="EL34" s="139"/>
      <c r="EM34" s="139"/>
      <c r="EN34" s="139"/>
      <c r="EO34" s="139"/>
      <c r="EP34" s="139"/>
      <c r="EQ34" s="139"/>
      <c r="ER34" s="139"/>
      <c r="ES34" s="139"/>
      <c r="ET34" s="139"/>
      <c r="EU34" s="139"/>
      <c r="EV34" s="139"/>
      <c r="EW34" s="139"/>
      <c r="EX34" s="139"/>
      <c r="EY34" s="139"/>
      <c r="EZ34" s="139"/>
      <c r="FA34" s="139"/>
      <c r="FB34" s="139"/>
      <c r="FC34" s="139"/>
    </row>
    <row r="35" spans="1:159" ht="12.95" customHeight="1">
      <c r="A35" s="55">
        <v>31</v>
      </c>
      <c r="B35" s="163" t="s">
        <v>680</v>
      </c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505">
        <v>31</v>
      </c>
      <c r="O35" s="161"/>
      <c r="P35" s="161"/>
      <c r="Q35" s="162"/>
      <c r="R35" s="162"/>
      <c r="S35" s="162"/>
      <c r="T35" s="162"/>
      <c r="U35" s="162"/>
      <c r="V35" s="162"/>
      <c r="W35" s="55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  <c r="DJ35" s="139"/>
      <c r="DK35" s="139"/>
      <c r="DL35" s="139"/>
      <c r="DM35" s="139"/>
      <c r="DN35" s="139"/>
      <c r="DO35" s="139"/>
      <c r="DP35" s="139"/>
      <c r="DQ35" s="139"/>
      <c r="DR35" s="139"/>
      <c r="DS35" s="139"/>
      <c r="DT35" s="139"/>
      <c r="DU35" s="139"/>
      <c r="DV35" s="139"/>
      <c r="DW35" s="139"/>
      <c r="DX35" s="139"/>
      <c r="DY35" s="139"/>
      <c r="DZ35" s="139"/>
      <c r="EA35" s="139"/>
      <c r="EB35" s="139"/>
      <c r="EC35" s="139"/>
      <c r="ED35" s="139"/>
      <c r="EE35" s="139"/>
      <c r="EF35" s="139"/>
      <c r="EG35" s="139"/>
      <c r="EH35" s="139"/>
      <c r="EI35" s="139"/>
      <c r="EJ35" s="139"/>
      <c r="EK35" s="139"/>
      <c r="EL35" s="139"/>
      <c r="EM35" s="139"/>
      <c r="EN35" s="139"/>
      <c r="EO35" s="139"/>
      <c r="EP35" s="139"/>
      <c r="EQ35" s="139"/>
      <c r="ER35" s="139"/>
      <c r="ES35" s="139"/>
      <c r="ET35" s="139"/>
      <c r="EU35" s="139"/>
      <c r="EV35" s="139"/>
      <c r="EW35" s="139"/>
      <c r="EX35" s="139"/>
      <c r="EY35" s="139"/>
      <c r="EZ35" s="139"/>
      <c r="FA35" s="139"/>
      <c r="FB35" s="139"/>
      <c r="FC35" s="139"/>
    </row>
    <row r="36" spans="1:159" ht="12.95" customHeight="1">
      <c r="A36" s="55">
        <v>32</v>
      </c>
      <c r="B36" s="145" t="s">
        <v>681</v>
      </c>
      <c r="C36" s="141">
        <v>257.12415551278156</v>
      </c>
      <c r="D36" s="141">
        <v>276.37793798438298</v>
      </c>
      <c r="E36" s="141">
        <v>255.98126003946021</v>
      </c>
      <c r="F36" s="141">
        <v>231.94834035755176</v>
      </c>
      <c r="G36" s="141">
        <v>247.57434594268821</v>
      </c>
      <c r="H36" s="141">
        <v>230.84487624506608</v>
      </c>
      <c r="I36" s="141">
        <v>234.28803796912234</v>
      </c>
      <c r="J36" s="141">
        <v>218.71839664907554</v>
      </c>
      <c r="K36" s="141">
        <v>299.78205960174279</v>
      </c>
      <c r="L36" s="141">
        <v>284.12926978195242</v>
      </c>
      <c r="M36" s="141">
        <v>334.99794468941104</v>
      </c>
      <c r="N36" s="505">
        <v>32</v>
      </c>
      <c r="O36" s="162"/>
      <c r="P36" s="162"/>
      <c r="Q36" s="162"/>
      <c r="R36" s="162"/>
      <c r="S36" s="162"/>
      <c r="T36" s="162"/>
      <c r="U36" s="162"/>
      <c r="V36" s="162"/>
      <c r="W36" s="55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  <c r="DJ36" s="139"/>
      <c r="DK36" s="13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139"/>
      <c r="DX36" s="139"/>
      <c r="DY36" s="139"/>
      <c r="DZ36" s="139"/>
      <c r="EA36" s="139"/>
      <c r="EB36" s="139"/>
      <c r="EC36" s="139"/>
      <c r="ED36" s="139"/>
      <c r="EE36" s="139"/>
      <c r="EF36" s="139"/>
      <c r="EG36" s="139"/>
      <c r="EH36" s="139"/>
      <c r="EI36" s="139"/>
      <c r="EJ36" s="139"/>
      <c r="EK36" s="139"/>
      <c r="EL36" s="139"/>
      <c r="EM36" s="139"/>
      <c r="EN36" s="139"/>
      <c r="EO36" s="139"/>
      <c r="EP36" s="139"/>
      <c r="EQ36" s="139"/>
      <c r="ER36" s="139"/>
      <c r="ES36" s="139"/>
      <c r="ET36" s="139"/>
      <c r="EU36" s="139"/>
      <c r="EV36" s="139"/>
      <c r="EW36" s="139"/>
      <c r="EX36" s="139"/>
      <c r="EY36" s="139"/>
      <c r="EZ36" s="139"/>
      <c r="FA36" s="139"/>
      <c r="FB36" s="139"/>
      <c r="FC36" s="139"/>
    </row>
    <row r="37" spans="1:159" ht="12.95" customHeight="1">
      <c r="A37" s="55">
        <v>33</v>
      </c>
      <c r="B37" s="145" t="s">
        <v>682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505">
        <v>33</v>
      </c>
      <c r="O37" s="161"/>
      <c r="P37" s="161"/>
      <c r="Q37" s="162"/>
      <c r="R37" s="162"/>
      <c r="S37" s="162"/>
      <c r="T37" s="162"/>
      <c r="U37" s="162"/>
      <c r="V37" s="162"/>
      <c r="W37" s="55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  <c r="DJ37" s="139"/>
      <c r="DK37" s="139"/>
      <c r="DL37" s="139"/>
      <c r="DM37" s="139"/>
      <c r="DN37" s="139"/>
      <c r="DO37" s="139"/>
      <c r="DP37" s="139"/>
      <c r="DQ37" s="139"/>
      <c r="DR37" s="139"/>
      <c r="DS37" s="139"/>
      <c r="DT37" s="139"/>
      <c r="DU37" s="139"/>
      <c r="DV37" s="139"/>
      <c r="DW37" s="139"/>
      <c r="DX37" s="139"/>
      <c r="DY37" s="139"/>
      <c r="DZ37" s="139"/>
      <c r="EA37" s="139"/>
      <c r="EB37" s="139"/>
      <c r="EC37" s="139"/>
      <c r="ED37" s="139"/>
      <c r="EE37" s="139"/>
      <c r="EF37" s="139"/>
      <c r="EG37" s="139"/>
      <c r="EH37" s="139"/>
      <c r="EI37" s="139"/>
      <c r="EJ37" s="139"/>
      <c r="EK37" s="139"/>
      <c r="EL37" s="139"/>
      <c r="EM37" s="139"/>
      <c r="EN37" s="139"/>
      <c r="EO37" s="139"/>
      <c r="EP37" s="139"/>
      <c r="EQ37" s="139"/>
      <c r="ER37" s="139"/>
      <c r="ES37" s="139"/>
      <c r="ET37" s="139"/>
      <c r="EU37" s="139"/>
      <c r="EV37" s="139"/>
      <c r="EW37" s="139"/>
      <c r="EX37" s="139"/>
      <c r="EY37" s="139"/>
      <c r="EZ37" s="139"/>
      <c r="FA37" s="139"/>
      <c r="FB37" s="139"/>
      <c r="FC37" s="139"/>
    </row>
    <row r="38" spans="1:159" ht="12.95" customHeight="1">
      <c r="A38" s="55">
        <v>34</v>
      </c>
      <c r="B38" s="143" t="s">
        <v>683</v>
      </c>
      <c r="C38" s="141">
        <v>1617.4928942503154</v>
      </c>
      <c r="D38" s="141">
        <v>1590.1351420207727</v>
      </c>
      <c r="E38" s="141">
        <v>1794.0428497670864</v>
      </c>
      <c r="F38" s="141">
        <v>1923.926842308701</v>
      </c>
      <c r="G38" s="141">
        <v>2354.0770375058032</v>
      </c>
      <c r="H38" s="141">
        <v>2460.8329714803394</v>
      </c>
      <c r="I38" s="141">
        <v>1939.892398968725</v>
      </c>
      <c r="J38" s="141">
        <v>2276.3063918481689</v>
      </c>
      <c r="K38" s="141">
        <v>2800.4960884213478</v>
      </c>
      <c r="L38" s="141">
        <v>3299.0981480873215</v>
      </c>
      <c r="M38" s="141">
        <v>3246.264627810514</v>
      </c>
      <c r="N38" s="505">
        <v>34</v>
      </c>
      <c r="O38" s="162"/>
      <c r="P38" s="162"/>
      <c r="Q38" s="162"/>
      <c r="R38" s="162"/>
      <c r="S38" s="162"/>
      <c r="T38" s="162"/>
      <c r="U38" s="162"/>
      <c r="V38" s="162"/>
      <c r="W38" s="55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139"/>
      <c r="DO38" s="139"/>
      <c r="DP38" s="139"/>
      <c r="DQ38" s="139"/>
      <c r="DR38" s="139"/>
      <c r="DS38" s="139"/>
      <c r="DT38" s="139"/>
      <c r="DU38" s="139"/>
      <c r="DV38" s="139"/>
      <c r="DW38" s="139"/>
      <c r="DX38" s="139"/>
      <c r="DY38" s="139"/>
      <c r="DZ38" s="139"/>
      <c r="EA38" s="139"/>
      <c r="EB38" s="139"/>
      <c r="EC38" s="139"/>
      <c r="ED38" s="139"/>
      <c r="EE38" s="139"/>
      <c r="EF38" s="139"/>
      <c r="EG38" s="139"/>
      <c r="EH38" s="139"/>
      <c r="EI38" s="139"/>
      <c r="EJ38" s="139"/>
      <c r="EK38" s="139"/>
      <c r="EL38" s="139"/>
      <c r="EM38" s="139"/>
      <c r="EN38" s="139"/>
      <c r="EO38" s="139"/>
      <c r="EP38" s="139"/>
      <c r="EQ38" s="139"/>
      <c r="ER38" s="139"/>
      <c r="ES38" s="139"/>
      <c r="ET38" s="139"/>
      <c r="EU38" s="139"/>
      <c r="EV38" s="139"/>
      <c r="EW38" s="139"/>
      <c r="EX38" s="139"/>
      <c r="EY38" s="139"/>
      <c r="EZ38" s="139"/>
      <c r="FA38" s="139"/>
      <c r="FB38" s="139"/>
      <c r="FC38" s="139"/>
    </row>
    <row r="39" spans="1:159" ht="12.95" customHeight="1">
      <c r="A39" s="55">
        <v>35</v>
      </c>
      <c r="B39" s="145" t="s">
        <v>684</v>
      </c>
      <c r="C39" s="141">
        <v>34.280312736496633</v>
      </c>
      <c r="D39" s="141">
        <v>34.893036337855897</v>
      </c>
      <c r="E39" s="141">
        <v>63.904679731809878</v>
      </c>
      <c r="F39" s="141">
        <v>45.426106829652412</v>
      </c>
      <c r="G39" s="141">
        <v>72.063103039480737</v>
      </c>
      <c r="H39" s="141">
        <v>72.670456226456707</v>
      </c>
      <c r="I39" s="141">
        <v>83.734621979224244</v>
      </c>
      <c r="J39" s="141">
        <v>74.469053969433361</v>
      </c>
      <c r="K39" s="141">
        <v>82.86670813340578</v>
      </c>
      <c r="L39" s="141">
        <v>65.036944417490616</v>
      </c>
      <c r="M39" s="141">
        <v>90.254416753551183</v>
      </c>
      <c r="N39" s="505">
        <v>35</v>
      </c>
      <c r="O39" s="162"/>
      <c r="P39" s="162"/>
      <c r="Q39" s="162"/>
      <c r="R39" s="162"/>
      <c r="S39" s="162"/>
      <c r="T39" s="162"/>
      <c r="U39" s="162"/>
      <c r="V39" s="162"/>
      <c r="W39" s="55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139"/>
      <c r="DO39" s="139"/>
      <c r="DP39" s="139"/>
      <c r="DQ39" s="139"/>
      <c r="DR39" s="139"/>
      <c r="DS39" s="139"/>
      <c r="DT39" s="139"/>
      <c r="DU39" s="139"/>
      <c r="DV39" s="139"/>
      <c r="DW39" s="139"/>
      <c r="DX39" s="139"/>
      <c r="DY39" s="139"/>
      <c r="DZ39" s="139"/>
      <c r="EA39" s="139"/>
      <c r="EB39" s="139"/>
      <c r="EC39" s="139"/>
      <c r="ED39" s="139"/>
      <c r="EE39" s="139"/>
      <c r="EF39" s="139"/>
      <c r="EG39" s="139"/>
      <c r="EH39" s="139"/>
      <c r="EI39" s="139"/>
      <c r="EJ39" s="139"/>
      <c r="EK39" s="139"/>
      <c r="EL39" s="139"/>
      <c r="EM39" s="139"/>
      <c r="EN39" s="139"/>
      <c r="EO39" s="139"/>
      <c r="EP39" s="139"/>
      <c r="EQ39" s="139"/>
      <c r="ER39" s="139"/>
      <c r="ES39" s="139"/>
      <c r="ET39" s="139"/>
      <c r="EU39" s="139"/>
      <c r="EV39" s="139"/>
      <c r="EW39" s="139"/>
      <c r="EX39" s="139"/>
      <c r="EY39" s="139"/>
      <c r="EZ39" s="139"/>
      <c r="FA39" s="139"/>
      <c r="FB39" s="139"/>
      <c r="FC39" s="139"/>
    </row>
    <row r="40" spans="1:159" ht="12.95" customHeight="1">
      <c r="A40" s="55">
        <v>36</v>
      </c>
      <c r="B40" s="145" t="s">
        <v>685</v>
      </c>
      <c r="C40" s="141">
        <v>39.229916726519129</v>
      </c>
      <c r="D40" s="141">
        <v>43.028453595282947</v>
      </c>
      <c r="E40" s="141">
        <v>51.935917297510841</v>
      </c>
      <c r="F40" s="141">
        <v>46.29111109294805</v>
      </c>
      <c r="G40" s="141">
        <v>25.305696784232804</v>
      </c>
      <c r="H40" s="141">
        <v>63.000942386525779</v>
      </c>
      <c r="I40" s="141">
        <v>116.67376878354646</v>
      </c>
      <c r="J40" s="141">
        <v>52.941367338926185</v>
      </c>
      <c r="K40" s="141">
        <v>44.383532429585394</v>
      </c>
      <c r="L40" s="141">
        <v>39.122437098174558</v>
      </c>
      <c r="M40" s="141">
        <v>46.687046609374022</v>
      </c>
      <c r="N40" s="505">
        <v>36</v>
      </c>
      <c r="O40" s="162"/>
      <c r="P40" s="162"/>
      <c r="Q40" s="162"/>
      <c r="R40" s="162"/>
      <c r="S40" s="162"/>
      <c r="T40" s="162"/>
      <c r="U40" s="162"/>
      <c r="V40" s="162"/>
      <c r="W40" s="55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</row>
    <row r="41" spans="1:159" ht="12.95" customHeight="1">
      <c r="A41" s="55">
        <v>37</v>
      </c>
      <c r="B41" s="165" t="s">
        <v>686</v>
      </c>
      <c r="C41" s="141">
        <v>1622.442498240338</v>
      </c>
      <c r="D41" s="141">
        <v>1598.2705592781999</v>
      </c>
      <c r="E41" s="141">
        <v>1782.0740873327873</v>
      </c>
      <c r="F41" s="141">
        <v>1924.7918465719968</v>
      </c>
      <c r="G41" s="141">
        <v>2307.3196312505552</v>
      </c>
      <c r="H41" s="141">
        <v>2451.1634576404085</v>
      </c>
      <c r="I41" s="141">
        <v>1972.8315457730471</v>
      </c>
      <c r="J41" s="141">
        <v>2254.7787052176618</v>
      </c>
      <c r="K41" s="141">
        <v>2762.0129127175278</v>
      </c>
      <c r="L41" s="141">
        <v>3273.1836407680053</v>
      </c>
      <c r="M41" s="141">
        <v>3202.697257666337</v>
      </c>
      <c r="N41" s="505">
        <v>37</v>
      </c>
      <c r="O41" s="161"/>
      <c r="P41" s="161"/>
      <c r="Q41" s="161"/>
      <c r="R41" s="161"/>
      <c r="S41" s="161"/>
      <c r="T41" s="161"/>
      <c r="U41" s="161"/>
      <c r="V41" s="161"/>
      <c r="W41" s="55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</row>
    <row r="42" spans="1:159" ht="12.95" customHeight="1">
      <c r="A42" s="55">
        <v>38</v>
      </c>
      <c r="B42" s="163" t="s">
        <v>687</v>
      </c>
      <c r="C42" s="141">
        <v>1065.408382860001</v>
      </c>
      <c r="D42" s="141">
        <v>1107.2334753790369</v>
      </c>
      <c r="E42" s="141">
        <v>1070.20388678584</v>
      </c>
      <c r="F42" s="141">
        <v>1176.5204298478077</v>
      </c>
      <c r="G42" s="141">
        <v>982.917200122743</v>
      </c>
      <c r="H42" s="141">
        <v>1156.3734713231888</v>
      </c>
      <c r="I42" s="141">
        <v>1038.2821324269064</v>
      </c>
      <c r="J42" s="141">
        <v>936.46701596989544</v>
      </c>
      <c r="K42" s="141">
        <v>945.15736343585127</v>
      </c>
      <c r="L42" s="141">
        <v>956.46135986625984</v>
      </c>
      <c r="M42" s="141">
        <v>1087.369496227845</v>
      </c>
      <c r="N42" s="505">
        <v>38</v>
      </c>
      <c r="O42" s="161"/>
      <c r="P42" s="161"/>
      <c r="Q42" s="161"/>
      <c r="R42" s="161"/>
      <c r="S42" s="161"/>
      <c r="T42" s="161"/>
      <c r="U42" s="161"/>
      <c r="V42" s="161"/>
      <c r="W42" s="55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</row>
    <row r="43" spans="1:159" ht="12.95" customHeight="1">
      <c r="A43" s="55">
        <v>39</v>
      </c>
      <c r="B43" s="165" t="s">
        <v>688</v>
      </c>
      <c r="C43" s="141">
        <v>557.03411538033697</v>
      </c>
      <c r="D43" s="141">
        <v>491.03708389916301</v>
      </c>
      <c r="E43" s="141">
        <v>711.87020054694722</v>
      </c>
      <c r="F43" s="141">
        <v>748.27141672418907</v>
      </c>
      <c r="G43" s="141">
        <v>1324.4024311278122</v>
      </c>
      <c r="H43" s="141">
        <v>1294.7899863172197</v>
      </c>
      <c r="I43" s="141">
        <v>934.54941334614068</v>
      </c>
      <c r="J43" s="141">
        <v>1318.3116892477665</v>
      </c>
      <c r="K43" s="141">
        <v>1816.8555492816765</v>
      </c>
      <c r="L43" s="141">
        <v>2316.7222809017453</v>
      </c>
      <c r="M43" s="141">
        <v>2115.327761438492</v>
      </c>
      <c r="N43" s="505">
        <v>39</v>
      </c>
      <c r="O43" s="161"/>
      <c r="P43" s="161"/>
      <c r="Q43" s="162"/>
      <c r="R43" s="162"/>
      <c r="S43" s="162"/>
      <c r="T43" s="162"/>
      <c r="U43" s="162"/>
      <c r="V43" s="162"/>
      <c r="W43" s="55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139"/>
      <c r="DG43" s="139"/>
      <c r="DH43" s="139"/>
      <c r="DI43" s="139"/>
      <c r="DJ43" s="139"/>
      <c r="DK43" s="139"/>
      <c r="DL43" s="139"/>
      <c r="DM43" s="139"/>
      <c r="DN43" s="139"/>
      <c r="DO43" s="139"/>
      <c r="DP43" s="139"/>
      <c r="DQ43" s="139"/>
      <c r="DR43" s="139"/>
      <c r="DS43" s="139"/>
      <c r="DT43" s="139"/>
      <c r="DU43" s="139"/>
      <c r="DV43" s="139"/>
      <c r="DW43" s="139"/>
      <c r="DX43" s="139"/>
      <c r="DY43" s="139"/>
      <c r="DZ43" s="139"/>
      <c r="EA43" s="139"/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  <c r="EM43" s="139"/>
      <c r="EN43" s="139"/>
      <c r="EO43" s="139"/>
      <c r="EP43" s="139"/>
      <c r="EQ43" s="139"/>
      <c r="ER43" s="139"/>
      <c r="ES43" s="139"/>
      <c r="ET43" s="139"/>
      <c r="EU43" s="139"/>
      <c r="EV43" s="139"/>
      <c r="EW43" s="139"/>
      <c r="EX43" s="139"/>
      <c r="EY43" s="139"/>
      <c r="EZ43" s="139"/>
      <c r="FA43" s="139"/>
      <c r="FB43" s="139"/>
      <c r="FC43" s="139"/>
    </row>
    <row r="44" spans="1:159" ht="12.95" customHeight="1">
      <c r="A44" s="55">
        <v>40</v>
      </c>
      <c r="B44" s="163" t="s">
        <v>689</v>
      </c>
      <c r="C44" s="141">
        <v>-2.9050895439816409</v>
      </c>
      <c r="D44" s="141">
        <v>-4.7796380272890229</v>
      </c>
      <c r="E44" s="141">
        <v>-4.4105954931238109</v>
      </c>
      <c r="F44" s="141">
        <v>-8.4361928767922247</v>
      </c>
      <c r="G44" s="141">
        <v>-8.1973119429836903</v>
      </c>
      <c r="H44" s="141">
        <v>-8.0810353984459304</v>
      </c>
      <c r="I44" s="141">
        <v>-8.598512774559806</v>
      </c>
      <c r="J44" s="141">
        <v>-7.4006278674782102</v>
      </c>
      <c r="K44" s="141">
        <v>-7.7522417109139692</v>
      </c>
      <c r="L44" s="141">
        <v>-8.2869172618382656</v>
      </c>
      <c r="M44" s="141">
        <v>-6.8030583738623296</v>
      </c>
      <c r="N44" s="505">
        <v>40</v>
      </c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  <c r="CP44" s="139"/>
      <c r="CQ44" s="139"/>
      <c r="CR44" s="139"/>
      <c r="CS44" s="139"/>
      <c r="CT44" s="139"/>
      <c r="CU44" s="139"/>
      <c r="CV44" s="139"/>
      <c r="CW44" s="139"/>
      <c r="CX44" s="139"/>
      <c r="CY44" s="139"/>
      <c r="CZ44" s="139"/>
      <c r="DA44" s="139"/>
      <c r="DB44" s="139"/>
      <c r="DC44" s="139"/>
      <c r="DD44" s="139"/>
      <c r="DE44" s="139"/>
      <c r="DF44" s="139"/>
      <c r="DG44" s="139"/>
      <c r="DH44" s="139"/>
      <c r="DI44" s="139"/>
      <c r="DJ44" s="139"/>
      <c r="DK44" s="139"/>
      <c r="DL44" s="139"/>
      <c r="DM44" s="139"/>
      <c r="DN44" s="139"/>
      <c r="DO44" s="139"/>
      <c r="DP44" s="139"/>
      <c r="DQ44" s="139"/>
      <c r="DR44" s="139"/>
      <c r="DS44" s="139"/>
      <c r="DT44" s="139"/>
      <c r="DU44" s="139"/>
      <c r="DV44" s="139"/>
      <c r="DW44" s="139"/>
      <c r="DX44" s="139"/>
      <c r="DY44" s="139"/>
      <c r="DZ44" s="139"/>
      <c r="EA44" s="139"/>
      <c r="EB44" s="139"/>
      <c r="EC44" s="139"/>
      <c r="ED44" s="139"/>
      <c r="EE44" s="139"/>
      <c r="EF44" s="139"/>
      <c r="EG44" s="139"/>
      <c r="EH44" s="139"/>
      <c r="EI44" s="139"/>
      <c r="EJ44" s="139"/>
      <c r="EK44" s="139"/>
      <c r="EL44" s="139"/>
      <c r="EM44" s="139"/>
      <c r="EN44" s="139"/>
      <c r="EO44" s="139"/>
      <c r="EP44" s="139"/>
      <c r="EQ44" s="139"/>
      <c r="ER44" s="139"/>
      <c r="ES44" s="139"/>
      <c r="ET44" s="139"/>
      <c r="EU44" s="139"/>
      <c r="EV44" s="139"/>
      <c r="EW44" s="139"/>
      <c r="EX44" s="139"/>
      <c r="EY44" s="139"/>
      <c r="EZ44" s="139"/>
      <c r="FA44" s="139"/>
      <c r="FB44" s="139"/>
      <c r="FC44" s="139"/>
    </row>
    <row r="45" spans="1:159" ht="12.95" customHeight="1">
      <c r="A45" s="55">
        <v>41</v>
      </c>
      <c r="B45" s="163" t="s">
        <v>690</v>
      </c>
      <c r="C45" s="141">
        <v>-18.535310785701235</v>
      </c>
      <c r="D45" s="141">
        <v>-21.440942311644374</v>
      </c>
      <c r="E45" s="141">
        <v>-25.05427851417787</v>
      </c>
      <c r="F45" s="141">
        <v>-33.192472629954423</v>
      </c>
      <c r="G45" s="141">
        <v>-35.802887208622316</v>
      </c>
      <c r="H45" s="141">
        <v>-59.982587309990564</v>
      </c>
      <c r="I45" s="141">
        <v>-51.799036649356893</v>
      </c>
      <c r="J45" s="141">
        <v>-49.370815868281369</v>
      </c>
      <c r="K45" s="141">
        <v>-52.749263652886718</v>
      </c>
      <c r="L45" s="141">
        <v>-59.781517366624122</v>
      </c>
      <c r="M45" s="141">
        <v>-83.649009388002384</v>
      </c>
      <c r="N45" s="505">
        <v>41</v>
      </c>
    </row>
    <row r="46" spans="1:159" ht="12.95" customHeight="1">
      <c r="A46" s="55">
        <v>42</v>
      </c>
      <c r="B46" s="163" t="s">
        <v>691</v>
      </c>
      <c r="C46" s="141">
        <v>25.239483511703732</v>
      </c>
      <c r="D46" s="141">
        <v>26.85346980626257</v>
      </c>
      <c r="E46" s="141">
        <v>27.247907759231833</v>
      </c>
      <c r="F46" s="141">
        <v>26.09617210163249</v>
      </c>
      <c r="G46" s="141">
        <v>38.320865274728618</v>
      </c>
      <c r="H46" s="141">
        <v>57.945014973075146</v>
      </c>
      <c r="I46" s="141">
        <v>47.339706599449833</v>
      </c>
      <c r="J46" s="141">
        <v>41.787121507224128</v>
      </c>
      <c r="K46" s="141">
        <v>57.70925354244666</v>
      </c>
      <c r="L46" s="141">
        <v>42.872361952904477</v>
      </c>
      <c r="M46" s="141">
        <v>42.068749787367388</v>
      </c>
      <c r="N46" s="505">
        <v>42</v>
      </c>
    </row>
    <row r="47" spans="1:159" ht="12.95" customHeight="1">
      <c r="A47" s="55">
        <v>43</v>
      </c>
      <c r="B47" s="165" t="s">
        <v>692</v>
      </c>
      <c r="C47" s="141">
        <v>560.83319856235789</v>
      </c>
      <c r="D47" s="141">
        <v>491.66997336649217</v>
      </c>
      <c r="E47" s="141">
        <v>709.65323429887735</v>
      </c>
      <c r="F47" s="141">
        <v>732.73892331907496</v>
      </c>
      <c r="G47" s="141">
        <v>1318.7230972509349</v>
      </c>
      <c r="H47" s="141">
        <v>1284.6713785818583</v>
      </c>
      <c r="I47" s="141">
        <v>921.49157052167379</v>
      </c>
      <c r="J47" s="141">
        <v>1303.3273670192309</v>
      </c>
      <c r="K47" s="141">
        <v>1814.0632974603227</v>
      </c>
      <c r="L47" s="141">
        <v>2291.5262082261875</v>
      </c>
      <c r="M47" s="141">
        <v>2066.9444434639945</v>
      </c>
      <c r="N47" s="505">
        <v>43</v>
      </c>
    </row>
    <row r="48" spans="1:159" ht="12.95" customHeight="1">
      <c r="A48" s="55">
        <v>44</v>
      </c>
      <c r="B48" s="143" t="s">
        <v>693</v>
      </c>
      <c r="C48" s="141">
        <v>174.11561976800036</v>
      </c>
      <c r="D48" s="141">
        <v>198.35485292390362</v>
      </c>
      <c r="E48" s="141">
        <v>167.89425710445352</v>
      </c>
      <c r="F48" s="141">
        <v>229.26606019435306</v>
      </c>
      <c r="G48" s="141">
        <v>221.91596737925738</v>
      </c>
      <c r="H48" s="141">
        <v>228.41539244690992</v>
      </c>
      <c r="I48" s="141">
        <v>201.04364106984184</v>
      </c>
      <c r="J48" s="141">
        <v>172.11505024936986</v>
      </c>
      <c r="K48" s="141">
        <v>219.73188862723373</v>
      </c>
      <c r="L48" s="141">
        <v>226.08558958747278</v>
      </c>
      <c r="M48" s="141">
        <v>272.28559172112097</v>
      </c>
      <c r="N48" s="505">
        <v>44</v>
      </c>
    </row>
    <row r="49" spans="1:14" ht="12.95" customHeight="1">
      <c r="A49" s="55">
        <v>45</v>
      </c>
      <c r="B49" s="163" t="s">
        <v>694</v>
      </c>
      <c r="C49" s="141">
        <v>0</v>
      </c>
      <c r="D49" s="141">
        <v>0</v>
      </c>
      <c r="E49" s="141">
        <v>0</v>
      </c>
      <c r="F49" s="141">
        <v>0</v>
      </c>
      <c r="G49" s="141">
        <v>0</v>
      </c>
      <c r="H49" s="141">
        <v>0</v>
      </c>
      <c r="I49" s="141">
        <v>0</v>
      </c>
      <c r="J49" s="141">
        <v>0</v>
      </c>
      <c r="K49" s="141">
        <v>0</v>
      </c>
      <c r="L49" s="141">
        <v>0</v>
      </c>
      <c r="M49" s="141">
        <v>0</v>
      </c>
      <c r="N49" s="505">
        <v>45</v>
      </c>
    </row>
    <row r="50" spans="1:14" ht="12.95" customHeight="1">
      <c r="A50" s="55">
        <v>46</v>
      </c>
      <c r="B50" s="145" t="s">
        <v>695</v>
      </c>
      <c r="C50" s="141">
        <v>170.49922415564507</v>
      </c>
      <c r="D50" s="141">
        <v>194.49988540734432</v>
      </c>
      <c r="E50" s="141">
        <v>164.64415200096579</v>
      </c>
      <c r="F50" s="141">
        <v>226.45727936116833</v>
      </c>
      <c r="G50" s="141">
        <v>218.03582557662091</v>
      </c>
      <c r="H50" s="141">
        <v>224.12474864608038</v>
      </c>
      <c r="I50" s="141">
        <v>197.28107985968336</v>
      </c>
      <c r="J50" s="141">
        <v>168.9437732466115</v>
      </c>
      <c r="K50" s="141">
        <v>216.06397019360793</v>
      </c>
      <c r="L50" s="141">
        <v>221.82786794881326</v>
      </c>
      <c r="M50" s="141">
        <v>268.00309954832085</v>
      </c>
      <c r="N50" s="505">
        <v>46</v>
      </c>
    </row>
    <row r="51" spans="1:14" ht="12.95" customHeight="1">
      <c r="A51" s="55">
        <v>47</v>
      </c>
      <c r="B51" s="145" t="s">
        <v>696</v>
      </c>
      <c r="C51" s="141">
        <v>3.6163956123552969</v>
      </c>
      <c r="D51" s="141">
        <v>3.8549675165592978</v>
      </c>
      <c r="E51" s="141">
        <v>3.2501051034877362</v>
      </c>
      <c r="F51" s="141">
        <v>2.8087808331847284</v>
      </c>
      <c r="G51" s="141">
        <v>3.8801418026364667</v>
      </c>
      <c r="H51" s="141">
        <v>4.290643800829538</v>
      </c>
      <c r="I51" s="141">
        <v>3.7625612101584673</v>
      </c>
      <c r="J51" s="141">
        <v>3.1712770027583632</v>
      </c>
      <c r="K51" s="141">
        <v>3.6679184336257893</v>
      </c>
      <c r="L51" s="141">
        <v>4.2577216386595076</v>
      </c>
      <c r="M51" s="141">
        <v>4.2824921728001168</v>
      </c>
      <c r="N51" s="505">
        <v>47</v>
      </c>
    </row>
    <row r="52" spans="1:14" ht="12.95" customHeight="1">
      <c r="A52" s="55">
        <v>48</v>
      </c>
      <c r="B52" s="143" t="s">
        <v>697</v>
      </c>
      <c r="C52" s="141">
        <v>-83.008535744781199</v>
      </c>
      <c r="D52" s="141">
        <v>-78.02308506047936</v>
      </c>
      <c r="E52" s="141">
        <v>-88.087002935006694</v>
      </c>
      <c r="F52" s="141">
        <v>-2.6822801631986977</v>
      </c>
      <c r="G52" s="141">
        <v>-25.65837856343083</v>
      </c>
      <c r="H52" s="141">
        <v>-2.4294837981561557</v>
      </c>
      <c r="I52" s="141">
        <v>-33.244396899280503</v>
      </c>
      <c r="J52" s="141">
        <v>-46.603346399705686</v>
      </c>
      <c r="K52" s="141">
        <v>-80.050170974509058</v>
      </c>
      <c r="L52" s="141">
        <v>-58.043680194479634</v>
      </c>
      <c r="M52" s="141">
        <v>-62.712352968290077</v>
      </c>
      <c r="N52" s="505">
        <v>48</v>
      </c>
    </row>
    <row r="53" spans="1:14" ht="12.95" customHeight="1">
      <c r="A53" s="55">
        <v>49</v>
      </c>
      <c r="B53" s="145" t="s">
        <v>698</v>
      </c>
      <c r="C53" s="141">
        <v>368.82457412364454</v>
      </c>
      <c r="D53" s="141">
        <v>237.77005108132329</v>
      </c>
      <c r="E53" s="141">
        <v>141.51632544693288</v>
      </c>
      <c r="F53" s="141">
        <v>47.334901690850813</v>
      </c>
      <c r="G53" s="141">
        <v>-305.37377867391046</v>
      </c>
      <c r="H53" s="141">
        <v>311.13123809193576</v>
      </c>
      <c r="I53" s="141">
        <v>461.51773842976792</v>
      </c>
      <c r="J53" s="141">
        <v>-311.88249426786035</v>
      </c>
      <c r="K53" s="141">
        <v>435.11358647718271</v>
      </c>
      <c r="L53" s="141">
        <v>470.48448005875684</v>
      </c>
      <c r="M53" s="141">
        <v>697.93137137796612</v>
      </c>
      <c r="N53" s="505">
        <v>49</v>
      </c>
    </row>
    <row r="54" spans="1:14" ht="12.95" customHeight="1">
      <c r="A54" s="55">
        <v>50</v>
      </c>
      <c r="B54" s="164" t="s">
        <v>989</v>
      </c>
      <c r="C54" s="141">
        <v>368.82457412364454</v>
      </c>
      <c r="D54" s="141">
        <v>237.77005108132329</v>
      </c>
      <c r="E54" s="141">
        <v>141.51632544693288</v>
      </c>
      <c r="F54" s="141">
        <v>47.334901690850813</v>
      </c>
      <c r="G54" s="141">
        <v>-305.37377867391046</v>
      </c>
      <c r="H54" s="141">
        <v>311.13123809193576</v>
      </c>
      <c r="I54" s="141">
        <v>461.51773842976792</v>
      </c>
      <c r="J54" s="141">
        <v>-311.88249426786035</v>
      </c>
      <c r="K54" s="141">
        <v>435.11358647718271</v>
      </c>
      <c r="L54" s="141">
        <v>470.48448005875684</v>
      </c>
      <c r="M54" s="141">
        <v>697.93137137796612</v>
      </c>
      <c r="N54" s="505">
        <v>50</v>
      </c>
    </row>
    <row r="55" spans="1:14" ht="12.95" customHeight="1">
      <c r="A55" s="55">
        <v>51</v>
      </c>
      <c r="B55" s="145" t="s">
        <v>699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505">
        <v>51</v>
      </c>
    </row>
    <row r="56" spans="1:14" ht="12.95" customHeight="1">
      <c r="A56" s="55">
        <v>52</v>
      </c>
      <c r="B56" s="143" t="s">
        <v>988</v>
      </c>
      <c r="C56" s="141" t="s">
        <v>700</v>
      </c>
      <c r="D56" s="141" t="s">
        <v>700</v>
      </c>
      <c r="E56" s="141" t="s">
        <v>700</v>
      </c>
      <c r="F56" s="141">
        <v>37.870894309862784</v>
      </c>
      <c r="G56" s="141">
        <v>45.960302339549649</v>
      </c>
      <c r="H56" s="141">
        <v>42.927997882834141</v>
      </c>
      <c r="I56" s="141">
        <v>39.492337742975621</v>
      </c>
      <c r="J56" s="141">
        <v>38.899178131941497</v>
      </c>
      <c r="K56" s="141">
        <v>39.825920026440507</v>
      </c>
      <c r="L56" s="141">
        <v>38.761612933566809</v>
      </c>
      <c r="M56" s="141">
        <v>39.824533566791921</v>
      </c>
      <c r="N56" s="505">
        <v>52</v>
      </c>
    </row>
    <row r="57" spans="1:14" ht="15" customHeight="1">
      <c r="A57" s="166" t="s">
        <v>572</v>
      </c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</row>
    <row r="58" spans="1:14">
      <c r="A58" s="168" t="s">
        <v>986</v>
      </c>
      <c r="B58" s="169"/>
      <c r="C58" s="170"/>
      <c r="D58" s="170"/>
      <c r="E58" s="170"/>
      <c r="F58" s="170"/>
      <c r="G58" s="170"/>
      <c r="H58" s="74" t="s">
        <v>303</v>
      </c>
    </row>
    <row r="59" spans="1:14">
      <c r="A59" s="168" t="s">
        <v>987</v>
      </c>
      <c r="C59" s="139"/>
      <c r="D59" s="139"/>
      <c r="E59" s="139"/>
      <c r="F59" s="139"/>
      <c r="G59" s="139"/>
      <c r="H59" s="139"/>
    </row>
    <row r="60" spans="1:14">
      <c r="C60" s="139"/>
      <c r="D60" s="139"/>
      <c r="E60" s="139"/>
      <c r="F60" s="139"/>
      <c r="G60" s="139"/>
      <c r="H60" s="139"/>
    </row>
    <row r="61" spans="1:14" ht="14.25" customHeight="1">
      <c r="B61" s="171"/>
      <c r="C61" s="139"/>
      <c r="D61" s="139"/>
      <c r="E61" s="139"/>
      <c r="F61" s="139"/>
      <c r="G61" s="139"/>
      <c r="H61" s="139"/>
    </row>
    <row r="62" spans="1:14">
      <c r="B62" s="172"/>
      <c r="C62" s="139"/>
      <c r="D62" s="139"/>
      <c r="E62" s="139"/>
      <c r="F62" s="139"/>
      <c r="G62" s="139"/>
      <c r="H62" s="139"/>
    </row>
    <row r="63" spans="1:14">
      <c r="B63" s="172"/>
      <c r="C63" s="139"/>
      <c r="D63" s="139"/>
      <c r="E63" s="139"/>
      <c r="F63" s="139"/>
      <c r="G63" s="139"/>
      <c r="H63" s="139"/>
    </row>
    <row r="64" spans="1:14">
      <c r="B64" s="173"/>
      <c r="C64" s="139"/>
      <c r="D64" s="139"/>
      <c r="E64" s="139"/>
      <c r="F64" s="139"/>
      <c r="G64" s="139"/>
      <c r="H64" s="139"/>
    </row>
    <row r="65" spans="2:8">
      <c r="B65" s="173"/>
      <c r="C65" s="139"/>
      <c r="D65" s="139"/>
      <c r="E65" s="139"/>
      <c r="F65" s="139"/>
      <c r="G65" s="139"/>
      <c r="H65" s="139"/>
    </row>
    <row r="66" spans="2:8">
      <c r="B66" s="172"/>
      <c r="C66" s="139"/>
      <c r="D66" s="139"/>
      <c r="E66" s="139"/>
      <c r="F66" s="139"/>
      <c r="G66" s="139"/>
      <c r="H66" s="139"/>
    </row>
    <row r="67" spans="2:8">
      <c r="B67" s="172"/>
      <c r="C67" s="139"/>
      <c r="D67" s="139"/>
      <c r="E67" s="139"/>
      <c r="F67" s="139"/>
      <c r="G67" s="139"/>
      <c r="H67" s="139"/>
    </row>
    <row r="68" spans="2:8">
      <c r="B68" s="172"/>
      <c r="C68" s="139"/>
      <c r="D68" s="139"/>
      <c r="E68" s="139"/>
      <c r="F68" s="139"/>
      <c r="G68" s="139"/>
      <c r="H68" s="139"/>
    </row>
    <row r="69" spans="2:8">
      <c r="B69" s="172"/>
      <c r="C69" s="139"/>
      <c r="D69" s="139"/>
      <c r="E69" s="139"/>
      <c r="F69" s="139"/>
      <c r="G69" s="139"/>
      <c r="H69" s="139"/>
    </row>
    <row r="70" spans="2:8">
      <c r="B70" s="172"/>
      <c r="C70" s="139"/>
      <c r="D70" s="139"/>
      <c r="E70" s="139"/>
      <c r="F70" s="139"/>
      <c r="G70" s="139"/>
      <c r="H70" s="139"/>
    </row>
    <row r="71" spans="2:8">
      <c r="B71" s="172"/>
      <c r="C71" s="139"/>
      <c r="D71" s="139"/>
      <c r="E71" s="139"/>
      <c r="F71" s="139"/>
      <c r="G71" s="139"/>
      <c r="H71" s="139"/>
    </row>
    <row r="72" spans="2:8">
      <c r="B72" s="172"/>
      <c r="C72" s="139"/>
      <c r="D72" s="139"/>
      <c r="E72" s="139"/>
      <c r="F72" s="139"/>
      <c r="G72" s="139"/>
      <c r="H72" s="139"/>
    </row>
    <row r="73" spans="2:8">
      <c r="B73" s="172"/>
      <c r="C73" s="139"/>
      <c r="D73" s="139"/>
      <c r="E73" s="139"/>
      <c r="F73" s="139"/>
      <c r="G73" s="139"/>
      <c r="H73" s="139"/>
    </row>
    <row r="74" spans="2:8">
      <c r="B74" s="172"/>
      <c r="C74" s="139"/>
      <c r="D74" s="139"/>
      <c r="E74" s="139"/>
      <c r="F74" s="139"/>
      <c r="G74" s="139"/>
      <c r="H74" s="139"/>
    </row>
    <row r="75" spans="2:8">
      <c r="B75" s="172"/>
      <c r="C75" s="139"/>
      <c r="D75" s="139"/>
      <c r="E75" s="139"/>
      <c r="F75" s="139"/>
      <c r="G75" s="139"/>
      <c r="H75" s="139"/>
    </row>
    <row r="76" spans="2:8">
      <c r="B76" s="173"/>
      <c r="C76" s="139"/>
      <c r="D76" s="139"/>
      <c r="E76" s="139"/>
      <c r="F76" s="139"/>
      <c r="G76" s="139"/>
      <c r="H76" s="139"/>
    </row>
    <row r="77" spans="2:8">
      <c r="B77" s="173"/>
      <c r="C77" s="139"/>
      <c r="D77" s="139"/>
      <c r="E77" s="139"/>
      <c r="F77" s="139"/>
      <c r="G77" s="139"/>
      <c r="H77" s="139"/>
    </row>
    <row r="78" spans="2:8">
      <c r="B78" s="172"/>
      <c r="C78" s="139"/>
      <c r="D78" s="139"/>
      <c r="E78" s="139"/>
      <c r="F78" s="139"/>
      <c r="G78" s="139"/>
      <c r="H78" s="139"/>
    </row>
    <row r="79" spans="2:8">
      <c r="B79" s="172"/>
      <c r="C79" s="139"/>
      <c r="D79" s="139"/>
      <c r="E79" s="139"/>
      <c r="F79" s="139"/>
      <c r="G79" s="139"/>
      <c r="H79" s="139"/>
    </row>
    <row r="80" spans="2:8">
      <c r="B80" s="172"/>
      <c r="C80" s="139"/>
      <c r="D80" s="139"/>
      <c r="E80" s="139"/>
      <c r="F80" s="139"/>
      <c r="G80" s="139"/>
      <c r="H80" s="139"/>
    </row>
    <row r="81" spans="2:8">
      <c r="B81" s="173"/>
      <c r="C81" s="139"/>
      <c r="D81" s="139"/>
      <c r="E81" s="139"/>
      <c r="F81" s="139"/>
      <c r="G81" s="139"/>
      <c r="H81" s="139"/>
    </row>
    <row r="82" spans="2:8">
      <c r="B82" s="172"/>
      <c r="C82" s="139"/>
      <c r="D82" s="139"/>
      <c r="E82" s="139"/>
      <c r="F82" s="139"/>
      <c r="G82" s="139"/>
      <c r="H82" s="139"/>
    </row>
    <row r="83" spans="2:8">
      <c r="B83" s="172"/>
      <c r="C83" s="139"/>
      <c r="D83" s="139"/>
      <c r="E83" s="139"/>
      <c r="F83" s="139"/>
      <c r="G83" s="139"/>
      <c r="H83" s="139"/>
    </row>
    <row r="84" spans="2:8">
      <c r="B84" s="173"/>
      <c r="C84" s="139"/>
      <c r="D84" s="139"/>
      <c r="E84" s="139"/>
      <c r="F84" s="139"/>
      <c r="G84" s="139"/>
      <c r="H84" s="139"/>
    </row>
    <row r="85" spans="2:8">
      <c r="B85" s="172"/>
      <c r="C85" s="139"/>
      <c r="D85" s="139"/>
      <c r="E85" s="139"/>
      <c r="F85" s="139"/>
      <c r="G85" s="139"/>
      <c r="H85" s="139"/>
    </row>
    <row r="86" spans="2:8">
      <c r="B86" s="173"/>
      <c r="C86" s="139"/>
      <c r="D86" s="139"/>
      <c r="E86" s="139"/>
      <c r="F86" s="139"/>
      <c r="G86" s="139"/>
      <c r="H86" s="139"/>
    </row>
    <row r="87" spans="2:8">
      <c r="B87" s="172"/>
      <c r="C87" s="139"/>
      <c r="D87" s="139"/>
      <c r="E87" s="139"/>
      <c r="F87" s="139"/>
      <c r="G87" s="139"/>
      <c r="H87" s="139"/>
    </row>
    <row r="88" spans="2:8">
      <c r="B88" s="172"/>
      <c r="C88" s="139"/>
      <c r="D88" s="139"/>
      <c r="E88" s="139"/>
      <c r="F88" s="139"/>
      <c r="G88" s="139"/>
      <c r="H88" s="139"/>
    </row>
    <row r="89" spans="2:8">
      <c r="B89" s="172"/>
      <c r="C89" s="139"/>
      <c r="D89" s="139"/>
      <c r="E89" s="139"/>
      <c r="F89" s="139"/>
      <c r="G89" s="139"/>
      <c r="H89" s="139"/>
    </row>
    <row r="90" spans="2:8">
      <c r="B90" s="173"/>
      <c r="C90" s="139"/>
      <c r="D90" s="139"/>
      <c r="E90" s="139"/>
      <c r="F90" s="139"/>
      <c r="G90" s="139"/>
      <c r="H90" s="139"/>
    </row>
    <row r="91" spans="2:8">
      <c r="B91" s="173"/>
      <c r="C91" s="139"/>
      <c r="D91" s="139"/>
      <c r="E91" s="139"/>
      <c r="F91" s="139"/>
      <c r="G91" s="139"/>
      <c r="H91" s="139"/>
    </row>
    <row r="92" spans="2:8">
      <c r="B92" s="172"/>
      <c r="C92" s="139"/>
      <c r="D92" s="139"/>
      <c r="E92" s="139"/>
      <c r="F92" s="139"/>
      <c r="G92" s="139"/>
      <c r="H92" s="139"/>
    </row>
    <row r="93" spans="2:8">
      <c r="B93" s="172"/>
      <c r="C93" s="139"/>
      <c r="D93" s="139"/>
      <c r="E93" s="139"/>
      <c r="F93" s="139"/>
      <c r="G93" s="139"/>
      <c r="H93" s="139"/>
    </row>
    <row r="94" spans="2:8">
      <c r="B94" s="172"/>
      <c r="C94" s="139"/>
      <c r="D94" s="139"/>
      <c r="E94" s="139"/>
      <c r="F94" s="139"/>
      <c r="G94" s="139"/>
      <c r="H94" s="139"/>
    </row>
    <row r="95" spans="2:8">
      <c r="B95" s="173"/>
      <c r="C95" s="139"/>
      <c r="D95" s="139"/>
      <c r="E95" s="139"/>
      <c r="F95" s="139"/>
      <c r="G95" s="139"/>
      <c r="H95" s="139"/>
    </row>
    <row r="96" spans="2:8">
      <c r="B96" s="172"/>
      <c r="C96" s="139"/>
      <c r="D96" s="139"/>
      <c r="E96" s="139"/>
      <c r="F96" s="139"/>
      <c r="G96" s="139"/>
      <c r="H96" s="139"/>
    </row>
    <row r="97" spans="2:8">
      <c r="B97" s="172"/>
      <c r="C97" s="139"/>
      <c r="D97" s="139"/>
      <c r="E97" s="139"/>
      <c r="F97" s="139"/>
      <c r="G97" s="139"/>
      <c r="H97" s="139"/>
    </row>
    <row r="98" spans="2:8">
      <c r="B98" s="172"/>
      <c r="C98" s="139"/>
      <c r="D98" s="139"/>
      <c r="E98" s="139"/>
      <c r="F98" s="139"/>
      <c r="G98" s="139"/>
      <c r="H98" s="139"/>
    </row>
    <row r="99" spans="2:8">
      <c r="B99" s="173"/>
      <c r="C99" s="139"/>
      <c r="D99" s="139"/>
      <c r="E99" s="139"/>
      <c r="F99" s="139"/>
      <c r="G99" s="139"/>
      <c r="H99" s="139"/>
    </row>
    <row r="100" spans="2:8">
      <c r="B100" s="139"/>
      <c r="C100" s="139"/>
      <c r="D100" s="139"/>
      <c r="E100" s="139"/>
      <c r="F100" s="139"/>
      <c r="G100" s="139"/>
      <c r="H100" s="139"/>
    </row>
    <row r="101" spans="2:8">
      <c r="B101" s="139"/>
      <c r="C101" s="139"/>
      <c r="D101" s="139"/>
      <c r="E101" s="139"/>
      <c r="F101" s="139"/>
      <c r="G101" s="139"/>
      <c r="H101" s="139"/>
    </row>
    <row r="102" spans="2:8">
      <c r="B102" s="139"/>
      <c r="C102" s="139"/>
      <c r="D102" s="139"/>
      <c r="E102" s="139"/>
      <c r="F102" s="139"/>
      <c r="G102" s="139"/>
      <c r="H102" s="139"/>
    </row>
    <row r="103" spans="2:8">
      <c r="B103" s="139"/>
      <c r="C103" s="139"/>
      <c r="D103" s="139"/>
      <c r="E103" s="139"/>
      <c r="F103" s="139"/>
      <c r="G103" s="139"/>
      <c r="H103" s="139"/>
    </row>
    <row r="104" spans="2:8">
      <c r="B104" s="139"/>
      <c r="C104" s="139"/>
      <c r="D104" s="139"/>
      <c r="E104" s="139"/>
      <c r="F104" s="139"/>
      <c r="G104" s="139"/>
      <c r="H104" s="139"/>
    </row>
    <row r="105" spans="2:8">
      <c r="B105" s="139"/>
      <c r="C105" s="139"/>
      <c r="D105" s="139"/>
      <c r="E105" s="139"/>
      <c r="F105" s="139"/>
      <c r="G105" s="139"/>
      <c r="H105" s="139"/>
    </row>
    <row r="106" spans="2:8">
      <c r="B106" s="139"/>
      <c r="C106" s="139"/>
      <c r="D106" s="139"/>
      <c r="E106" s="139"/>
      <c r="F106" s="139"/>
      <c r="G106" s="139"/>
      <c r="H106" s="139"/>
    </row>
    <row r="107" spans="2:8">
      <c r="B107" s="139"/>
      <c r="C107" s="139"/>
      <c r="D107" s="139"/>
      <c r="E107" s="139"/>
      <c r="F107" s="139"/>
      <c r="G107" s="139"/>
      <c r="H107" s="139"/>
    </row>
    <row r="108" spans="2:8">
      <c r="B108" s="139"/>
      <c r="C108" s="139"/>
      <c r="D108" s="139"/>
      <c r="E108" s="139"/>
      <c r="F108" s="139"/>
      <c r="G108" s="139"/>
      <c r="H108" s="139"/>
    </row>
    <row r="109" spans="2:8">
      <c r="B109" s="139"/>
      <c r="C109" s="139"/>
      <c r="D109" s="139"/>
      <c r="E109" s="139"/>
      <c r="F109" s="139"/>
      <c r="G109" s="139"/>
      <c r="H109" s="139"/>
    </row>
  </sheetData>
  <printOptions horizontalCentered="1"/>
  <pageMargins left="0.59055118110236227" right="0.39370078740157483" top="0.78740157480314965" bottom="0.78740157480314965" header="0.11811023622047245" footer="0.11811023622047245"/>
  <pageSetup paperSize="9" scale="85" orientation="portrait" r:id="rId1"/>
  <headerFooter alignWithMargins="0">
    <oddHeader>&amp;R&amp;"MetaNormalLF-Roman,Standard"&amp;9Teil 5</oddHeader>
    <oddFooter>&amp;L&amp;"MetaNormalLF-Roman,Standard"&amp;9Statistisches Bundesamt, Umweltnutzung und Wirtschaft, Tabellenband, 2016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8"/>
  <sheetViews>
    <sheetView zoomScaleNormal="75" zoomScaleSheetLayoutView="100" workbookViewId="0"/>
  </sheetViews>
  <sheetFormatPr baseColWidth="10" defaultRowHeight="12"/>
  <cols>
    <col min="1" max="1" width="4.28515625" style="74" customWidth="1"/>
    <col min="2" max="2" width="30.7109375" style="74" customWidth="1"/>
    <col min="3" max="3" width="11.7109375" style="74" customWidth="1"/>
    <col min="4" max="12" width="9.7109375" style="74" customWidth="1"/>
    <col min="13" max="13" width="10.42578125" style="74" customWidth="1"/>
    <col min="14" max="14" width="8.7109375" style="74" customWidth="1"/>
    <col min="15" max="15" width="11.42578125" style="74"/>
    <col min="16" max="17" width="8.7109375" style="74" customWidth="1"/>
    <col min="18" max="19" width="9.7109375" style="74" customWidth="1"/>
    <col min="20" max="24" width="8.7109375" style="74" customWidth="1"/>
    <col min="25" max="25" width="4.28515625" style="139" hidden="1" customWidth="1"/>
    <col min="26" max="16384" width="11.42578125" style="74"/>
  </cols>
  <sheetData>
    <row r="1" spans="1:26" ht="20.100000000000001" customHeight="1">
      <c r="A1" s="151" t="s">
        <v>990</v>
      </c>
      <c r="M1" s="151"/>
    </row>
    <row r="2" spans="1:26" ht="18">
      <c r="A2" s="135" t="s">
        <v>701</v>
      </c>
      <c r="M2" s="135"/>
    </row>
    <row r="3" spans="1:26" ht="20.100000000000001" customHeight="1">
      <c r="A3" s="175"/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</row>
    <row r="4" spans="1:26" s="81" customFormat="1" ht="12.75" customHeight="1">
      <c r="A4" s="758" t="s">
        <v>30</v>
      </c>
      <c r="B4" s="760" t="s">
        <v>702</v>
      </c>
      <c r="C4" s="762" t="s">
        <v>3</v>
      </c>
      <c r="D4" s="556" t="s">
        <v>703</v>
      </c>
      <c r="E4" s="557"/>
      <c r="F4" s="557"/>
      <c r="G4" s="557"/>
      <c r="H4" s="557"/>
      <c r="I4" s="557"/>
      <c r="J4" s="557"/>
      <c r="K4" s="557"/>
      <c r="L4" s="573"/>
      <c r="M4" s="565"/>
      <c r="N4" s="558"/>
      <c r="O4" s="764" t="s">
        <v>48</v>
      </c>
      <c r="P4" s="556" t="s">
        <v>632</v>
      </c>
      <c r="Q4" s="565"/>
      <c r="R4" s="565"/>
      <c r="S4" s="565"/>
      <c r="T4" s="565"/>
      <c r="U4" s="565"/>
      <c r="V4" s="565"/>
      <c r="W4" s="565"/>
      <c r="X4" s="565"/>
      <c r="Y4" s="756" t="s">
        <v>30</v>
      </c>
      <c r="Z4" s="137"/>
    </row>
    <row r="5" spans="1:26" s="81" customFormat="1" ht="27" customHeight="1">
      <c r="A5" s="759"/>
      <c r="B5" s="761"/>
      <c r="C5" s="763"/>
      <c r="D5" s="559" t="s">
        <v>704</v>
      </c>
      <c r="E5" s="559" t="s">
        <v>705</v>
      </c>
      <c r="F5" s="559" t="s">
        <v>706</v>
      </c>
      <c r="G5" s="559" t="s">
        <v>707</v>
      </c>
      <c r="H5" s="559" t="s">
        <v>708</v>
      </c>
      <c r="I5" s="560" t="s">
        <v>709</v>
      </c>
      <c r="J5" s="560" t="s">
        <v>710</v>
      </c>
      <c r="K5" s="572" t="s">
        <v>711</v>
      </c>
      <c r="L5" s="561" t="s">
        <v>712</v>
      </c>
      <c r="M5" s="540" t="s">
        <v>713</v>
      </c>
      <c r="N5" s="562" t="s">
        <v>634</v>
      </c>
      <c r="O5" s="765"/>
      <c r="P5" s="561" t="s">
        <v>704</v>
      </c>
      <c r="Q5" s="561" t="s">
        <v>705</v>
      </c>
      <c r="R5" s="561" t="s">
        <v>706</v>
      </c>
      <c r="S5" s="561" t="s">
        <v>707</v>
      </c>
      <c r="T5" s="561" t="s">
        <v>708</v>
      </c>
      <c r="U5" s="563" t="s">
        <v>709</v>
      </c>
      <c r="V5" s="563" t="s">
        <v>710</v>
      </c>
      <c r="W5" s="563" t="s">
        <v>711</v>
      </c>
      <c r="X5" s="564" t="s">
        <v>633</v>
      </c>
      <c r="Y5" s="757"/>
      <c r="Z5" s="137"/>
    </row>
    <row r="6" spans="1:26" ht="20.100000000000001" customHeight="1">
      <c r="A6" s="139"/>
      <c r="B6" s="139"/>
      <c r="C6" s="139"/>
      <c r="D6" s="207">
        <v>2003</v>
      </c>
      <c r="E6" s="568"/>
      <c r="F6" s="568"/>
      <c r="G6" s="568"/>
      <c r="H6" s="568"/>
      <c r="I6" s="568"/>
      <c r="J6" s="568"/>
      <c r="K6" s="568"/>
      <c r="L6" s="569"/>
      <c r="M6" s="207"/>
      <c r="N6" s="568"/>
      <c r="O6" s="568"/>
      <c r="P6" s="568"/>
      <c r="Q6" s="568"/>
      <c r="R6" s="568"/>
      <c r="S6" s="568"/>
      <c r="T6" s="568"/>
      <c r="U6" s="568"/>
      <c r="V6" s="568"/>
      <c r="W6" s="568"/>
      <c r="X6" s="568"/>
      <c r="Z6" s="139"/>
    </row>
    <row r="7" spans="1:26" ht="15" customHeight="1">
      <c r="A7" s="25">
        <v>1</v>
      </c>
      <c r="B7" s="566" t="s">
        <v>714</v>
      </c>
      <c r="C7" s="77" t="s">
        <v>715</v>
      </c>
      <c r="D7" s="176">
        <v>81.315705964155512</v>
      </c>
      <c r="E7" s="176"/>
      <c r="F7" s="176"/>
      <c r="G7" s="176"/>
      <c r="H7" s="176"/>
      <c r="I7" s="176"/>
      <c r="J7" s="176"/>
      <c r="K7" s="176">
        <v>81.315705964155512</v>
      </c>
      <c r="L7" s="176"/>
      <c r="M7" s="176">
        <v>39.39284756771081</v>
      </c>
      <c r="N7" s="176"/>
      <c r="O7" s="177">
        <v>113.48256522174538</v>
      </c>
      <c r="P7" s="176">
        <v>113.48256522174538</v>
      </c>
      <c r="Q7" s="176"/>
      <c r="R7" s="176"/>
      <c r="S7" s="176"/>
      <c r="T7" s="176"/>
      <c r="U7" s="176"/>
      <c r="V7" s="176"/>
      <c r="W7" s="176">
        <v>113.48256522174538</v>
      </c>
      <c r="X7" s="205"/>
      <c r="Y7" s="505">
        <v>1</v>
      </c>
      <c r="Z7" s="139"/>
    </row>
    <row r="8" spans="1:26" ht="13.5">
      <c r="A8" s="25">
        <v>2</v>
      </c>
      <c r="B8" s="566" t="s">
        <v>716</v>
      </c>
      <c r="C8" s="77" t="s">
        <v>717</v>
      </c>
      <c r="D8" s="176"/>
      <c r="E8" s="176">
        <v>31.586758850445353</v>
      </c>
      <c r="F8" s="176"/>
      <c r="G8" s="176"/>
      <c r="H8" s="176"/>
      <c r="I8" s="176"/>
      <c r="J8" s="176"/>
      <c r="K8" s="176">
        <v>31.586758850445353</v>
      </c>
      <c r="L8" s="176"/>
      <c r="M8" s="176"/>
      <c r="N8" s="176">
        <v>3.0723811559101653</v>
      </c>
      <c r="O8" s="177">
        <v>34.659140006355521</v>
      </c>
      <c r="P8" s="176">
        <v>32.619060937561194</v>
      </c>
      <c r="Q8" s="176"/>
      <c r="R8" s="176"/>
      <c r="S8" s="176"/>
      <c r="T8" s="176"/>
      <c r="U8" s="176"/>
      <c r="V8" s="176"/>
      <c r="W8" s="176">
        <v>32.619060937561194</v>
      </c>
      <c r="X8" s="205">
        <v>2.0400790687943262</v>
      </c>
      <c r="Y8" s="505">
        <v>2</v>
      </c>
      <c r="Z8" s="139"/>
    </row>
    <row r="9" spans="1:26" ht="13.5">
      <c r="A9" s="25">
        <v>3</v>
      </c>
      <c r="B9" s="566" t="s">
        <v>654</v>
      </c>
      <c r="C9" s="77" t="s">
        <v>717</v>
      </c>
      <c r="D9" s="176"/>
      <c r="E9" s="176"/>
      <c r="F9" s="176"/>
      <c r="G9" s="176"/>
      <c r="H9" s="176"/>
      <c r="I9" s="176"/>
      <c r="J9" s="176">
        <v>3.1476907406535526</v>
      </c>
      <c r="K9" s="176">
        <v>3.1476907406535526</v>
      </c>
      <c r="L9" s="176">
        <v>13.379410280371228</v>
      </c>
      <c r="M9" s="176"/>
      <c r="N9" s="176">
        <v>1.4834559999999998E-2</v>
      </c>
      <c r="O9" s="177">
        <v>13.412794379009105</v>
      </c>
      <c r="P9" s="176">
        <v>13.323424619009105</v>
      </c>
      <c r="Q9" s="176"/>
      <c r="R9" s="176"/>
      <c r="S9" s="176"/>
      <c r="T9" s="176"/>
      <c r="U9" s="176"/>
      <c r="V9" s="176"/>
      <c r="W9" s="176">
        <v>13.323424619009105</v>
      </c>
      <c r="X9" s="205">
        <v>8.9369759999999979E-2</v>
      </c>
      <c r="Y9" s="505">
        <v>3</v>
      </c>
      <c r="Z9" s="139"/>
    </row>
    <row r="10" spans="1:26" ht="13.5">
      <c r="A10" s="25">
        <v>4</v>
      </c>
      <c r="B10" s="566" t="s">
        <v>655</v>
      </c>
      <c r="C10" s="77" t="s">
        <v>717</v>
      </c>
      <c r="D10" s="176"/>
      <c r="E10" s="176">
        <v>8.7000387064346985</v>
      </c>
      <c r="F10" s="176">
        <v>4.4306180000000008</v>
      </c>
      <c r="G10" s="176"/>
      <c r="H10" s="176"/>
      <c r="I10" s="176"/>
      <c r="J10" s="176"/>
      <c r="K10" s="176">
        <v>13.130656706434698</v>
      </c>
      <c r="L10" s="176"/>
      <c r="M10" s="176"/>
      <c r="N10" s="176">
        <v>1.5266587440898345</v>
      </c>
      <c r="O10" s="177">
        <v>13.130656706434698</v>
      </c>
      <c r="P10" s="176">
        <v>12.643921575229024</v>
      </c>
      <c r="Q10" s="176"/>
      <c r="R10" s="176"/>
      <c r="S10" s="176"/>
      <c r="T10" s="176"/>
      <c r="U10" s="176"/>
      <c r="V10" s="176"/>
      <c r="W10" s="176">
        <v>12.643921575229024</v>
      </c>
      <c r="X10" s="205">
        <v>0.48673513120567374</v>
      </c>
      <c r="Y10" s="505">
        <v>4</v>
      </c>
      <c r="Z10" s="139"/>
    </row>
    <row r="11" spans="1:26" ht="13.5">
      <c r="A11" s="25">
        <v>5</v>
      </c>
      <c r="B11" s="566" t="s">
        <v>718</v>
      </c>
      <c r="C11" s="77" t="s">
        <v>717</v>
      </c>
      <c r="D11" s="176"/>
      <c r="E11" s="176">
        <v>18.545158999999998</v>
      </c>
      <c r="F11" s="176"/>
      <c r="G11" s="176"/>
      <c r="H11" s="176"/>
      <c r="I11" s="176"/>
      <c r="J11" s="176">
        <v>11.856741000000001</v>
      </c>
      <c r="K11" s="176">
        <v>30.401900000000001</v>
      </c>
      <c r="L11" s="176">
        <v>0</v>
      </c>
      <c r="M11" s="176">
        <v>0</v>
      </c>
      <c r="N11" s="176">
        <v>10.718</v>
      </c>
      <c r="O11" s="177">
        <v>41.119900000000001</v>
      </c>
      <c r="P11" s="176"/>
      <c r="Q11" s="176">
        <v>32.245899999999999</v>
      </c>
      <c r="R11" s="176"/>
      <c r="S11" s="176"/>
      <c r="T11" s="176"/>
      <c r="U11" s="176"/>
      <c r="V11" s="176"/>
      <c r="W11" s="176">
        <v>32.245899999999999</v>
      </c>
      <c r="X11" s="205">
        <v>8.8740000000000006</v>
      </c>
      <c r="Y11" s="505">
        <v>5</v>
      </c>
      <c r="Z11" s="139"/>
    </row>
    <row r="12" spans="1:26" ht="13.5">
      <c r="A12" s="25">
        <v>6</v>
      </c>
      <c r="B12" s="566" t="s">
        <v>719</v>
      </c>
      <c r="C12" s="77" t="s">
        <v>717</v>
      </c>
      <c r="D12" s="176"/>
      <c r="E12" s="176"/>
      <c r="F12" s="176"/>
      <c r="G12" s="176"/>
      <c r="H12" s="176"/>
      <c r="I12" s="176"/>
      <c r="J12" s="176"/>
      <c r="K12" s="176">
        <v>0</v>
      </c>
      <c r="L12" s="176"/>
      <c r="M12" s="176"/>
      <c r="N12" s="176"/>
      <c r="O12" s="177">
        <v>0</v>
      </c>
      <c r="P12" s="176"/>
      <c r="Q12" s="176"/>
      <c r="R12" s="176"/>
      <c r="S12" s="176"/>
      <c r="T12" s="176"/>
      <c r="U12" s="176"/>
      <c r="V12" s="176"/>
      <c r="W12" s="176">
        <v>0</v>
      </c>
      <c r="X12" s="205">
        <v>0</v>
      </c>
      <c r="Y12" s="505">
        <v>6</v>
      </c>
      <c r="Z12" s="139"/>
    </row>
    <row r="13" spans="1:26">
      <c r="A13" s="25">
        <v>7</v>
      </c>
      <c r="B13" s="566" t="s">
        <v>720</v>
      </c>
      <c r="C13" s="77" t="s">
        <v>721</v>
      </c>
      <c r="D13" s="176"/>
      <c r="E13" s="176"/>
      <c r="F13" s="176"/>
      <c r="G13" s="176"/>
      <c r="H13" s="176"/>
      <c r="I13" s="176"/>
      <c r="J13" s="176"/>
      <c r="K13" s="176">
        <v>6.5220000000000002</v>
      </c>
      <c r="L13" s="176"/>
      <c r="M13" s="176"/>
      <c r="N13" s="176">
        <v>0.45600000000000002</v>
      </c>
      <c r="O13" s="177">
        <v>6.9779999999999998</v>
      </c>
      <c r="P13" s="176"/>
      <c r="Q13" s="176"/>
      <c r="R13" s="176">
        <v>2.4500000000000002</v>
      </c>
      <c r="S13" s="176"/>
      <c r="T13" s="176"/>
      <c r="U13" s="176"/>
      <c r="V13" s="176"/>
      <c r="W13" s="176">
        <v>2.4500000000000002</v>
      </c>
      <c r="X13" s="205">
        <v>4.5279999999999996</v>
      </c>
      <c r="Y13" s="505">
        <v>7</v>
      </c>
      <c r="Z13" s="139"/>
    </row>
    <row r="14" spans="1:26">
      <c r="A14" s="25">
        <v>8</v>
      </c>
      <c r="B14" s="566" t="s">
        <v>722</v>
      </c>
      <c r="C14" s="77" t="s">
        <v>721</v>
      </c>
      <c r="D14" s="176"/>
      <c r="E14" s="176"/>
      <c r="F14" s="176"/>
      <c r="G14" s="176"/>
      <c r="H14" s="176"/>
      <c r="I14" s="176"/>
      <c r="J14" s="176"/>
      <c r="K14" s="176">
        <v>18.824999999999999</v>
      </c>
      <c r="L14" s="176">
        <v>0</v>
      </c>
      <c r="M14" s="176"/>
      <c r="N14" s="176">
        <v>10.574999999999999</v>
      </c>
      <c r="O14" s="177">
        <v>29.4</v>
      </c>
      <c r="P14" s="176"/>
      <c r="Q14" s="176"/>
      <c r="R14" s="176"/>
      <c r="S14" s="176">
        <v>19.309999999999999</v>
      </c>
      <c r="T14" s="176"/>
      <c r="U14" s="176"/>
      <c r="V14" s="176"/>
      <c r="W14" s="176">
        <v>19.309999999999999</v>
      </c>
      <c r="X14" s="205">
        <v>10.09</v>
      </c>
      <c r="Y14" s="505">
        <v>8</v>
      </c>
      <c r="Z14" s="139"/>
    </row>
    <row r="15" spans="1:26">
      <c r="A15" s="25">
        <v>9</v>
      </c>
      <c r="B15" s="566" t="s">
        <v>723</v>
      </c>
      <c r="C15" s="77" t="s">
        <v>721</v>
      </c>
      <c r="D15" s="176"/>
      <c r="E15" s="176">
        <v>4.9849667000000011</v>
      </c>
      <c r="F15" s="176"/>
      <c r="G15" s="176"/>
      <c r="H15" s="176"/>
      <c r="I15" s="176"/>
      <c r="J15" s="176"/>
      <c r="K15" s="176">
        <v>4.9849667000000011</v>
      </c>
      <c r="L15" s="176"/>
      <c r="M15" s="176"/>
      <c r="N15" s="176">
        <v>0.72579709999999997</v>
      </c>
      <c r="O15" s="177">
        <v>5.7107638000000005</v>
      </c>
      <c r="P15" s="176"/>
      <c r="Q15" s="176">
        <v>5.001474</v>
      </c>
      <c r="R15" s="176"/>
      <c r="S15" s="176"/>
      <c r="T15" s="176"/>
      <c r="U15" s="176"/>
      <c r="V15" s="176">
        <v>0</v>
      </c>
      <c r="W15" s="176">
        <v>5.001474</v>
      </c>
      <c r="X15" s="205">
        <v>0.70928979999999997</v>
      </c>
      <c r="Y15" s="505">
        <v>9</v>
      </c>
      <c r="Z15" s="139"/>
    </row>
    <row r="16" spans="1:26">
      <c r="A16" s="25">
        <v>10</v>
      </c>
      <c r="B16" s="567" t="s">
        <v>724</v>
      </c>
      <c r="C16" s="77" t="s">
        <v>721</v>
      </c>
      <c r="D16" s="176"/>
      <c r="E16" s="176"/>
      <c r="F16" s="176">
        <v>11.327999999999999</v>
      </c>
      <c r="G16" s="176"/>
      <c r="H16" s="176"/>
      <c r="I16" s="176"/>
      <c r="J16" s="176"/>
      <c r="K16" s="176">
        <v>11.327999999999999</v>
      </c>
      <c r="L16" s="176"/>
      <c r="M16" s="176"/>
      <c r="N16" s="176">
        <v>3.3069999999999999</v>
      </c>
      <c r="O16" s="177">
        <v>14.635</v>
      </c>
      <c r="P16" s="176"/>
      <c r="Q16" s="176"/>
      <c r="R16" s="176"/>
      <c r="S16" s="176">
        <v>12.449</v>
      </c>
      <c r="T16" s="176"/>
      <c r="U16" s="176"/>
      <c r="V16" s="176">
        <v>0</v>
      </c>
      <c r="W16" s="176">
        <v>12.449</v>
      </c>
      <c r="X16" s="205">
        <v>2.1859999999999999</v>
      </c>
      <c r="Y16" s="505">
        <v>10</v>
      </c>
      <c r="Z16" s="139"/>
    </row>
    <row r="17" spans="1:26" ht="12.75" customHeight="1">
      <c r="A17" s="139"/>
      <c r="B17" s="571"/>
      <c r="C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Z17" s="139"/>
    </row>
    <row r="18" spans="1:26" ht="15" customHeight="1">
      <c r="A18" s="139"/>
      <c r="B18" s="571"/>
      <c r="C18" s="139"/>
      <c r="D18" s="208">
        <v>2004</v>
      </c>
      <c r="E18" s="569"/>
      <c r="F18" s="569"/>
      <c r="G18" s="569"/>
      <c r="H18" s="569"/>
      <c r="I18" s="569"/>
      <c r="J18" s="569"/>
      <c r="K18" s="569"/>
      <c r="L18" s="569"/>
      <c r="M18" s="208"/>
      <c r="N18" s="569"/>
      <c r="O18" s="569"/>
      <c r="P18" s="569"/>
      <c r="Q18" s="569"/>
      <c r="R18" s="569"/>
      <c r="S18" s="569"/>
      <c r="T18" s="569"/>
      <c r="U18" s="569"/>
      <c r="V18" s="569"/>
      <c r="W18" s="569"/>
      <c r="X18" s="569"/>
      <c r="Z18" s="139"/>
    </row>
    <row r="19" spans="1:26" ht="15" customHeight="1">
      <c r="A19" s="25">
        <v>11</v>
      </c>
      <c r="B19" s="566" t="s">
        <v>714</v>
      </c>
      <c r="C19" s="77" t="s">
        <v>715</v>
      </c>
      <c r="D19" s="176">
        <v>91.569593985357301</v>
      </c>
      <c r="E19" s="176"/>
      <c r="F19" s="176"/>
      <c r="G19" s="176"/>
      <c r="H19" s="176"/>
      <c r="I19" s="176"/>
      <c r="J19" s="176"/>
      <c r="K19" s="176">
        <v>91.569593985357301</v>
      </c>
      <c r="L19" s="176"/>
      <c r="M19" s="176">
        <v>31.11881131748483</v>
      </c>
      <c r="N19" s="176"/>
      <c r="O19" s="177">
        <v>113.24417520558285</v>
      </c>
      <c r="P19" s="176">
        <v>113.24417520558285</v>
      </c>
      <c r="Q19" s="176"/>
      <c r="R19" s="176"/>
      <c r="S19" s="176"/>
      <c r="T19" s="176"/>
      <c r="U19" s="176"/>
      <c r="V19" s="176"/>
      <c r="W19" s="176">
        <v>113.24417520558285</v>
      </c>
      <c r="X19" s="205"/>
      <c r="Y19" s="505">
        <v>11</v>
      </c>
      <c r="Z19" s="139"/>
    </row>
    <row r="20" spans="1:26" ht="13.5">
      <c r="A20" s="25">
        <v>12</v>
      </c>
      <c r="B20" s="566" t="s">
        <v>716</v>
      </c>
      <c r="C20" s="77" t="s">
        <v>717</v>
      </c>
      <c r="D20" s="176"/>
      <c r="E20" s="176">
        <v>34.82091117652319</v>
      </c>
      <c r="F20" s="176"/>
      <c r="G20" s="176"/>
      <c r="H20" s="176"/>
      <c r="I20" s="176"/>
      <c r="J20" s="176"/>
      <c r="K20" s="176">
        <v>34.82091117652319</v>
      </c>
      <c r="L20" s="176"/>
      <c r="M20" s="176"/>
      <c r="N20" s="176">
        <v>4.2161732069739948</v>
      </c>
      <c r="O20" s="177">
        <v>39.037084383497181</v>
      </c>
      <c r="P20" s="176">
        <v>37.239913229714681</v>
      </c>
      <c r="Q20" s="176"/>
      <c r="R20" s="176"/>
      <c r="S20" s="176"/>
      <c r="T20" s="176"/>
      <c r="U20" s="176"/>
      <c r="V20" s="176"/>
      <c r="W20" s="176">
        <v>37.239913229714681</v>
      </c>
      <c r="X20" s="205">
        <v>1.7971711537825059</v>
      </c>
      <c r="Y20" s="505">
        <v>12</v>
      </c>
      <c r="Z20" s="139"/>
    </row>
    <row r="21" spans="1:26" ht="13.5">
      <c r="A21" s="25">
        <v>13</v>
      </c>
      <c r="B21" s="566" t="s">
        <v>654</v>
      </c>
      <c r="C21" s="77" t="s">
        <v>717</v>
      </c>
      <c r="D21" s="176"/>
      <c r="E21" s="176"/>
      <c r="F21" s="176"/>
      <c r="G21" s="176"/>
      <c r="H21" s="176"/>
      <c r="I21" s="176"/>
      <c r="J21" s="176">
        <v>3.5517918897026646</v>
      </c>
      <c r="K21" s="176">
        <v>3.5517918897026646</v>
      </c>
      <c r="L21" s="176">
        <v>14.621949898111387</v>
      </c>
      <c r="M21" s="176"/>
      <c r="N21" s="176">
        <v>3.2267839999999999E-2</v>
      </c>
      <c r="O21" s="177">
        <v>14.74578928545756</v>
      </c>
      <c r="P21" s="176">
        <v>14.62593696545756</v>
      </c>
      <c r="Q21" s="176"/>
      <c r="R21" s="176"/>
      <c r="S21" s="176"/>
      <c r="T21" s="176"/>
      <c r="U21" s="176"/>
      <c r="V21" s="176"/>
      <c r="W21" s="176">
        <v>14.62593696545756</v>
      </c>
      <c r="X21" s="205">
        <v>0.11985231999999998</v>
      </c>
      <c r="Y21" s="505">
        <v>13</v>
      </c>
      <c r="Z21" s="139"/>
    </row>
    <row r="22" spans="1:26" ht="13.5">
      <c r="A22" s="25">
        <v>14</v>
      </c>
      <c r="B22" s="566" t="s">
        <v>655</v>
      </c>
      <c r="C22" s="77" t="s">
        <v>717</v>
      </c>
      <c r="D22" s="176"/>
      <c r="E22" s="176">
        <v>8.4422920505151247</v>
      </c>
      <c r="F22" s="176">
        <v>5.2027750000000008</v>
      </c>
      <c r="G22" s="176"/>
      <c r="H22" s="176"/>
      <c r="I22" s="176"/>
      <c r="J22" s="176"/>
      <c r="K22" s="176">
        <v>13.645067050515125</v>
      </c>
      <c r="L22" s="176"/>
      <c r="M22" s="176"/>
      <c r="N22" s="176">
        <v>1.3811883930260049</v>
      </c>
      <c r="O22" s="177">
        <v>13.645067050515125</v>
      </c>
      <c r="P22" s="176">
        <v>13.205029104297632</v>
      </c>
      <c r="Q22" s="176"/>
      <c r="R22" s="176"/>
      <c r="S22" s="176"/>
      <c r="T22" s="176"/>
      <c r="U22" s="176"/>
      <c r="V22" s="176"/>
      <c r="W22" s="176">
        <v>13.205029104297632</v>
      </c>
      <c r="X22" s="205">
        <v>0.4400379462174942</v>
      </c>
      <c r="Y22" s="505">
        <v>14</v>
      </c>
      <c r="Z22" s="139"/>
    </row>
    <row r="23" spans="1:26" ht="13.5">
      <c r="A23" s="25">
        <v>15</v>
      </c>
      <c r="B23" s="566" t="s">
        <v>718</v>
      </c>
      <c r="C23" s="77" t="s">
        <v>717</v>
      </c>
      <c r="D23" s="176"/>
      <c r="E23" s="176">
        <v>19.531590000000001</v>
      </c>
      <c r="F23" s="176"/>
      <c r="G23" s="176"/>
      <c r="H23" s="176"/>
      <c r="I23" s="176"/>
      <c r="J23" s="176">
        <v>12.487410000000001</v>
      </c>
      <c r="K23" s="176">
        <v>32.018999999999998</v>
      </c>
      <c r="L23" s="176">
        <v>0</v>
      </c>
      <c r="M23" s="176">
        <v>0</v>
      </c>
      <c r="N23" s="176">
        <v>13.173999999999999</v>
      </c>
      <c r="O23" s="177">
        <v>45.192999999999998</v>
      </c>
      <c r="P23" s="176"/>
      <c r="Q23" s="176">
        <v>35.887999999999998</v>
      </c>
      <c r="R23" s="176"/>
      <c r="S23" s="176"/>
      <c r="T23" s="176"/>
      <c r="U23" s="176"/>
      <c r="V23" s="176"/>
      <c r="W23" s="176">
        <v>35.887999999999998</v>
      </c>
      <c r="X23" s="205">
        <v>9.3049999999999997</v>
      </c>
      <c r="Y23" s="505">
        <v>15</v>
      </c>
      <c r="Z23" s="139"/>
    </row>
    <row r="24" spans="1:26" ht="13.5">
      <c r="A24" s="25">
        <v>16</v>
      </c>
      <c r="B24" s="566" t="s">
        <v>719</v>
      </c>
      <c r="C24" s="77" t="s">
        <v>717</v>
      </c>
      <c r="D24" s="176"/>
      <c r="E24" s="176"/>
      <c r="F24" s="176"/>
      <c r="G24" s="176"/>
      <c r="H24" s="176"/>
      <c r="I24" s="176"/>
      <c r="J24" s="176"/>
      <c r="K24" s="176">
        <v>0</v>
      </c>
      <c r="L24" s="176"/>
      <c r="M24" s="176"/>
      <c r="N24" s="176"/>
      <c r="O24" s="177">
        <v>0</v>
      </c>
      <c r="P24" s="176"/>
      <c r="Q24" s="176"/>
      <c r="R24" s="176"/>
      <c r="S24" s="176"/>
      <c r="T24" s="176"/>
      <c r="U24" s="176"/>
      <c r="V24" s="176"/>
      <c r="W24" s="176">
        <v>0</v>
      </c>
      <c r="X24" s="205">
        <v>0</v>
      </c>
      <c r="Y24" s="505">
        <v>16</v>
      </c>
      <c r="Z24" s="139"/>
    </row>
    <row r="25" spans="1:26">
      <c r="A25" s="25">
        <v>17</v>
      </c>
      <c r="B25" s="566" t="s">
        <v>720</v>
      </c>
      <c r="C25" s="77" t="s">
        <v>721</v>
      </c>
      <c r="D25" s="176"/>
      <c r="E25" s="176"/>
      <c r="F25" s="176"/>
      <c r="G25" s="176">
        <v>6.6970000000000001</v>
      </c>
      <c r="H25" s="176"/>
      <c r="I25" s="176"/>
      <c r="J25" s="176"/>
      <c r="K25" s="176">
        <v>6.6970000000000001</v>
      </c>
      <c r="L25" s="176"/>
      <c r="M25" s="176"/>
      <c r="N25" s="176">
        <v>0.52800000000000002</v>
      </c>
      <c r="O25" s="177">
        <v>7.2249999999999996</v>
      </c>
      <c r="P25" s="176"/>
      <c r="Q25" s="176"/>
      <c r="R25" s="176">
        <v>2.5019999999999998</v>
      </c>
      <c r="S25" s="176"/>
      <c r="T25" s="176"/>
      <c r="U25" s="176"/>
      <c r="V25" s="176"/>
      <c r="W25" s="176">
        <v>2.5019999999999998</v>
      </c>
      <c r="X25" s="205">
        <v>4.7229999999999999</v>
      </c>
      <c r="Y25" s="505">
        <v>17</v>
      </c>
      <c r="Z25" s="139"/>
    </row>
    <row r="26" spans="1:26">
      <c r="A26" s="25">
        <v>18</v>
      </c>
      <c r="B26" s="566" t="s">
        <v>722</v>
      </c>
      <c r="C26" s="77" t="s">
        <v>721</v>
      </c>
      <c r="D26" s="176"/>
      <c r="E26" s="176"/>
      <c r="F26" s="176"/>
      <c r="G26" s="176"/>
      <c r="H26" s="176"/>
      <c r="I26" s="176"/>
      <c r="J26" s="176"/>
      <c r="K26" s="176">
        <v>19.3</v>
      </c>
      <c r="L26" s="176">
        <v>0</v>
      </c>
      <c r="M26" s="176"/>
      <c r="N26" s="176">
        <v>11.555999999999999</v>
      </c>
      <c r="O26" s="177">
        <v>30.856000000000002</v>
      </c>
      <c r="P26" s="176"/>
      <c r="Q26" s="176"/>
      <c r="R26" s="176"/>
      <c r="S26" s="176">
        <v>20.390999999999998</v>
      </c>
      <c r="T26" s="176"/>
      <c r="U26" s="176"/>
      <c r="V26" s="176"/>
      <c r="W26" s="176">
        <v>20.390999999999998</v>
      </c>
      <c r="X26" s="205">
        <v>10.465</v>
      </c>
      <c r="Y26" s="505">
        <v>18</v>
      </c>
      <c r="Z26" s="139"/>
    </row>
    <row r="27" spans="1:26">
      <c r="A27" s="25">
        <v>19</v>
      </c>
      <c r="B27" s="566" t="s">
        <v>723</v>
      </c>
      <c r="C27" s="77" t="s">
        <v>721</v>
      </c>
      <c r="D27" s="176"/>
      <c r="E27" s="176">
        <v>7.0774189999999999</v>
      </c>
      <c r="F27" s="176"/>
      <c r="G27" s="176"/>
      <c r="H27" s="176"/>
      <c r="I27" s="176"/>
      <c r="J27" s="176"/>
      <c r="K27" s="176">
        <v>7.0774189999999999</v>
      </c>
      <c r="L27" s="176"/>
      <c r="M27" s="176"/>
      <c r="N27" s="176">
        <v>0.80873980000000001</v>
      </c>
      <c r="O27" s="177">
        <v>7.8861588000000005</v>
      </c>
      <c r="P27" s="176"/>
      <c r="Q27" s="176">
        <v>6.6379999999999999</v>
      </c>
      <c r="R27" s="176"/>
      <c r="S27" s="176"/>
      <c r="T27" s="176"/>
      <c r="U27" s="176"/>
      <c r="V27" s="176">
        <v>0</v>
      </c>
      <c r="W27" s="176">
        <v>6.6379999999999999</v>
      </c>
      <c r="X27" s="205">
        <v>1.2481588000000001</v>
      </c>
      <c r="Y27" s="505">
        <v>19</v>
      </c>
      <c r="Z27" s="139"/>
    </row>
    <row r="28" spans="1:26">
      <c r="A28" s="25">
        <v>20</v>
      </c>
      <c r="B28" s="567" t="s">
        <v>724</v>
      </c>
      <c r="C28" s="77" t="s">
        <v>721</v>
      </c>
      <c r="D28" s="176"/>
      <c r="E28" s="176"/>
      <c r="F28" s="176">
        <v>12.127000000000001</v>
      </c>
      <c r="G28" s="176"/>
      <c r="H28" s="176"/>
      <c r="I28" s="176"/>
      <c r="J28" s="176"/>
      <c r="K28" s="176">
        <v>12.127000000000001</v>
      </c>
      <c r="L28" s="176"/>
      <c r="M28" s="176"/>
      <c r="N28" s="176">
        <v>3.585</v>
      </c>
      <c r="O28" s="177">
        <v>15.712</v>
      </c>
      <c r="P28" s="176"/>
      <c r="Q28" s="176"/>
      <c r="R28" s="176"/>
      <c r="S28" s="176">
        <v>13.218999999999999</v>
      </c>
      <c r="T28" s="176"/>
      <c r="U28" s="176"/>
      <c r="V28" s="176">
        <v>0</v>
      </c>
      <c r="W28" s="176">
        <v>13.218999999999999</v>
      </c>
      <c r="X28" s="205">
        <v>2.4929999999999999</v>
      </c>
      <c r="Y28" s="505">
        <v>20</v>
      </c>
      <c r="Z28" s="139"/>
    </row>
    <row r="29" spans="1:26">
      <c r="A29" s="139"/>
      <c r="B29" s="571"/>
      <c r="C29" s="139"/>
      <c r="P29" s="139"/>
      <c r="Q29" s="139"/>
      <c r="R29" s="139"/>
      <c r="S29" s="139"/>
      <c r="T29" s="139"/>
      <c r="U29" s="139"/>
      <c r="V29" s="139"/>
      <c r="W29" s="139"/>
      <c r="X29" s="139"/>
      <c r="Z29" s="139"/>
    </row>
    <row r="30" spans="1:26" ht="15" customHeight="1">
      <c r="A30" s="139"/>
      <c r="B30" s="571"/>
      <c r="C30" s="139"/>
      <c r="D30" s="208">
        <v>2005</v>
      </c>
      <c r="E30" s="569"/>
      <c r="F30" s="569"/>
      <c r="G30" s="569"/>
      <c r="H30" s="569"/>
      <c r="I30" s="569"/>
      <c r="J30" s="569"/>
      <c r="K30" s="569"/>
      <c r="L30" s="569"/>
      <c r="M30" s="208"/>
      <c r="N30" s="569"/>
      <c r="O30" s="569"/>
      <c r="P30" s="569"/>
      <c r="Q30" s="569"/>
      <c r="R30" s="569"/>
      <c r="S30" s="569"/>
      <c r="T30" s="569"/>
      <c r="U30" s="569"/>
      <c r="V30" s="569"/>
      <c r="W30" s="569"/>
      <c r="X30" s="569"/>
      <c r="Z30" s="139"/>
    </row>
    <row r="31" spans="1:26" ht="15" customHeight="1">
      <c r="A31" s="25">
        <v>21</v>
      </c>
      <c r="B31" s="566" t="s">
        <v>714</v>
      </c>
      <c r="C31" s="77" t="s">
        <v>715</v>
      </c>
      <c r="D31" s="176">
        <v>95.563545810729508</v>
      </c>
      <c r="E31" s="176"/>
      <c r="F31" s="176"/>
      <c r="G31" s="176"/>
      <c r="H31" s="176"/>
      <c r="I31" s="176"/>
      <c r="J31" s="176"/>
      <c r="K31" s="176">
        <v>95.563545810729508</v>
      </c>
      <c r="L31" s="176"/>
      <c r="M31" s="176">
        <v>29.595741450562205</v>
      </c>
      <c r="N31" s="176"/>
      <c r="O31" s="177">
        <v>112.91847386102766</v>
      </c>
      <c r="P31" s="176">
        <v>112.91847386102766</v>
      </c>
      <c r="Q31" s="176"/>
      <c r="R31" s="176"/>
      <c r="S31" s="176"/>
      <c r="T31" s="176"/>
      <c r="U31" s="176"/>
      <c r="V31" s="176"/>
      <c r="W31" s="176">
        <v>112.91847386102766</v>
      </c>
      <c r="X31" s="205"/>
      <c r="Y31" s="505">
        <v>21</v>
      </c>
      <c r="Z31" s="139"/>
    </row>
    <row r="32" spans="1:26" ht="13.5">
      <c r="A32" s="25">
        <v>22</v>
      </c>
      <c r="B32" s="566" t="s">
        <v>716</v>
      </c>
      <c r="C32" s="77" t="s">
        <v>717</v>
      </c>
      <c r="D32" s="176"/>
      <c r="E32" s="176">
        <v>34.748388613689123</v>
      </c>
      <c r="F32" s="176"/>
      <c r="G32" s="176"/>
      <c r="H32" s="176"/>
      <c r="I32" s="176"/>
      <c r="J32" s="176"/>
      <c r="K32" s="176">
        <v>34.748388613689123</v>
      </c>
      <c r="L32" s="176"/>
      <c r="M32" s="176"/>
      <c r="N32" s="176">
        <v>5.8391899999999994</v>
      </c>
      <c r="O32" s="177">
        <v>40.587578613689125</v>
      </c>
      <c r="P32" s="176">
        <v>37.960657913164688</v>
      </c>
      <c r="Q32" s="176"/>
      <c r="R32" s="176"/>
      <c r="S32" s="176"/>
      <c r="T32" s="176"/>
      <c r="U32" s="176"/>
      <c r="V32" s="176"/>
      <c r="W32" s="176">
        <v>37.960657913164688</v>
      </c>
      <c r="X32" s="205">
        <v>2.6269207005244413</v>
      </c>
      <c r="Y32" s="505">
        <v>22</v>
      </c>
      <c r="Z32" s="139"/>
    </row>
    <row r="33" spans="1:26" ht="13.5">
      <c r="A33" s="25">
        <v>23</v>
      </c>
      <c r="B33" s="566" t="s">
        <v>654</v>
      </c>
      <c r="C33" s="77" t="s">
        <v>717</v>
      </c>
      <c r="D33" s="176"/>
      <c r="E33" s="176"/>
      <c r="F33" s="176"/>
      <c r="G33" s="176"/>
      <c r="H33" s="176"/>
      <c r="I33" s="176"/>
      <c r="J33" s="176">
        <v>4.1451890046574871</v>
      </c>
      <c r="K33" s="176">
        <v>4.1451890046574871</v>
      </c>
      <c r="L33" s="176">
        <v>14.213999999999999</v>
      </c>
      <c r="M33" s="176"/>
      <c r="N33" s="176">
        <v>3.2267839999999999E-2</v>
      </c>
      <c r="O33" s="177">
        <v>14.895913222902248</v>
      </c>
      <c r="P33" s="176">
        <v>14.480197222902246</v>
      </c>
      <c r="Q33" s="176"/>
      <c r="R33" s="176"/>
      <c r="S33" s="176"/>
      <c r="T33" s="176"/>
      <c r="U33" s="176"/>
      <c r="V33" s="176"/>
      <c r="W33" s="176">
        <v>14.480197222902246</v>
      </c>
      <c r="X33" s="205">
        <v>0.41571600000000009</v>
      </c>
      <c r="Y33" s="505">
        <v>23</v>
      </c>
      <c r="Z33" s="139"/>
    </row>
    <row r="34" spans="1:26" ht="13.5">
      <c r="A34" s="25">
        <v>24</v>
      </c>
      <c r="B34" s="566" t="s">
        <v>655</v>
      </c>
      <c r="C34" s="77" t="s">
        <v>717</v>
      </c>
      <c r="D34" s="176"/>
      <c r="E34" s="176">
        <v>9.09943710631266</v>
      </c>
      <c r="F34" s="176">
        <v>6.5854119999999998</v>
      </c>
      <c r="G34" s="176"/>
      <c r="H34" s="176"/>
      <c r="I34" s="176"/>
      <c r="J34" s="176"/>
      <c r="K34" s="176">
        <v>15.68484910631266</v>
      </c>
      <c r="L34" s="176"/>
      <c r="M34" s="176"/>
      <c r="N34" s="176">
        <v>0.9873599999999999</v>
      </c>
      <c r="O34" s="177">
        <v>15.68484910631266</v>
      </c>
      <c r="P34" s="176">
        <v>15.299045906837103</v>
      </c>
      <c r="Q34" s="176"/>
      <c r="R34" s="176"/>
      <c r="S34" s="176"/>
      <c r="T34" s="176"/>
      <c r="U34" s="176"/>
      <c r="V34" s="176"/>
      <c r="W34" s="176">
        <v>15.299045906837103</v>
      </c>
      <c r="X34" s="205">
        <v>0.38580319947555863</v>
      </c>
      <c r="Y34" s="505">
        <v>24</v>
      </c>
      <c r="Z34" s="139"/>
    </row>
    <row r="35" spans="1:26" ht="13.5">
      <c r="A35" s="25">
        <v>25</v>
      </c>
      <c r="B35" s="566" t="s">
        <v>718</v>
      </c>
      <c r="C35" s="77" t="s">
        <v>717</v>
      </c>
      <c r="D35" s="176"/>
      <c r="E35" s="176">
        <v>20.13</v>
      </c>
      <c r="F35" s="176"/>
      <c r="G35" s="176"/>
      <c r="H35" s="176"/>
      <c r="I35" s="176"/>
      <c r="J35" s="176">
        <v>12.87</v>
      </c>
      <c r="K35" s="176">
        <v>33</v>
      </c>
      <c r="L35" s="176">
        <v>0</v>
      </c>
      <c r="M35" s="176">
        <v>0</v>
      </c>
      <c r="N35" s="176">
        <v>15.036</v>
      </c>
      <c r="O35" s="177">
        <v>48.036000000000001</v>
      </c>
      <c r="P35" s="176"/>
      <c r="Q35" s="176">
        <v>39.023000000000003</v>
      </c>
      <c r="R35" s="176"/>
      <c r="S35" s="176"/>
      <c r="T35" s="176"/>
      <c r="U35" s="176"/>
      <c r="V35" s="176"/>
      <c r="W35" s="176">
        <v>39.023000000000003</v>
      </c>
      <c r="X35" s="205">
        <v>9.0129999999999999</v>
      </c>
      <c r="Y35" s="505">
        <v>25</v>
      </c>
      <c r="Z35" s="139"/>
    </row>
    <row r="36" spans="1:26" ht="13.5">
      <c r="A36" s="25">
        <v>26</v>
      </c>
      <c r="B36" s="566" t="s">
        <v>719</v>
      </c>
      <c r="C36" s="77" t="s">
        <v>717</v>
      </c>
      <c r="D36" s="176"/>
      <c r="E36" s="176"/>
      <c r="F36" s="176"/>
      <c r="G36" s="176"/>
      <c r="H36" s="176"/>
      <c r="I36" s="176"/>
      <c r="J36" s="176"/>
      <c r="K36" s="176">
        <v>0</v>
      </c>
      <c r="L36" s="176"/>
      <c r="M36" s="176"/>
      <c r="N36" s="176"/>
      <c r="O36" s="177">
        <v>0</v>
      </c>
      <c r="P36" s="176"/>
      <c r="Q36" s="176"/>
      <c r="R36" s="176"/>
      <c r="S36" s="176"/>
      <c r="T36" s="176"/>
      <c r="U36" s="176"/>
      <c r="V36" s="176"/>
      <c r="W36" s="176">
        <v>0</v>
      </c>
      <c r="X36" s="205">
        <v>0</v>
      </c>
      <c r="Y36" s="505">
        <v>26</v>
      </c>
      <c r="Z36" s="139"/>
    </row>
    <row r="37" spans="1:26">
      <c r="A37" s="25">
        <v>27</v>
      </c>
      <c r="B37" s="566" t="s">
        <v>720</v>
      </c>
      <c r="C37" s="77" t="s">
        <v>721</v>
      </c>
      <c r="D37" s="176"/>
      <c r="E37" s="176"/>
      <c r="F37" s="176"/>
      <c r="G37" s="176">
        <v>6.8840000000000003</v>
      </c>
      <c r="H37" s="176"/>
      <c r="I37" s="176"/>
      <c r="J37" s="176"/>
      <c r="K37" s="176">
        <v>6.8840000000000003</v>
      </c>
      <c r="L37" s="176"/>
      <c r="M37" s="176"/>
      <c r="N37" s="176">
        <v>0.82399999999999995</v>
      </c>
      <c r="O37" s="177">
        <v>7.7080000000000002</v>
      </c>
      <c r="P37" s="176"/>
      <c r="Q37" s="176"/>
      <c r="R37" s="176">
        <v>2.879</v>
      </c>
      <c r="S37" s="176"/>
      <c r="T37" s="176"/>
      <c r="U37" s="176"/>
      <c r="V37" s="176"/>
      <c r="W37" s="176">
        <v>2.879</v>
      </c>
      <c r="X37" s="205">
        <v>4.8289999999999997</v>
      </c>
      <c r="Y37" s="505">
        <v>27</v>
      </c>
      <c r="Z37" s="139"/>
    </row>
    <row r="38" spans="1:26">
      <c r="A38" s="25">
        <v>28</v>
      </c>
      <c r="B38" s="566" t="s">
        <v>722</v>
      </c>
      <c r="C38" s="77" t="s">
        <v>721</v>
      </c>
      <c r="D38" s="176"/>
      <c r="E38" s="176"/>
      <c r="F38" s="176"/>
      <c r="G38" s="176">
        <v>0</v>
      </c>
      <c r="H38" s="176"/>
      <c r="I38" s="176"/>
      <c r="J38" s="176"/>
      <c r="K38" s="176">
        <v>19.718</v>
      </c>
      <c r="L38" s="176">
        <v>0</v>
      </c>
      <c r="M38" s="176"/>
      <c r="N38" s="176">
        <v>12.579000000000001</v>
      </c>
      <c r="O38" s="177">
        <v>32.296999999999997</v>
      </c>
      <c r="P38" s="176"/>
      <c r="Q38" s="176"/>
      <c r="R38" s="176"/>
      <c r="S38" s="176">
        <v>21.678999999999998</v>
      </c>
      <c r="T38" s="176"/>
      <c r="U38" s="176"/>
      <c r="V38" s="176"/>
      <c r="W38" s="176">
        <v>21.678999999999998</v>
      </c>
      <c r="X38" s="205">
        <v>10.618</v>
      </c>
      <c r="Y38" s="505">
        <v>28</v>
      </c>
      <c r="Z38" s="139"/>
    </row>
    <row r="39" spans="1:26">
      <c r="A39" s="25">
        <v>29</v>
      </c>
      <c r="B39" s="566" t="s">
        <v>723</v>
      </c>
      <c r="C39" s="77" t="s">
        <v>721</v>
      </c>
      <c r="D39" s="176"/>
      <c r="E39" s="176">
        <v>7.4901822000000005</v>
      </c>
      <c r="F39" s="176"/>
      <c r="G39" s="176">
        <v>0</v>
      </c>
      <c r="H39" s="176"/>
      <c r="I39" s="176"/>
      <c r="J39" s="176"/>
      <c r="K39" s="176">
        <v>7.4901822000000005</v>
      </c>
      <c r="L39" s="176">
        <v>0</v>
      </c>
      <c r="M39" s="176"/>
      <c r="N39" s="176">
        <v>0.64447969999999999</v>
      </c>
      <c r="O39" s="177">
        <v>8.1346618999999993</v>
      </c>
      <c r="P39" s="176"/>
      <c r="Q39" s="176">
        <v>6.6379999999999999</v>
      </c>
      <c r="R39" s="176"/>
      <c r="S39" s="176"/>
      <c r="T39" s="176"/>
      <c r="U39" s="176"/>
      <c r="V39" s="176">
        <v>0</v>
      </c>
      <c r="W39" s="176">
        <v>6.6379999999999999</v>
      </c>
      <c r="X39" s="205">
        <v>1.4966618999999999</v>
      </c>
      <c r="Y39" s="505">
        <v>29</v>
      </c>
      <c r="Z39" s="139"/>
    </row>
    <row r="40" spans="1:26">
      <c r="A40" s="25">
        <v>30</v>
      </c>
      <c r="B40" s="567" t="s">
        <v>724</v>
      </c>
      <c r="C40" s="77" t="s">
        <v>721</v>
      </c>
      <c r="D40" s="176"/>
      <c r="E40" s="176"/>
      <c r="F40" s="176">
        <v>13.749000000000001</v>
      </c>
      <c r="G40" s="176"/>
      <c r="H40" s="176"/>
      <c r="I40" s="176"/>
      <c r="J40" s="176"/>
      <c r="K40" s="176">
        <v>13.749000000000001</v>
      </c>
      <c r="L40" s="176"/>
      <c r="M40" s="176"/>
      <c r="N40" s="176">
        <v>3.4129999999999998</v>
      </c>
      <c r="O40" s="177">
        <v>17.161999999999999</v>
      </c>
      <c r="P40" s="176"/>
      <c r="Q40" s="176"/>
      <c r="R40" s="176"/>
      <c r="S40" s="176">
        <v>14.413</v>
      </c>
      <c r="T40" s="176"/>
      <c r="U40" s="176"/>
      <c r="V40" s="176">
        <v>0</v>
      </c>
      <c r="W40" s="176">
        <v>14.413</v>
      </c>
      <c r="X40" s="205">
        <v>2.7490000000000001</v>
      </c>
      <c r="Y40" s="505">
        <v>30</v>
      </c>
      <c r="Z40" s="139"/>
    </row>
    <row r="41" spans="1:26">
      <c r="A41" s="55"/>
      <c r="B41" s="172"/>
      <c r="C41" s="139"/>
      <c r="D41" s="178"/>
      <c r="E41" s="178"/>
      <c r="F41" s="178"/>
      <c r="G41" s="178"/>
      <c r="H41" s="178"/>
      <c r="I41" s="178"/>
      <c r="J41" s="178"/>
      <c r="K41" s="178"/>
      <c r="L41" s="178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55"/>
      <c r="Z41" s="139"/>
    </row>
    <row r="42" spans="1:26" ht="15" customHeight="1">
      <c r="A42" s="55"/>
      <c r="B42" s="172"/>
      <c r="C42" s="139"/>
      <c r="D42" s="209">
        <v>2006</v>
      </c>
      <c r="E42" s="570"/>
      <c r="F42" s="570"/>
      <c r="G42" s="570"/>
      <c r="H42" s="570"/>
      <c r="I42" s="570"/>
      <c r="J42" s="570"/>
      <c r="K42" s="570"/>
      <c r="L42" s="570"/>
      <c r="M42" s="209"/>
      <c r="N42" s="570"/>
      <c r="O42" s="570"/>
      <c r="P42" s="570"/>
      <c r="Q42" s="570"/>
      <c r="R42" s="570"/>
      <c r="S42" s="570"/>
      <c r="T42" s="570"/>
      <c r="U42" s="570"/>
      <c r="V42" s="570"/>
      <c r="W42" s="570"/>
      <c r="X42" s="570"/>
      <c r="Y42" s="55"/>
      <c r="Z42" s="139"/>
    </row>
    <row r="43" spans="1:26" ht="13.5">
      <c r="A43" s="25">
        <v>31</v>
      </c>
      <c r="B43" s="566" t="s">
        <v>714</v>
      </c>
      <c r="C43" s="77" t="s">
        <v>715</v>
      </c>
      <c r="D43" s="176">
        <v>103.75317149788032</v>
      </c>
      <c r="E43" s="176"/>
      <c r="F43" s="176"/>
      <c r="G43" s="176"/>
      <c r="H43" s="176"/>
      <c r="I43" s="176"/>
      <c r="J43" s="176"/>
      <c r="K43" s="176">
        <v>103.75317149788032</v>
      </c>
      <c r="L43" s="176"/>
      <c r="M43" s="176">
        <v>17.979445460562477</v>
      </c>
      <c r="N43" s="176"/>
      <c r="O43" s="177">
        <v>112.68105493954617</v>
      </c>
      <c r="P43" s="176">
        <v>112.68105493954617</v>
      </c>
      <c r="Q43" s="176"/>
      <c r="R43" s="176"/>
      <c r="S43" s="176"/>
      <c r="T43" s="176"/>
      <c r="U43" s="176"/>
      <c r="V43" s="176"/>
      <c r="W43" s="176">
        <v>112.68105493954617</v>
      </c>
      <c r="X43" s="205"/>
      <c r="Y43" s="505">
        <v>31</v>
      </c>
      <c r="Z43" s="139"/>
    </row>
    <row r="44" spans="1:26" ht="13.5">
      <c r="A44" s="25">
        <v>32</v>
      </c>
      <c r="B44" s="566" t="s">
        <v>716</v>
      </c>
      <c r="C44" s="77" t="s">
        <v>717</v>
      </c>
      <c r="D44" s="176"/>
      <c r="E44" s="176">
        <v>37.782028495784928</v>
      </c>
      <c r="F44" s="176"/>
      <c r="G44" s="176"/>
      <c r="H44" s="176"/>
      <c r="I44" s="176"/>
      <c r="J44" s="176"/>
      <c r="K44" s="176">
        <v>37.782028495784928</v>
      </c>
      <c r="L44" s="176"/>
      <c r="M44" s="176"/>
      <c r="N44" s="176">
        <v>5.5478653666824744</v>
      </c>
      <c r="O44" s="177">
        <v>43.329893862467408</v>
      </c>
      <c r="P44" s="176">
        <v>40.724920695489963</v>
      </c>
      <c r="Q44" s="176"/>
      <c r="R44" s="176"/>
      <c r="S44" s="176"/>
      <c r="T44" s="176"/>
      <c r="U44" s="176"/>
      <c r="V44" s="176"/>
      <c r="W44" s="176">
        <v>40.724920695489963</v>
      </c>
      <c r="X44" s="205">
        <v>2.6049731669774379</v>
      </c>
      <c r="Y44" s="505">
        <v>32</v>
      </c>
      <c r="Z44" s="139"/>
    </row>
    <row r="45" spans="1:26" ht="13.5">
      <c r="A45" s="25">
        <v>33</v>
      </c>
      <c r="B45" s="566" t="s">
        <v>654</v>
      </c>
      <c r="C45" s="77" t="s">
        <v>717</v>
      </c>
      <c r="D45" s="176"/>
      <c r="E45" s="176"/>
      <c r="F45" s="176"/>
      <c r="G45" s="176"/>
      <c r="H45" s="176"/>
      <c r="I45" s="176"/>
      <c r="J45" s="176">
        <v>3.8593785111320362</v>
      </c>
      <c r="K45" s="176">
        <v>3.8593785111320362</v>
      </c>
      <c r="L45" s="176">
        <v>17.471307563231779</v>
      </c>
      <c r="M45" s="176"/>
      <c r="N45" s="176">
        <v>7.8515840000000017E-2</v>
      </c>
      <c r="O45" s="177">
        <v>17.301410850759748</v>
      </c>
      <c r="P45" s="176">
        <v>16.75438349075975</v>
      </c>
      <c r="Q45" s="176"/>
      <c r="R45" s="176"/>
      <c r="S45" s="176"/>
      <c r="T45" s="176"/>
      <c r="U45" s="176"/>
      <c r="V45" s="176"/>
      <c r="W45" s="176">
        <v>16.75438349075975</v>
      </c>
      <c r="X45" s="205">
        <v>0.54702735999999985</v>
      </c>
      <c r="Y45" s="505">
        <v>33</v>
      </c>
      <c r="Z45" s="139"/>
    </row>
    <row r="46" spans="1:26" ht="13.5">
      <c r="A46" s="25">
        <v>34</v>
      </c>
      <c r="B46" s="566" t="s">
        <v>655</v>
      </c>
      <c r="C46" s="77" t="s">
        <v>717</v>
      </c>
      <c r="D46" s="176"/>
      <c r="E46" s="176">
        <v>9.8155224729004225</v>
      </c>
      <c r="F46" s="176">
        <v>6.8695909999999998</v>
      </c>
      <c r="G46" s="176"/>
      <c r="H46" s="176"/>
      <c r="I46" s="176"/>
      <c r="J46" s="176"/>
      <c r="K46" s="176">
        <v>16.685113472900422</v>
      </c>
      <c r="L46" s="176"/>
      <c r="M46" s="176"/>
      <c r="N46" s="176">
        <v>2.0174358333175251</v>
      </c>
      <c r="O46" s="177">
        <v>16.685113472900422</v>
      </c>
      <c r="P46" s="176">
        <v>15.612773639877862</v>
      </c>
      <c r="Q46" s="176"/>
      <c r="R46" s="176"/>
      <c r="S46" s="176"/>
      <c r="T46" s="176"/>
      <c r="U46" s="176"/>
      <c r="V46" s="176"/>
      <c r="W46" s="176">
        <v>15.612773639877862</v>
      </c>
      <c r="X46" s="205">
        <v>1.0723398330225613</v>
      </c>
      <c r="Y46" s="505">
        <v>34</v>
      </c>
      <c r="Z46" s="139"/>
    </row>
    <row r="47" spans="1:26" ht="13.5">
      <c r="A47" s="25">
        <v>35</v>
      </c>
      <c r="B47" s="566" t="s">
        <v>718</v>
      </c>
      <c r="C47" s="77" t="s">
        <v>717</v>
      </c>
      <c r="D47" s="176"/>
      <c r="E47" s="176">
        <v>21.714639699999996</v>
      </c>
      <c r="F47" s="176"/>
      <c r="G47" s="176"/>
      <c r="H47" s="176"/>
      <c r="I47" s="176"/>
      <c r="J47" s="176">
        <v>13.883130299999999</v>
      </c>
      <c r="K47" s="176">
        <v>35.597769999999997</v>
      </c>
      <c r="L47" s="176">
        <v>0</v>
      </c>
      <c r="M47" s="176">
        <v>0</v>
      </c>
      <c r="N47" s="176">
        <v>15.681900000000001</v>
      </c>
      <c r="O47" s="177">
        <v>51.279669999999996</v>
      </c>
      <c r="P47" s="176"/>
      <c r="Q47" s="176">
        <v>41.82</v>
      </c>
      <c r="R47" s="176"/>
      <c r="S47" s="176"/>
      <c r="T47" s="176"/>
      <c r="U47" s="176"/>
      <c r="V47" s="176"/>
      <c r="W47" s="176">
        <v>41.82</v>
      </c>
      <c r="X47" s="205">
        <v>9.4596700000000009</v>
      </c>
      <c r="Y47" s="505">
        <v>35</v>
      </c>
      <c r="Z47" s="139"/>
    </row>
    <row r="48" spans="1:26" ht="13.5">
      <c r="A48" s="25">
        <v>36</v>
      </c>
      <c r="B48" s="566" t="s">
        <v>719</v>
      </c>
      <c r="C48" s="77" t="s">
        <v>717</v>
      </c>
      <c r="D48" s="176"/>
      <c r="E48" s="176"/>
      <c r="F48" s="176"/>
      <c r="G48" s="176"/>
      <c r="H48" s="176"/>
      <c r="I48" s="176"/>
      <c r="J48" s="176"/>
      <c r="K48" s="176">
        <v>0</v>
      </c>
      <c r="L48" s="176"/>
      <c r="M48" s="176"/>
      <c r="N48" s="176"/>
      <c r="O48" s="177">
        <v>0</v>
      </c>
      <c r="P48" s="176"/>
      <c r="Q48" s="176"/>
      <c r="R48" s="176"/>
      <c r="S48" s="176"/>
      <c r="T48" s="176"/>
      <c r="U48" s="176"/>
      <c r="V48" s="176"/>
      <c r="W48" s="176">
        <v>0</v>
      </c>
      <c r="X48" s="205">
        <v>0</v>
      </c>
      <c r="Y48" s="505">
        <v>36</v>
      </c>
      <c r="Z48" s="139"/>
    </row>
    <row r="49" spans="1:26">
      <c r="A49" s="25">
        <v>37</v>
      </c>
      <c r="B49" s="566" t="s">
        <v>720</v>
      </c>
      <c r="C49" s="77" t="s">
        <v>721</v>
      </c>
      <c r="D49" s="176"/>
      <c r="E49" s="176"/>
      <c r="F49" s="176"/>
      <c r="G49" s="176">
        <v>7.1807800000000004</v>
      </c>
      <c r="H49" s="176"/>
      <c r="I49" s="176"/>
      <c r="J49" s="176"/>
      <c r="K49" s="176">
        <v>7.1807800000000004</v>
      </c>
      <c r="L49" s="176"/>
      <c r="M49" s="176"/>
      <c r="N49" s="176">
        <v>1.0214000000000001</v>
      </c>
      <c r="O49" s="177">
        <v>8.2021800000000002</v>
      </c>
      <c r="P49" s="176"/>
      <c r="Q49" s="176"/>
      <c r="R49" s="176">
        <v>2.9380000000000002</v>
      </c>
      <c r="S49" s="176"/>
      <c r="T49" s="176"/>
      <c r="U49" s="176"/>
      <c r="V49" s="176"/>
      <c r="W49" s="176">
        <v>2.9380000000000002</v>
      </c>
      <c r="X49" s="205">
        <v>5.2641800000000005</v>
      </c>
      <c r="Y49" s="505">
        <v>37</v>
      </c>
      <c r="Z49" s="139"/>
    </row>
    <row r="50" spans="1:26">
      <c r="A50" s="25">
        <v>38</v>
      </c>
      <c r="B50" s="566" t="s">
        <v>722</v>
      </c>
      <c r="C50" s="77" t="s">
        <v>721</v>
      </c>
      <c r="D50" s="176"/>
      <c r="E50" s="176"/>
      <c r="F50" s="176"/>
      <c r="G50" s="176"/>
      <c r="H50" s="176"/>
      <c r="I50" s="176"/>
      <c r="J50" s="176"/>
      <c r="K50" s="176">
        <v>21.360690000000002</v>
      </c>
      <c r="L50" s="176">
        <v>0</v>
      </c>
      <c r="M50" s="176"/>
      <c r="N50" s="176">
        <v>10.823919999999999</v>
      </c>
      <c r="O50" s="177">
        <v>32.184609999999999</v>
      </c>
      <c r="P50" s="176"/>
      <c r="Q50" s="176"/>
      <c r="R50" s="176"/>
      <c r="S50" s="176">
        <v>22.655999999999999</v>
      </c>
      <c r="T50" s="176"/>
      <c r="U50" s="176"/>
      <c r="V50" s="176"/>
      <c r="W50" s="176">
        <v>22.655999999999999</v>
      </c>
      <c r="X50" s="205">
        <v>9.5286100000000005</v>
      </c>
      <c r="Y50" s="505">
        <v>38</v>
      </c>
      <c r="Z50" s="139"/>
    </row>
    <row r="51" spans="1:26">
      <c r="A51" s="25">
        <v>39</v>
      </c>
      <c r="B51" s="566" t="s">
        <v>723</v>
      </c>
      <c r="C51" s="77" t="s">
        <v>721</v>
      </c>
      <c r="D51" s="176"/>
      <c r="E51" s="176">
        <v>6.5743130099527241</v>
      </c>
      <c r="F51" s="176"/>
      <c r="G51" s="176"/>
      <c r="H51" s="176"/>
      <c r="I51" s="176"/>
      <c r="J51" s="176"/>
      <c r="K51" s="176">
        <v>6.5743130099527241</v>
      </c>
      <c r="L51" s="176"/>
      <c r="M51" s="176"/>
      <c r="N51" s="176">
        <v>1.0904395835405587</v>
      </c>
      <c r="O51" s="177">
        <v>7.664752593493283</v>
      </c>
      <c r="P51" s="176"/>
      <c r="Q51" s="176">
        <v>5.8559999999999999</v>
      </c>
      <c r="R51" s="176"/>
      <c r="S51" s="176"/>
      <c r="T51" s="176"/>
      <c r="U51" s="176"/>
      <c r="V51" s="176">
        <v>0</v>
      </c>
      <c r="W51" s="176">
        <v>5.8559999999999999</v>
      </c>
      <c r="X51" s="205">
        <v>1.8087525934932829</v>
      </c>
      <c r="Y51" s="505">
        <v>39</v>
      </c>
      <c r="Z51" s="139"/>
    </row>
    <row r="52" spans="1:26">
      <c r="A52" s="25">
        <v>40</v>
      </c>
      <c r="B52" s="567" t="s">
        <v>724</v>
      </c>
      <c r="C52" s="77" t="s">
        <v>721</v>
      </c>
      <c r="D52" s="176"/>
      <c r="E52" s="176"/>
      <c r="F52" s="176">
        <v>15.018440000000002</v>
      </c>
      <c r="G52" s="176"/>
      <c r="H52" s="176"/>
      <c r="I52" s="176"/>
      <c r="J52" s="176"/>
      <c r="K52" s="176">
        <v>15.018440000000002</v>
      </c>
      <c r="L52" s="176"/>
      <c r="M52" s="176"/>
      <c r="N52" s="176">
        <v>3.3394599999999999</v>
      </c>
      <c r="O52" s="177">
        <v>18.357900000000001</v>
      </c>
      <c r="P52" s="176"/>
      <c r="Q52" s="176"/>
      <c r="R52" s="176"/>
      <c r="S52" s="176">
        <v>15.244</v>
      </c>
      <c r="T52" s="176"/>
      <c r="U52" s="176"/>
      <c r="V52" s="176">
        <v>0</v>
      </c>
      <c r="W52" s="176">
        <v>15.244</v>
      </c>
      <c r="X52" s="205">
        <v>3.1139000000000001</v>
      </c>
      <c r="Y52" s="505">
        <v>40</v>
      </c>
      <c r="Z52" s="139"/>
    </row>
    <row r="53" spans="1:26" ht="12.75">
      <c r="A53" s="55"/>
      <c r="B53" s="172"/>
      <c r="C53" s="139"/>
      <c r="D53" s="180"/>
      <c r="E53" s="180"/>
      <c r="F53" s="180"/>
      <c r="G53" s="180"/>
      <c r="H53" s="180"/>
      <c r="I53" s="180"/>
      <c r="J53" s="180"/>
      <c r="K53" s="180"/>
      <c r="L53" s="178"/>
      <c r="M53" s="179"/>
      <c r="N53" s="179"/>
      <c r="O53" s="179"/>
      <c r="P53" s="179"/>
      <c r="Q53" s="179"/>
      <c r="R53" s="179"/>
      <c r="S53" s="179"/>
      <c r="T53" s="179"/>
      <c r="U53" s="179"/>
      <c r="V53" s="179"/>
      <c r="W53" s="179"/>
      <c r="X53" s="179"/>
      <c r="Y53" s="55"/>
      <c r="Z53" s="139"/>
    </row>
    <row r="54" spans="1:26" ht="15" customHeight="1">
      <c r="A54" s="55"/>
      <c r="B54" s="172"/>
      <c r="C54" s="139"/>
      <c r="D54" s="209">
        <v>2007</v>
      </c>
      <c r="E54" s="570"/>
      <c r="F54" s="570"/>
      <c r="G54" s="570"/>
      <c r="H54" s="570"/>
      <c r="I54" s="570"/>
      <c r="J54" s="570"/>
      <c r="K54" s="570"/>
      <c r="L54" s="570"/>
      <c r="M54" s="209"/>
      <c r="N54" s="570"/>
      <c r="O54" s="570"/>
      <c r="P54" s="570"/>
      <c r="Q54" s="570"/>
      <c r="R54" s="570"/>
      <c r="S54" s="570"/>
      <c r="T54" s="570"/>
      <c r="U54" s="570"/>
      <c r="V54" s="570"/>
      <c r="W54" s="570"/>
      <c r="X54" s="570"/>
      <c r="Y54" s="55"/>
      <c r="Z54" s="139"/>
    </row>
    <row r="55" spans="1:26" ht="13.5">
      <c r="A55" s="25">
        <v>41</v>
      </c>
      <c r="B55" s="566" t="s">
        <v>714</v>
      </c>
      <c r="C55" s="77" t="s">
        <v>715</v>
      </c>
      <c r="D55" s="176">
        <v>117.99941600547453</v>
      </c>
      <c r="E55" s="176"/>
      <c r="F55" s="176"/>
      <c r="G55" s="176"/>
      <c r="H55" s="176"/>
      <c r="I55" s="176"/>
      <c r="J55" s="176"/>
      <c r="K55" s="176">
        <v>117.99941600547453</v>
      </c>
      <c r="L55" s="176"/>
      <c r="M55" s="176">
        <v>1.8114202470227383</v>
      </c>
      <c r="N55" s="176"/>
      <c r="O55" s="177">
        <v>112.51326879529029</v>
      </c>
      <c r="P55" s="176">
        <v>112.51326879529029</v>
      </c>
      <c r="Q55" s="176"/>
      <c r="R55" s="176"/>
      <c r="S55" s="176"/>
      <c r="T55" s="176"/>
      <c r="U55" s="176"/>
      <c r="V55" s="176"/>
      <c r="W55" s="176">
        <v>112.51326879529029</v>
      </c>
      <c r="X55" s="205"/>
      <c r="Y55" s="505">
        <v>41</v>
      </c>
      <c r="Z55" s="139"/>
    </row>
    <row r="56" spans="1:26" ht="13.5">
      <c r="A56" s="25">
        <v>42</v>
      </c>
      <c r="B56" s="566" t="s">
        <v>716</v>
      </c>
      <c r="C56" s="77" t="s">
        <v>717</v>
      </c>
      <c r="D56" s="176"/>
      <c r="E56" s="176">
        <v>50.984841814249847</v>
      </c>
      <c r="F56" s="176"/>
      <c r="G56" s="176"/>
      <c r="H56" s="176"/>
      <c r="I56" s="176"/>
      <c r="J56" s="176"/>
      <c r="K56" s="176">
        <v>50.984841814249847</v>
      </c>
      <c r="L56" s="176"/>
      <c r="M56" s="176"/>
      <c r="N56" s="176">
        <v>5.5675457667187152</v>
      </c>
      <c r="O56" s="177">
        <v>56.552387580968563</v>
      </c>
      <c r="P56" s="176">
        <v>53.088105547355298</v>
      </c>
      <c r="Q56" s="176"/>
      <c r="R56" s="176"/>
      <c r="S56" s="176"/>
      <c r="T56" s="176"/>
      <c r="U56" s="176"/>
      <c r="V56" s="176"/>
      <c r="W56" s="176">
        <v>53.088105547355298</v>
      </c>
      <c r="X56" s="205">
        <v>3.4642820336132631</v>
      </c>
      <c r="Y56" s="505">
        <v>42</v>
      </c>
      <c r="Z56" s="139"/>
    </row>
    <row r="57" spans="1:26" ht="13.5">
      <c r="A57" s="25">
        <v>43</v>
      </c>
      <c r="B57" s="566" t="s">
        <v>654</v>
      </c>
      <c r="C57" s="77" t="s">
        <v>717</v>
      </c>
      <c r="D57" s="176"/>
      <c r="E57" s="176"/>
      <c r="F57" s="176"/>
      <c r="G57" s="176"/>
      <c r="H57" s="176"/>
      <c r="I57" s="176"/>
      <c r="J57" s="176">
        <v>4.3547033083112954</v>
      </c>
      <c r="K57" s="176">
        <v>4.3547033083112954</v>
      </c>
      <c r="L57" s="176">
        <v>16.785</v>
      </c>
      <c r="M57" s="176"/>
      <c r="N57" s="176">
        <v>8.3941440000000006E-2</v>
      </c>
      <c r="O57" s="177">
        <v>17.146805754431519</v>
      </c>
      <c r="P57" s="176">
        <v>16.620854234431523</v>
      </c>
      <c r="Q57" s="176"/>
      <c r="R57" s="176"/>
      <c r="S57" s="176"/>
      <c r="T57" s="176"/>
      <c r="U57" s="176"/>
      <c r="V57" s="176"/>
      <c r="W57" s="176">
        <v>16.620854234431523</v>
      </c>
      <c r="X57" s="205">
        <v>0.52595152000000001</v>
      </c>
      <c r="Y57" s="505">
        <v>43</v>
      </c>
      <c r="Z57" s="139"/>
    </row>
    <row r="58" spans="1:26" ht="13.5">
      <c r="A58" s="25">
        <v>44</v>
      </c>
      <c r="B58" s="566" t="s">
        <v>655</v>
      </c>
      <c r="C58" s="77" t="s">
        <v>717</v>
      </c>
      <c r="D58" s="176"/>
      <c r="E58" s="176">
        <v>9.7448578240297881</v>
      </c>
      <c r="F58" s="176">
        <v>6.477366</v>
      </c>
      <c r="G58" s="176"/>
      <c r="H58" s="176"/>
      <c r="I58" s="176"/>
      <c r="J58" s="176"/>
      <c r="K58" s="176">
        <v>16.22222382402979</v>
      </c>
      <c r="L58" s="176"/>
      <c r="M58" s="176"/>
      <c r="N58" s="176">
        <v>1.9715270332812851</v>
      </c>
      <c r="O58" s="177">
        <v>16.22222382402979</v>
      </c>
      <c r="P58" s="176">
        <v>15.087490157643051</v>
      </c>
      <c r="Q58" s="176"/>
      <c r="R58" s="176"/>
      <c r="S58" s="176"/>
      <c r="T58" s="176"/>
      <c r="U58" s="176"/>
      <c r="V58" s="176"/>
      <c r="W58" s="176">
        <v>15.087490157643051</v>
      </c>
      <c r="X58" s="205">
        <v>1.1347336663867369</v>
      </c>
      <c r="Y58" s="505">
        <v>44</v>
      </c>
      <c r="Z58" s="139"/>
    </row>
    <row r="59" spans="1:26" ht="13.5">
      <c r="A59" s="25">
        <v>45</v>
      </c>
      <c r="B59" s="566" t="s">
        <v>718</v>
      </c>
      <c r="C59" s="77" t="s">
        <v>717</v>
      </c>
      <c r="D59" s="176"/>
      <c r="E59" s="176">
        <v>22.360452799999994</v>
      </c>
      <c r="F59" s="176"/>
      <c r="G59" s="176"/>
      <c r="H59" s="176"/>
      <c r="I59" s="176"/>
      <c r="J59" s="176">
        <v>14.296027199999999</v>
      </c>
      <c r="K59" s="176">
        <v>36.656479999999995</v>
      </c>
      <c r="L59" s="176">
        <v>0</v>
      </c>
      <c r="M59" s="176">
        <v>0</v>
      </c>
      <c r="N59" s="176">
        <v>19.465580000000003</v>
      </c>
      <c r="O59" s="177">
        <v>56.122059999999998</v>
      </c>
      <c r="P59" s="176"/>
      <c r="Q59" s="176">
        <v>42.771000000000001</v>
      </c>
      <c r="R59" s="176"/>
      <c r="S59" s="176"/>
      <c r="T59" s="176"/>
      <c r="U59" s="176"/>
      <c r="V59" s="176"/>
      <c r="W59" s="176">
        <v>42.771000000000001</v>
      </c>
      <c r="X59" s="205">
        <v>13.351060000000002</v>
      </c>
      <c r="Y59" s="505">
        <v>45</v>
      </c>
      <c r="Z59" s="139"/>
    </row>
    <row r="60" spans="1:26" ht="13.5">
      <c r="A60" s="25">
        <v>46</v>
      </c>
      <c r="B60" s="566" t="s">
        <v>719</v>
      </c>
      <c r="C60" s="77" t="s">
        <v>717</v>
      </c>
      <c r="D60" s="176"/>
      <c r="E60" s="176"/>
      <c r="F60" s="176"/>
      <c r="G60" s="176"/>
      <c r="H60" s="176"/>
      <c r="I60" s="176"/>
      <c r="J60" s="176"/>
      <c r="K60" s="176">
        <v>0</v>
      </c>
      <c r="L60" s="176"/>
      <c r="M60" s="176"/>
      <c r="N60" s="176"/>
      <c r="O60" s="177">
        <v>0</v>
      </c>
      <c r="P60" s="176"/>
      <c r="Q60" s="176"/>
      <c r="R60" s="176"/>
      <c r="S60" s="176"/>
      <c r="T60" s="176"/>
      <c r="U60" s="176"/>
      <c r="V60" s="176"/>
      <c r="W60" s="176">
        <v>0</v>
      </c>
      <c r="X60" s="205">
        <v>0</v>
      </c>
      <c r="Y60" s="505">
        <v>46</v>
      </c>
      <c r="Z60" s="139"/>
    </row>
    <row r="61" spans="1:26">
      <c r="A61" s="25">
        <v>47</v>
      </c>
      <c r="B61" s="566" t="s">
        <v>720</v>
      </c>
      <c r="C61" s="77" t="s">
        <v>721</v>
      </c>
      <c r="D61" s="176"/>
      <c r="E61" s="176"/>
      <c r="F61" s="176"/>
      <c r="G61" s="176">
        <v>7.2939999999999996</v>
      </c>
      <c r="H61" s="176"/>
      <c r="I61" s="176"/>
      <c r="J61" s="176"/>
      <c r="K61" s="176">
        <v>7.2939999999999996</v>
      </c>
      <c r="L61" s="176"/>
      <c r="M61" s="176"/>
      <c r="N61" s="176">
        <v>0.98199999999999998</v>
      </c>
      <c r="O61" s="177">
        <v>8.2759999999999998</v>
      </c>
      <c r="P61" s="176"/>
      <c r="Q61" s="176"/>
      <c r="R61" s="176">
        <v>3.0009999999999999</v>
      </c>
      <c r="S61" s="176"/>
      <c r="T61" s="176"/>
      <c r="U61" s="176"/>
      <c r="V61" s="176"/>
      <c r="W61" s="176">
        <v>3.0009999999999999</v>
      </c>
      <c r="X61" s="205">
        <v>5.2750000000000004</v>
      </c>
      <c r="Y61" s="505">
        <v>47</v>
      </c>
      <c r="Z61" s="139"/>
    </row>
    <row r="62" spans="1:26">
      <c r="A62" s="25">
        <v>48</v>
      </c>
      <c r="B62" s="566" t="s">
        <v>722</v>
      </c>
      <c r="C62" s="77" t="s">
        <v>721</v>
      </c>
      <c r="D62" s="176"/>
      <c r="E62" s="176"/>
      <c r="F62" s="176"/>
      <c r="G62" s="176"/>
      <c r="H62" s="176"/>
      <c r="I62" s="176"/>
      <c r="J62" s="176"/>
      <c r="K62" s="176">
        <v>20.873999999999999</v>
      </c>
      <c r="L62" s="176">
        <v>0</v>
      </c>
      <c r="M62" s="176"/>
      <c r="N62" s="176">
        <v>14.275</v>
      </c>
      <c r="O62" s="177">
        <v>35.149000000000001</v>
      </c>
      <c r="P62" s="176"/>
      <c r="Q62" s="176"/>
      <c r="R62" s="176"/>
      <c r="S62" s="176">
        <v>23.317</v>
      </c>
      <c r="T62" s="176"/>
      <c r="U62" s="176"/>
      <c r="V62" s="176"/>
      <c r="W62" s="176">
        <v>23.317</v>
      </c>
      <c r="X62" s="205">
        <v>11.832000000000001</v>
      </c>
      <c r="Y62" s="505">
        <v>48</v>
      </c>
      <c r="Z62" s="139"/>
    </row>
    <row r="63" spans="1:26">
      <c r="A63" s="25">
        <v>49</v>
      </c>
      <c r="B63" s="566" t="s">
        <v>723</v>
      </c>
      <c r="C63" s="77" t="s">
        <v>721</v>
      </c>
      <c r="D63" s="176"/>
      <c r="E63" s="176">
        <v>6.9456148968612546</v>
      </c>
      <c r="F63" s="176"/>
      <c r="G63" s="176"/>
      <c r="H63" s="176"/>
      <c r="I63" s="176"/>
      <c r="J63" s="176"/>
      <c r="K63" s="176">
        <v>6.9456148968612546</v>
      </c>
      <c r="L63" s="176"/>
      <c r="M63" s="176"/>
      <c r="N63" s="176">
        <v>1.5035226899871827</v>
      </c>
      <c r="O63" s="177">
        <v>8.4491375868484369</v>
      </c>
      <c r="P63" s="176"/>
      <c r="Q63" s="176">
        <v>5.8559999999999999</v>
      </c>
      <c r="R63" s="176"/>
      <c r="S63" s="176"/>
      <c r="T63" s="176"/>
      <c r="U63" s="176"/>
      <c r="V63" s="176">
        <v>0</v>
      </c>
      <c r="W63" s="176">
        <v>5.8559999999999999</v>
      </c>
      <c r="X63" s="205">
        <v>2.5931375868484379</v>
      </c>
      <c r="Y63" s="505">
        <v>49</v>
      </c>
      <c r="Z63" s="139"/>
    </row>
    <row r="64" spans="1:26">
      <c r="A64" s="25">
        <v>50</v>
      </c>
      <c r="B64" s="172" t="s">
        <v>724</v>
      </c>
      <c r="C64" s="77" t="s">
        <v>721</v>
      </c>
      <c r="D64" s="176"/>
      <c r="E64" s="176"/>
      <c r="F64" s="176">
        <v>15.907</v>
      </c>
      <c r="G64" s="176"/>
      <c r="H64" s="176"/>
      <c r="I64" s="176"/>
      <c r="J64" s="176"/>
      <c r="K64" s="176">
        <v>15.907</v>
      </c>
      <c r="L64" s="176"/>
      <c r="M64" s="176"/>
      <c r="N64" s="176">
        <v>3.5459999999999998</v>
      </c>
      <c r="O64" s="177">
        <v>19.452999999999999</v>
      </c>
      <c r="P64" s="176"/>
      <c r="Q64" s="176"/>
      <c r="R64" s="176"/>
      <c r="S64" s="176">
        <v>15.821999999999999</v>
      </c>
      <c r="T64" s="176"/>
      <c r="U64" s="176"/>
      <c r="V64" s="176">
        <v>0</v>
      </c>
      <c r="W64" s="176">
        <v>15.821999999999999</v>
      </c>
      <c r="X64" s="205">
        <v>3.6309999999999998</v>
      </c>
      <c r="Y64" s="505">
        <v>50</v>
      </c>
      <c r="Z64" s="139"/>
    </row>
    <row r="65" spans="1:29">
      <c r="A65" s="55"/>
      <c r="B65" s="172"/>
      <c r="C65" s="139"/>
      <c r="D65" s="179"/>
      <c r="E65" s="179"/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55"/>
      <c r="Z65" s="139"/>
    </row>
    <row r="66" spans="1:29" ht="15" customHeight="1">
      <c r="A66" s="55"/>
      <c r="B66" s="172"/>
      <c r="C66" s="139"/>
      <c r="D66" s="209">
        <v>2008</v>
      </c>
      <c r="E66" s="570"/>
      <c r="F66" s="570"/>
      <c r="G66" s="570"/>
      <c r="H66" s="570"/>
      <c r="I66" s="570"/>
      <c r="J66" s="570"/>
      <c r="K66" s="570"/>
      <c r="L66" s="570"/>
      <c r="M66" s="209"/>
      <c r="N66" s="570"/>
      <c r="O66" s="570"/>
      <c r="P66" s="570"/>
      <c r="Q66" s="570"/>
      <c r="R66" s="570"/>
      <c r="S66" s="570"/>
      <c r="T66" s="570"/>
      <c r="U66" s="570"/>
      <c r="V66" s="570"/>
      <c r="W66" s="570"/>
      <c r="X66" s="570"/>
      <c r="Y66" s="55"/>
      <c r="Z66" s="139"/>
    </row>
    <row r="67" spans="1:29" ht="13.5">
      <c r="A67" s="25">
        <v>51</v>
      </c>
      <c r="B67" s="566" t="s">
        <v>714</v>
      </c>
      <c r="C67" s="77" t="s">
        <v>715</v>
      </c>
      <c r="D67" s="176">
        <v>95.422121348067648</v>
      </c>
      <c r="E67" s="176"/>
      <c r="F67" s="176"/>
      <c r="G67" s="176"/>
      <c r="H67" s="176"/>
      <c r="I67" s="176"/>
      <c r="J67" s="176"/>
      <c r="K67" s="176">
        <v>95.422121348067648</v>
      </c>
      <c r="L67" s="176"/>
      <c r="M67" s="176">
        <v>24.225783366572482</v>
      </c>
      <c r="N67" s="176"/>
      <c r="O67" s="177">
        <v>112.31747350600423</v>
      </c>
      <c r="P67" s="176">
        <v>112.31747350600423</v>
      </c>
      <c r="Q67" s="176"/>
      <c r="R67" s="176"/>
      <c r="S67" s="176"/>
      <c r="T67" s="176"/>
      <c r="U67" s="176"/>
      <c r="V67" s="176"/>
      <c r="W67" s="176">
        <v>112.31747350600423</v>
      </c>
      <c r="X67" s="205"/>
      <c r="Y67" s="505">
        <v>51</v>
      </c>
      <c r="Z67" s="139"/>
      <c r="AB67" s="181"/>
      <c r="AC67" s="178"/>
    </row>
    <row r="68" spans="1:29" ht="13.5">
      <c r="A68" s="25">
        <v>52</v>
      </c>
      <c r="B68" s="566" t="s">
        <v>716</v>
      </c>
      <c r="C68" s="77" t="s">
        <v>717</v>
      </c>
      <c r="D68" s="176"/>
      <c r="E68" s="176">
        <v>33.141039625424185</v>
      </c>
      <c r="F68" s="176"/>
      <c r="G68" s="176"/>
      <c r="H68" s="176"/>
      <c r="I68" s="176"/>
      <c r="J68" s="176"/>
      <c r="K68" s="176">
        <v>33.141039625424185</v>
      </c>
      <c r="L68" s="176"/>
      <c r="M68" s="176"/>
      <c r="N68" s="176">
        <v>4.2722355667389804</v>
      </c>
      <c r="O68" s="177">
        <v>37.413275192163162</v>
      </c>
      <c r="P68" s="176">
        <v>34.83557235851476</v>
      </c>
      <c r="Q68" s="176"/>
      <c r="R68" s="176"/>
      <c r="S68" s="176"/>
      <c r="T68" s="176"/>
      <c r="U68" s="176"/>
      <c r="V68" s="176"/>
      <c r="W68" s="176">
        <v>34.83557235851476</v>
      </c>
      <c r="X68" s="205">
        <v>2.5777028336484094</v>
      </c>
      <c r="Y68" s="505">
        <v>52</v>
      </c>
      <c r="Z68" s="139"/>
      <c r="AB68" s="178"/>
      <c r="AC68" s="182"/>
    </row>
    <row r="69" spans="1:29" ht="13.5">
      <c r="A69" s="25">
        <v>53</v>
      </c>
      <c r="B69" s="566" t="s">
        <v>654</v>
      </c>
      <c r="C69" s="77" t="s">
        <v>717</v>
      </c>
      <c r="D69" s="176"/>
      <c r="E69" s="176"/>
      <c r="F69" s="176"/>
      <c r="G69" s="176"/>
      <c r="H69" s="176"/>
      <c r="I69" s="176"/>
      <c r="J69" s="176">
        <v>3.9183032305786933</v>
      </c>
      <c r="K69" s="176">
        <v>3.9183032305786933</v>
      </c>
      <c r="L69" s="176">
        <v>20.087812716256536</v>
      </c>
      <c r="M69" s="176"/>
      <c r="N69" s="176">
        <v>0.14392607999999998</v>
      </c>
      <c r="O69" s="177">
        <v>19.783298658498616</v>
      </c>
      <c r="P69" s="176">
        <v>19.310375458498616</v>
      </c>
      <c r="Q69" s="176"/>
      <c r="R69" s="176"/>
      <c r="S69" s="176"/>
      <c r="T69" s="176"/>
      <c r="U69" s="176"/>
      <c r="V69" s="176"/>
      <c r="W69" s="176">
        <v>19.310375458498616</v>
      </c>
      <c r="X69" s="205">
        <v>0.47292319999999993</v>
      </c>
      <c r="Y69" s="505">
        <v>53</v>
      </c>
      <c r="Z69" s="139"/>
      <c r="AB69" s="183"/>
      <c r="AC69" s="182"/>
    </row>
    <row r="70" spans="1:29" ht="13.5">
      <c r="A70" s="25">
        <v>54</v>
      </c>
      <c r="B70" s="566" t="s">
        <v>655</v>
      </c>
      <c r="C70" s="77" t="s">
        <v>717</v>
      </c>
      <c r="D70" s="176"/>
      <c r="E70" s="176">
        <v>8.6973937606426563</v>
      </c>
      <c r="F70" s="176">
        <v>6.2516119999999997</v>
      </c>
      <c r="G70" s="176"/>
      <c r="H70" s="176"/>
      <c r="I70" s="176"/>
      <c r="J70" s="176"/>
      <c r="K70" s="176">
        <v>14.949005760642656</v>
      </c>
      <c r="L70" s="176"/>
      <c r="M70" s="176"/>
      <c r="N70" s="176">
        <v>1.5925370332610196</v>
      </c>
      <c r="O70" s="177">
        <v>14.949005760642656</v>
      </c>
      <c r="P70" s="176">
        <v>14.181674194291066</v>
      </c>
      <c r="Q70" s="176"/>
      <c r="R70" s="176"/>
      <c r="S70" s="176"/>
      <c r="T70" s="176"/>
      <c r="U70" s="176"/>
      <c r="V70" s="176"/>
      <c r="W70" s="176">
        <v>14.181674194291066</v>
      </c>
      <c r="X70" s="205">
        <v>0.76733156635158994</v>
      </c>
      <c r="Y70" s="505">
        <v>54</v>
      </c>
      <c r="Z70" s="139"/>
      <c r="AB70" s="183"/>
      <c r="AC70" s="182"/>
    </row>
    <row r="71" spans="1:29" ht="13.5">
      <c r="A71" s="25">
        <v>55</v>
      </c>
      <c r="B71" s="566" t="s">
        <v>718</v>
      </c>
      <c r="C71" s="77" t="s">
        <v>717</v>
      </c>
      <c r="D71" s="176"/>
      <c r="E71" s="176">
        <v>14.858770399999999</v>
      </c>
      <c r="F71" s="176"/>
      <c r="G71" s="176"/>
      <c r="H71" s="176"/>
      <c r="I71" s="176"/>
      <c r="J71" s="176">
        <v>9.4998696000000002</v>
      </c>
      <c r="K71" s="176">
        <v>24.358640000000001</v>
      </c>
      <c r="L71" s="176">
        <v>0</v>
      </c>
      <c r="M71" s="176">
        <v>0</v>
      </c>
      <c r="N71" s="176">
        <v>21.149609999999999</v>
      </c>
      <c r="O71" s="177">
        <v>45.508249999999997</v>
      </c>
      <c r="P71" s="176"/>
      <c r="Q71" s="176">
        <v>33.860510000000005</v>
      </c>
      <c r="R71" s="176"/>
      <c r="S71" s="176"/>
      <c r="T71" s="176"/>
      <c r="U71" s="176"/>
      <c r="V71" s="176"/>
      <c r="W71" s="176">
        <v>33.860510000000005</v>
      </c>
      <c r="X71" s="205">
        <v>11.647740000000001</v>
      </c>
      <c r="Y71" s="505">
        <v>55</v>
      </c>
      <c r="Z71" s="139"/>
      <c r="AB71" s="178"/>
      <c r="AC71" s="182"/>
    </row>
    <row r="72" spans="1:29" ht="13.5">
      <c r="A72" s="25">
        <v>56</v>
      </c>
      <c r="B72" s="566" t="s">
        <v>719</v>
      </c>
      <c r="C72" s="77" t="s">
        <v>717</v>
      </c>
      <c r="D72" s="176"/>
      <c r="E72" s="176"/>
      <c r="F72" s="176"/>
      <c r="G72" s="176"/>
      <c r="H72" s="176"/>
      <c r="I72" s="176"/>
      <c r="J72" s="176"/>
      <c r="K72" s="176">
        <v>0</v>
      </c>
      <c r="L72" s="176"/>
      <c r="M72" s="176"/>
      <c r="N72" s="176"/>
      <c r="O72" s="177">
        <v>0</v>
      </c>
      <c r="P72" s="176"/>
      <c r="Q72" s="176"/>
      <c r="R72" s="176"/>
      <c r="S72" s="176"/>
      <c r="T72" s="176"/>
      <c r="U72" s="176"/>
      <c r="V72" s="176"/>
      <c r="W72" s="176">
        <v>0</v>
      </c>
      <c r="X72" s="205">
        <v>0</v>
      </c>
      <c r="Y72" s="505">
        <v>56</v>
      </c>
      <c r="Z72" s="139"/>
      <c r="AB72" s="178"/>
      <c r="AC72" s="182"/>
    </row>
    <row r="73" spans="1:29">
      <c r="A73" s="25">
        <v>57</v>
      </c>
      <c r="B73" s="566" t="s">
        <v>720</v>
      </c>
      <c r="C73" s="77" t="s">
        <v>721</v>
      </c>
      <c r="D73" s="176"/>
      <c r="E73" s="176"/>
      <c r="F73" s="176"/>
      <c r="G73" s="176">
        <v>7.4257999999999988</v>
      </c>
      <c r="H73" s="176"/>
      <c r="I73" s="176"/>
      <c r="J73" s="176"/>
      <c r="K73" s="176">
        <v>7.4257999999999988</v>
      </c>
      <c r="L73" s="176"/>
      <c r="M73" s="176"/>
      <c r="N73" s="176">
        <v>1.0369999999999999</v>
      </c>
      <c r="O73" s="177">
        <v>8.4627999999999997</v>
      </c>
      <c r="P73" s="176"/>
      <c r="Q73" s="176"/>
      <c r="R73" s="176">
        <v>2.9088000000000003</v>
      </c>
      <c r="S73" s="176"/>
      <c r="T73" s="176"/>
      <c r="U73" s="176"/>
      <c r="V73" s="176"/>
      <c r="W73" s="176">
        <v>2.9088000000000003</v>
      </c>
      <c r="X73" s="205">
        <v>5.5540000000000003</v>
      </c>
      <c r="Y73" s="505">
        <v>57</v>
      </c>
      <c r="Z73" s="139"/>
      <c r="AB73" s="183"/>
      <c r="AC73" s="182"/>
    </row>
    <row r="74" spans="1:29">
      <c r="A74" s="25">
        <v>58</v>
      </c>
      <c r="B74" s="566" t="s">
        <v>722</v>
      </c>
      <c r="C74" s="77" t="s">
        <v>721</v>
      </c>
      <c r="D74" s="176"/>
      <c r="E74" s="176"/>
      <c r="F74" s="176"/>
      <c r="G74" s="176"/>
      <c r="H74" s="176"/>
      <c r="I74" s="176"/>
      <c r="J74" s="176"/>
      <c r="K74" s="176">
        <v>20.614000000000001</v>
      </c>
      <c r="L74" s="176">
        <v>0</v>
      </c>
      <c r="M74" s="176"/>
      <c r="N74" s="176">
        <v>13.68</v>
      </c>
      <c r="O74" s="177">
        <v>34.293999999999997</v>
      </c>
      <c r="P74" s="176"/>
      <c r="Q74" s="176"/>
      <c r="R74" s="176"/>
      <c r="S74" s="176">
        <v>22.827999999999999</v>
      </c>
      <c r="T74" s="176"/>
      <c r="U74" s="176"/>
      <c r="V74" s="176"/>
      <c r="W74" s="176">
        <v>22.827999999999999</v>
      </c>
      <c r="X74" s="205">
        <v>11.465999999999999</v>
      </c>
      <c r="Y74" s="505">
        <v>58</v>
      </c>
      <c r="Z74" s="139"/>
      <c r="AB74" s="183"/>
      <c r="AC74" s="182"/>
    </row>
    <row r="75" spans="1:29">
      <c r="A75" s="25">
        <v>59</v>
      </c>
      <c r="B75" s="566" t="s">
        <v>723</v>
      </c>
      <c r="C75" s="77" t="s">
        <v>721</v>
      </c>
      <c r="D75" s="176"/>
      <c r="E75" s="176">
        <v>6.7611320113683337</v>
      </c>
      <c r="F75" s="176"/>
      <c r="G75" s="176"/>
      <c r="H75" s="176"/>
      <c r="I75" s="176"/>
      <c r="J75" s="176"/>
      <c r="K75" s="176">
        <v>6.7611320113683337</v>
      </c>
      <c r="L75" s="176"/>
      <c r="M75" s="176"/>
      <c r="N75" s="176">
        <v>1.1981885895462034</v>
      </c>
      <c r="O75" s="177">
        <v>7.9593206009145376</v>
      </c>
      <c r="P75" s="176"/>
      <c r="Q75" s="176">
        <v>5.8559999999999999</v>
      </c>
      <c r="R75" s="176"/>
      <c r="S75" s="176"/>
      <c r="T75" s="176"/>
      <c r="U75" s="176"/>
      <c r="V75" s="176">
        <v>0</v>
      </c>
      <c r="W75" s="176">
        <v>5.8559999999999999</v>
      </c>
      <c r="X75" s="205">
        <v>2.1033206009145378</v>
      </c>
      <c r="Y75" s="505">
        <v>59</v>
      </c>
      <c r="Z75" s="139"/>
      <c r="AB75" s="178"/>
      <c r="AC75" s="182"/>
    </row>
    <row r="76" spans="1:29">
      <c r="A76" s="25">
        <v>60</v>
      </c>
      <c r="B76" s="172" t="s">
        <v>724</v>
      </c>
      <c r="C76" s="77" t="s">
        <v>721</v>
      </c>
      <c r="D76" s="176"/>
      <c r="E76" s="176"/>
      <c r="F76" s="176">
        <v>15.385999999999999</v>
      </c>
      <c r="G76" s="176"/>
      <c r="H76" s="176"/>
      <c r="I76" s="176"/>
      <c r="J76" s="176"/>
      <c r="K76" s="176">
        <v>15.385999999999999</v>
      </c>
      <c r="L76" s="176"/>
      <c r="M76" s="176"/>
      <c r="N76" s="176">
        <v>3.6619999999999999</v>
      </c>
      <c r="O76" s="177">
        <v>19.047999999999998</v>
      </c>
      <c r="P76" s="176"/>
      <c r="Q76" s="176"/>
      <c r="R76" s="176"/>
      <c r="S76" s="176">
        <v>15.493</v>
      </c>
      <c r="T76" s="176"/>
      <c r="U76" s="176"/>
      <c r="V76" s="176">
        <v>0</v>
      </c>
      <c r="W76" s="176">
        <v>15.493</v>
      </c>
      <c r="X76" s="205">
        <v>3.5550000000000002</v>
      </c>
      <c r="Y76" s="505">
        <v>60</v>
      </c>
      <c r="Z76" s="139"/>
      <c r="AB76" s="184"/>
      <c r="AC76" s="185"/>
    </row>
    <row r="77" spans="1:29" ht="20.100000000000001" customHeight="1">
      <c r="A77" s="55"/>
      <c r="B77" s="172"/>
      <c r="C77" s="139"/>
      <c r="D77" s="209">
        <v>2009</v>
      </c>
      <c r="E77" s="570"/>
      <c r="F77" s="570"/>
      <c r="G77" s="570"/>
      <c r="H77" s="570"/>
      <c r="I77" s="570"/>
      <c r="J77" s="570"/>
      <c r="K77" s="570"/>
      <c r="L77" s="570"/>
      <c r="M77" s="209"/>
      <c r="N77" s="570"/>
      <c r="O77" s="570"/>
      <c r="P77" s="570"/>
      <c r="Q77" s="570"/>
      <c r="R77" s="570"/>
      <c r="S77" s="570"/>
      <c r="T77" s="570"/>
      <c r="U77" s="570"/>
      <c r="V77" s="570"/>
      <c r="W77" s="570"/>
      <c r="X77" s="570"/>
      <c r="Y77" s="55"/>
      <c r="Z77" s="139"/>
      <c r="AB77" s="184"/>
      <c r="AC77" s="185"/>
    </row>
    <row r="78" spans="1:29" ht="13.5">
      <c r="A78" s="25">
        <v>61</v>
      </c>
      <c r="B78" s="566" t="s">
        <v>714</v>
      </c>
      <c r="C78" s="77" t="s">
        <v>715</v>
      </c>
      <c r="D78" s="176">
        <v>81.697804245575327</v>
      </c>
      <c r="E78" s="176"/>
      <c r="F78" s="176"/>
      <c r="G78" s="176"/>
      <c r="H78" s="176"/>
      <c r="I78" s="176"/>
      <c r="J78" s="176"/>
      <c r="K78" s="176">
        <v>81.697804245575327</v>
      </c>
      <c r="L78" s="176"/>
      <c r="M78" s="176">
        <v>37.813102117873456</v>
      </c>
      <c r="N78" s="176"/>
      <c r="O78" s="177">
        <v>112.11891093888043</v>
      </c>
      <c r="P78" s="176">
        <v>112.11891093888043</v>
      </c>
      <c r="Q78" s="176"/>
      <c r="R78" s="176"/>
      <c r="S78" s="176"/>
      <c r="T78" s="176"/>
      <c r="U78" s="176"/>
      <c r="V78" s="176"/>
      <c r="W78" s="176">
        <v>112.11891093888043</v>
      </c>
      <c r="X78" s="176"/>
      <c r="Y78" s="505">
        <v>61</v>
      </c>
      <c r="Z78" s="139"/>
      <c r="AB78" s="184"/>
      <c r="AC78" s="185"/>
    </row>
    <row r="79" spans="1:29" ht="13.5">
      <c r="A79" s="25">
        <v>62</v>
      </c>
      <c r="B79" s="566" t="s">
        <v>716</v>
      </c>
      <c r="C79" s="77" t="s">
        <v>717</v>
      </c>
      <c r="D79" s="176"/>
      <c r="E79" s="176">
        <v>28.62845843585966</v>
      </c>
      <c r="F79" s="176"/>
      <c r="G79" s="176"/>
      <c r="H79" s="176"/>
      <c r="I79" s="176"/>
      <c r="J79" s="176"/>
      <c r="K79" s="176">
        <v>28.62845843585966</v>
      </c>
      <c r="L79" s="176"/>
      <c r="M79" s="176"/>
      <c r="N79" s="176">
        <v>2.683893866702979</v>
      </c>
      <c r="O79" s="177">
        <v>31.312352302562637</v>
      </c>
      <c r="P79" s="176">
        <v>28.222105002367908</v>
      </c>
      <c r="Q79" s="176"/>
      <c r="R79" s="176"/>
      <c r="S79" s="176"/>
      <c r="T79" s="176"/>
      <c r="U79" s="176"/>
      <c r="V79" s="176"/>
      <c r="W79" s="176">
        <v>28.222105002367908</v>
      </c>
      <c r="X79" s="176">
        <v>3.0902473001947284</v>
      </c>
      <c r="Y79" s="505">
        <v>62</v>
      </c>
      <c r="Z79" s="139"/>
      <c r="AB79" s="184"/>
      <c r="AC79" s="185"/>
    </row>
    <row r="80" spans="1:29" ht="13.5">
      <c r="A80" s="25">
        <v>63</v>
      </c>
      <c r="B80" s="566" t="s">
        <v>654</v>
      </c>
      <c r="C80" s="77" t="s">
        <v>717</v>
      </c>
      <c r="D80" s="176"/>
      <c r="E80" s="176"/>
      <c r="F80" s="176"/>
      <c r="G80" s="176"/>
      <c r="H80" s="176"/>
      <c r="I80" s="176"/>
      <c r="J80" s="176">
        <v>4.5978462468975199</v>
      </c>
      <c r="K80" s="176">
        <v>4.5978462468975199</v>
      </c>
      <c r="L80" s="176">
        <v>17.602342973662086</v>
      </c>
      <c r="M80" s="176"/>
      <c r="N80" s="176">
        <v>0.15316048000000002</v>
      </c>
      <c r="O80" s="177">
        <v>18.589514868555192</v>
      </c>
      <c r="P80" s="176">
        <v>18.21891582855519</v>
      </c>
      <c r="Q80" s="176"/>
      <c r="R80" s="176"/>
      <c r="S80" s="176"/>
      <c r="T80" s="176"/>
      <c r="U80" s="176"/>
      <c r="V80" s="176"/>
      <c r="W80" s="176">
        <v>18.21891582855519</v>
      </c>
      <c r="X80" s="176">
        <v>0.37059903999999994</v>
      </c>
      <c r="Y80" s="505">
        <v>63</v>
      </c>
      <c r="Z80" s="139"/>
      <c r="AB80" s="184"/>
      <c r="AC80" s="185"/>
    </row>
    <row r="81" spans="1:29" ht="13.5">
      <c r="A81" s="25">
        <v>64</v>
      </c>
      <c r="B81" s="566" t="s">
        <v>655</v>
      </c>
      <c r="C81" s="77" t="s">
        <v>717</v>
      </c>
      <c r="D81" s="176"/>
      <c r="E81" s="176">
        <v>9.3950642578164842</v>
      </c>
      <c r="F81" s="176">
        <v>6.1692260000000001</v>
      </c>
      <c r="G81" s="176"/>
      <c r="H81" s="176"/>
      <c r="I81" s="176"/>
      <c r="J81" s="176"/>
      <c r="K81" s="176">
        <v>15.564290257816483</v>
      </c>
      <c r="L81" s="176"/>
      <c r="M81" s="176"/>
      <c r="N81" s="176">
        <v>1.1790642332970207</v>
      </c>
      <c r="O81" s="177">
        <v>15.564290257816486</v>
      </c>
      <c r="P81" s="176">
        <v>14.115832158011216</v>
      </c>
      <c r="Q81" s="176"/>
      <c r="R81" s="176"/>
      <c r="S81" s="176"/>
      <c r="T81" s="176"/>
      <c r="U81" s="176"/>
      <c r="V81" s="176"/>
      <c r="W81" s="176">
        <v>14.115832158011216</v>
      </c>
      <c r="X81" s="176">
        <v>1.4484580998052718</v>
      </c>
      <c r="Y81" s="505">
        <v>64</v>
      </c>
      <c r="Z81" s="139"/>
      <c r="AB81" s="184"/>
      <c r="AC81" s="185"/>
    </row>
    <row r="82" spans="1:29" ht="13.5">
      <c r="A82" s="25">
        <v>65</v>
      </c>
      <c r="B82" s="566" t="s">
        <v>718</v>
      </c>
      <c r="C82" s="77" t="s">
        <v>717</v>
      </c>
      <c r="D82" s="176"/>
      <c r="E82" s="176">
        <v>17.972643499999997</v>
      </c>
      <c r="F82" s="176"/>
      <c r="G82" s="176"/>
      <c r="H82" s="176"/>
      <c r="I82" s="176"/>
      <c r="J82" s="176">
        <v>11.490706499999998</v>
      </c>
      <c r="K82" s="176">
        <v>29.463349999999995</v>
      </c>
      <c r="L82" s="176">
        <v>0</v>
      </c>
      <c r="M82" s="176">
        <v>0</v>
      </c>
      <c r="N82" s="176">
        <v>12.840450000000001</v>
      </c>
      <c r="O82" s="177">
        <v>42.303799999999995</v>
      </c>
      <c r="P82" s="176"/>
      <c r="Q82" s="176">
        <v>34.676739999999995</v>
      </c>
      <c r="R82" s="176"/>
      <c r="S82" s="176"/>
      <c r="T82" s="176"/>
      <c r="U82" s="176"/>
      <c r="V82" s="176"/>
      <c r="W82" s="176">
        <v>34.676739999999995</v>
      </c>
      <c r="X82" s="176">
        <v>7.6270599999999993</v>
      </c>
      <c r="Y82" s="505">
        <v>65</v>
      </c>
      <c r="Z82" s="139"/>
      <c r="AB82" s="184"/>
      <c r="AC82" s="185"/>
    </row>
    <row r="83" spans="1:29" ht="13.5">
      <c r="A83" s="25">
        <v>66</v>
      </c>
      <c r="B83" s="566" t="s">
        <v>719</v>
      </c>
      <c r="C83" s="77" t="s">
        <v>717</v>
      </c>
      <c r="D83" s="176"/>
      <c r="E83" s="176"/>
      <c r="F83" s="176"/>
      <c r="G83" s="176"/>
      <c r="H83" s="176"/>
      <c r="I83" s="176"/>
      <c r="J83" s="176"/>
      <c r="K83" s="176">
        <v>0</v>
      </c>
      <c r="L83" s="176"/>
      <c r="M83" s="176"/>
      <c r="N83" s="176"/>
      <c r="O83" s="177">
        <v>0</v>
      </c>
      <c r="P83" s="176"/>
      <c r="Q83" s="176"/>
      <c r="R83" s="176"/>
      <c r="S83" s="176"/>
      <c r="T83" s="176"/>
      <c r="U83" s="176"/>
      <c r="V83" s="176"/>
      <c r="W83" s="176">
        <v>0</v>
      </c>
      <c r="X83" s="176">
        <v>0</v>
      </c>
      <c r="Y83" s="505">
        <v>66</v>
      </c>
      <c r="Z83" s="139"/>
      <c r="AB83" s="184"/>
      <c r="AC83" s="185"/>
    </row>
    <row r="84" spans="1:29">
      <c r="A84" s="25">
        <v>67</v>
      </c>
      <c r="B84" s="566" t="s">
        <v>720</v>
      </c>
      <c r="C84" s="77" t="s">
        <v>721</v>
      </c>
      <c r="D84" s="176"/>
      <c r="E84" s="176"/>
      <c r="F84" s="176"/>
      <c r="G84" s="176">
        <v>5.2589000000000006</v>
      </c>
      <c r="H84" s="176"/>
      <c r="I84" s="176"/>
      <c r="J84" s="176"/>
      <c r="K84" s="176">
        <v>5.2589000000000006</v>
      </c>
      <c r="L84" s="176"/>
      <c r="M84" s="176"/>
      <c r="N84" s="176">
        <v>1.0491300000000001</v>
      </c>
      <c r="O84" s="177">
        <v>6.3080300000000005</v>
      </c>
      <c r="P84" s="176"/>
      <c r="Q84" s="176"/>
      <c r="R84" s="176">
        <v>2.5450100000000004</v>
      </c>
      <c r="S84" s="176"/>
      <c r="T84" s="176"/>
      <c r="U84" s="176"/>
      <c r="V84" s="176"/>
      <c r="W84" s="176">
        <v>2.5450100000000004</v>
      </c>
      <c r="X84" s="176">
        <v>3.76302</v>
      </c>
      <c r="Y84" s="505">
        <v>67</v>
      </c>
      <c r="Z84" s="139"/>
      <c r="AB84" s="184"/>
      <c r="AC84" s="185"/>
    </row>
    <row r="85" spans="1:29">
      <c r="A85" s="25">
        <v>68</v>
      </c>
      <c r="B85" s="566" t="s">
        <v>722</v>
      </c>
      <c r="C85" s="77" t="s">
        <v>721</v>
      </c>
      <c r="D85" s="176"/>
      <c r="E85" s="176"/>
      <c r="F85" s="176"/>
      <c r="G85" s="176"/>
      <c r="H85" s="176"/>
      <c r="I85" s="176"/>
      <c r="J85" s="176"/>
      <c r="K85" s="176">
        <v>18.49362</v>
      </c>
      <c r="L85" s="176">
        <v>0</v>
      </c>
      <c r="M85" s="176"/>
      <c r="N85" s="176">
        <v>12.276450000000001</v>
      </c>
      <c r="O85" s="177">
        <v>30.77007</v>
      </c>
      <c r="P85" s="176"/>
      <c r="Q85" s="176"/>
      <c r="R85" s="176"/>
      <c r="S85" s="176">
        <v>20.87</v>
      </c>
      <c r="T85" s="176"/>
      <c r="U85" s="176"/>
      <c r="V85" s="176"/>
      <c r="W85" s="176">
        <v>20.87</v>
      </c>
      <c r="X85" s="176">
        <v>9.9000699999999995</v>
      </c>
      <c r="Y85" s="505">
        <v>68</v>
      </c>
      <c r="Z85" s="139"/>
      <c r="AB85" s="184"/>
      <c r="AC85" s="185"/>
    </row>
    <row r="86" spans="1:29">
      <c r="A86" s="25">
        <v>69</v>
      </c>
      <c r="B86" s="566" t="s">
        <v>723</v>
      </c>
      <c r="C86" s="77" t="s">
        <v>721</v>
      </c>
      <c r="D86" s="176"/>
      <c r="E86" s="176">
        <v>7.6898343872487915</v>
      </c>
      <c r="F86" s="176"/>
      <c r="G86" s="176"/>
      <c r="H86" s="176"/>
      <c r="I86" s="176"/>
      <c r="J86" s="176"/>
      <c r="K86" s="176">
        <v>7.6898343872487915</v>
      </c>
      <c r="L86" s="176"/>
      <c r="M86" s="176"/>
      <c r="N86" s="176">
        <v>0.40453079722448437</v>
      </c>
      <c r="O86" s="177">
        <v>8.0943651844732756</v>
      </c>
      <c r="P86" s="176"/>
      <c r="Q86" s="176">
        <v>5.8559999999999999</v>
      </c>
      <c r="R86" s="176"/>
      <c r="S86" s="176"/>
      <c r="T86" s="176"/>
      <c r="U86" s="176"/>
      <c r="V86" s="176">
        <v>0</v>
      </c>
      <c r="W86" s="176">
        <v>5.8559999999999999</v>
      </c>
      <c r="X86" s="176">
        <v>2.2383651844732761</v>
      </c>
      <c r="Y86" s="505">
        <v>69</v>
      </c>
      <c r="Z86" s="139"/>
      <c r="AB86" s="184"/>
      <c r="AC86" s="185"/>
    </row>
    <row r="87" spans="1:29">
      <c r="A87" s="25">
        <v>70</v>
      </c>
      <c r="B87" s="172" t="s">
        <v>724</v>
      </c>
      <c r="C87" s="77" t="s">
        <v>721</v>
      </c>
      <c r="D87" s="176"/>
      <c r="E87" s="176"/>
      <c r="F87" s="176">
        <v>14.795059999999998</v>
      </c>
      <c r="G87" s="176"/>
      <c r="H87" s="176"/>
      <c r="I87" s="176"/>
      <c r="J87" s="176"/>
      <c r="K87" s="176">
        <v>14.795059999999998</v>
      </c>
      <c r="L87" s="176"/>
      <c r="M87" s="176"/>
      <c r="N87" s="176">
        <v>3.79386</v>
      </c>
      <c r="O87" s="177">
        <v>18.588919999999998</v>
      </c>
      <c r="P87" s="176"/>
      <c r="Q87" s="176"/>
      <c r="R87" s="176"/>
      <c r="S87" s="176">
        <v>15.425049999999999</v>
      </c>
      <c r="T87" s="176"/>
      <c r="U87" s="176"/>
      <c r="V87" s="176">
        <v>0</v>
      </c>
      <c r="W87" s="176">
        <v>15.425049999999999</v>
      </c>
      <c r="X87" s="176">
        <v>3.1638699999999997</v>
      </c>
      <c r="Y87" s="505">
        <v>70</v>
      </c>
      <c r="Z87" s="139"/>
      <c r="AB87" s="184"/>
      <c r="AC87" s="185"/>
    </row>
    <row r="88" spans="1:29">
      <c r="A88" s="55"/>
      <c r="B88" s="172"/>
      <c r="C88" s="139"/>
      <c r="D88" s="179"/>
      <c r="E88" s="179"/>
      <c r="F88" s="179"/>
      <c r="G88" s="179"/>
      <c r="H88" s="179"/>
      <c r="I88" s="179"/>
      <c r="J88" s="179"/>
      <c r="K88" s="179"/>
      <c r="L88" s="179"/>
      <c r="M88" s="178"/>
      <c r="N88" s="178"/>
      <c r="O88" s="179"/>
      <c r="P88" s="178"/>
      <c r="Q88" s="178"/>
      <c r="R88" s="178"/>
      <c r="S88" s="178"/>
      <c r="T88" s="178"/>
      <c r="U88" s="178"/>
      <c r="V88" s="178"/>
      <c r="W88" s="178"/>
      <c r="X88" s="178"/>
      <c r="Y88" s="55"/>
      <c r="Z88" s="139"/>
      <c r="AB88" s="184"/>
      <c r="AC88" s="185"/>
    </row>
    <row r="89" spans="1:29" ht="15" customHeight="1">
      <c r="A89" s="55"/>
      <c r="B89" s="172"/>
      <c r="C89" s="139"/>
      <c r="D89" s="209">
        <v>2010</v>
      </c>
      <c r="E89" s="570"/>
      <c r="F89" s="570"/>
      <c r="G89" s="570"/>
      <c r="H89" s="570"/>
      <c r="I89" s="570"/>
      <c r="J89" s="570"/>
      <c r="K89" s="570"/>
      <c r="L89" s="570"/>
      <c r="M89" s="209"/>
      <c r="N89" s="570"/>
      <c r="O89" s="570"/>
      <c r="P89" s="570"/>
      <c r="Q89" s="570"/>
      <c r="R89" s="570"/>
      <c r="S89" s="570"/>
      <c r="T89" s="570"/>
      <c r="U89" s="570"/>
      <c r="V89" s="570"/>
      <c r="W89" s="570"/>
      <c r="X89" s="570"/>
      <c r="Y89" s="55"/>
      <c r="Z89" s="139"/>
      <c r="AB89" s="184"/>
      <c r="AC89" s="185"/>
    </row>
    <row r="90" spans="1:29" ht="13.5">
      <c r="A90" s="55">
        <v>71</v>
      </c>
      <c r="B90" s="567" t="s">
        <v>714</v>
      </c>
      <c r="C90" s="77" t="s">
        <v>715</v>
      </c>
      <c r="D90" s="176">
        <v>95.096179802562659</v>
      </c>
      <c r="E90" s="176"/>
      <c r="F90" s="176"/>
      <c r="G90" s="176"/>
      <c r="H90" s="176"/>
      <c r="I90" s="176"/>
      <c r="J90" s="176"/>
      <c r="K90" s="176">
        <v>95.096179802562659</v>
      </c>
      <c r="L90" s="176"/>
      <c r="M90" s="176">
        <v>55.323489161239465</v>
      </c>
      <c r="N90" s="176"/>
      <c r="O90" s="177">
        <v>110.9007420970551</v>
      </c>
      <c r="P90" s="176">
        <v>110.9007420970551</v>
      </c>
      <c r="Q90" s="176"/>
      <c r="R90" s="176"/>
      <c r="S90" s="176"/>
      <c r="T90" s="176"/>
      <c r="U90" s="176"/>
      <c r="V90" s="176"/>
      <c r="W90" s="176">
        <v>110.9007420970551</v>
      </c>
      <c r="X90" s="176"/>
      <c r="Y90" s="505">
        <v>71</v>
      </c>
      <c r="Z90" s="139"/>
      <c r="AB90" s="184"/>
      <c r="AC90" s="185"/>
    </row>
    <row r="91" spans="1:29" ht="13.5">
      <c r="A91" s="55">
        <v>72</v>
      </c>
      <c r="B91" s="567" t="s">
        <v>716</v>
      </c>
      <c r="C91" s="77" t="s">
        <v>717</v>
      </c>
      <c r="D91" s="176"/>
      <c r="E91" s="176">
        <v>38.388597376338787</v>
      </c>
      <c r="F91" s="176"/>
      <c r="G91" s="176"/>
      <c r="H91" s="176"/>
      <c r="I91" s="176"/>
      <c r="J91" s="176"/>
      <c r="K91" s="176">
        <v>38.388597376338787</v>
      </c>
      <c r="L91" s="176"/>
      <c r="M91" s="176"/>
      <c r="N91" s="176">
        <v>2.5550965333333333</v>
      </c>
      <c r="O91" s="177">
        <v>40.943693909672128</v>
      </c>
      <c r="P91" s="176">
        <v>36.434811576338788</v>
      </c>
      <c r="Q91" s="176"/>
      <c r="R91" s="176"/>
      <c r="S91" s="176"/>
      <c r="T91" s="176"/>
      <c r="U91" s="176"/>
      <c r="V91" s="176"/>
      <c r="W91" s="176">
        <v>36.434811576338788</v>
      </c>
      <c r="X91" s="176">
        <v>4.5088823333333332</v>
      </c>
      <c r="Y91" s="505">
        <v>72</v>
      </c>
      <c r="Z91" s="139"/>
      <c r="AB91" s="184"/>
      <c r="AC91" s="185"/>
    </row>
    <row r="92" spans="1:29" ht="13.5">
      <c r="A92" s="55">
        <v>73</v>
      </c>
      <c r="B92" s="567" t="s">
        <v>654</v>
      </c>
      <c r="C92" s="77" t="s">
        <v>717</v>
      </c>
      <c r="D92" s="176"/>
      <c r="E92" s="176"/>
      <c r="F92" s="176"/>
      <c r="G92" s="176"/>
      <c r="H92" s="176"/>
      <c r="I92" s="176"/>
      <c r="J92" s="176">
        <v>5.4033124103931298</v>
      </c>
      <c r="K92" s="176">
        <v>5.4033124103931298</v>
      </c>
      <c r="L92" s="176">
        <v>21.935000000000006</v>
      </c>
      <c r="M92" s="176"/>
      <c r="N92" s="176">
        <v>0.13307311999999999</v>
      </c>
      <c r="O92" s="177">
        <v>23.245510576701939</v>
      </c>
      <c r="P92" s="176">
        <v>22.829744176701936</v>
      </c>
      <c r="Q92" s="176"/>
      <c r="R92" s="176"/>
      <c r="S92" s="176"/>
      <c r="T92" s="176"/>
      <c r="U92" s="176"/>
      <c r="V92" s="176"/>
      <c r="W92" s="176">
        <v>22.829744176701936</v>
      </c>
      <c r="X92" s="176">
        <v>0.41576639999999992</v>
      </c>
      <c r="Y92" s="505">
        <v>73</v>
      </c>
      <c r="Z92" s="139"/>
      <c r="AB92" s="184"/>
      <c r="AC92" s="185"/>
    </row>
    <row r="93" spans="1:29" ht="13.5">
      <c r="A93" s="55">
        <v>74</v>
      </c>
      <c r="B93" s="567" t="s">
        <v>655</v>
      </c>
      <c r="C93" s="77" t="s">
        <v>717</v>
      </c>
      <c r="D93" s="176"/>
      <c r="E93" s="176">
        <v>9.2472088399417434</v>
      </c>
      <c r="F93" s="176">
        <v>6.780405</v>
      </c>
      <c r="G93" s="176"/>
      <c r="H93" s="176"/>
      <c r="I93" s="176"/>
      <c r="J93" s="176"/>
      <c r="K93" s="176">
        <v>16.027613839941743</v>
      </c>
      <c r="L93" s="176"/>
      <c r="M93" s="176"/>
      <c r="N93" s="176">
        <v>1.1757668666666665</v>
      </c>
      <c r="O93" s="177">
        <v>16.027613839941743</v>
      </c>
      <c r="P93" s="176">
        <v>12.872889373275077</v>
      </c>
      <c r="Q93" s="176"/>
      <c r="R93" s="176"/>
      <c r="S93" s="176"/>
      <c r="T93" s="176"/>
      <c r="U93" s="176"/>
      <c r="V93" s="176"/>
      <c r="W93" s="176">
        <v>12.872889373275077</v>
      </c>
      <c r="X93" s="176">
        <v>3.1547244666666665</v>
      </c>
      <c r="Y93" s="505">
        <v>74</v>
      </c>
      <c r="Z93" s="139"/>
      <c r="AB93" s="184"/>
      <c r="AC93" s="185"/>
    </row>
    <row r="94" spans="1:29" ht="13.5">
      <c r="A94" s="55">
        <v>75</v>
      </c>
      <c r="B94" s="567" t="s">
        <v>718</v>
      </c>
      <c r="C94" s="77" t="s">
        <v>717</v>
      </c>
      <c r="D94" s="176"/>
      <c r="E94" s="176">
        <v>18.401680899999999</v>
      </c>
      <c r="F94" s="176"/>
      <c r="G94" s="176"/>
      <c r="H94" s="176"/>
      <c r="I94" s="176"/>
      <c r="J94" s="176">
        <v>11.765009099999999</v>
      </c>
      <c r="K94" s="176">
        <v>30.166689999999999</v>
      </c>
      <c r="L94" s="176">
        <v>0</v>
      </c>
      <c r="M94" s="176">
        <v>0</v>
      </c>
      <c r="N94" s="176">
        <v>13.45359</v>
      </c>
      <c r="O94" s="177">
        <v>43.620280000000001</v>
      </c>
      <c r="P94" s="176"/>
      <c r="Q94" s="176">
        <v>34.683639999999997</v>
      </c>
      <c r="R94" s="176"/>
      <c r="S94" s="176"/>
      <c r="T94" s="176"/>
      <c r="U94" s="176"/>
      <c r="V94" s="176"/>
      <c r="W94" s="176">
        <v>34.683639999999997</v>
      </c>
      <c r="X94" s="176">
        <v>8.9366399999999988</v>
      </c>
      <c r="Y94" s="505">
        <v>75</v>
      </c>
      <c r="Z94" s="139"/>
      <c r="AB94" s="184"/>
      <c r="AC94" s="185"/>
    </row>
    <row r="95" spans="1:29" ht="13.5">
      <c r="A95" s="55">
        <v>76</v>
      </c>
      <c r="B95" s="567" t="s">
        <v>719</v>
      </c>
      <c r="C95" s="77" t="s">
        <v>717</v>
      </c>
      <c r="D95" s="176"/>
      <c r="E95" s="176"/>
      <c r="F95" s="176"/>
      <c r="G95" s="176"/>
      <c r="H95" s="176"/>
      <c r="I95" s="176"/>
      <c r="J95" s="176"/>
      <c r="K95" s="176">
        <v>0</v>
      </c>
      <c r="L95" s="176"/>
      <c r="M95" s="176"/>
      <c r="N95" s="176"/>
      <c r="O95" s="177">
        <v>0</v>
      </c>
      <c r="P95" s="176"/>
      <c r="Q95" s="176"/>
      <c r="R95" s="176"/>
      <c r="S95" s="176"/>
      <c r="T95" s="176"/>
      <c r="U95" s="176"/>
      <c r="V95" s="176"/>
      <c r="W95" s="176">
        <v>0</v>
      </c>
      <c r="X95" s="176">
        <v>0</v>
      </c>
      <c r="Y95" s="505">
        <v>76</v>
      </c>
      <c r="Z95" s="139"/>
      <c r="AB95" s="184"/>
      <c r="AC95" s="185"/>
    </row>
    <row r="96" spans="1:29">
      <c r="A96" s="55">
        <v>77</v>
      </c>
      <c r="B96" s="567" t="s">
        <v>720</v>
      </c>
      <c r="C96" s="77" t="s">
        <v>721</v>
      </c>
      <c r="D96" s="176"/>
      <c r="E96" s="176"/>
      <c r="F96" s="176"/>
      <c r="G96" s="176">
        <v>6.9289300000000003</v>
      </c>
      <c r="H96" s="176"/>
      <c r="I96" s="176"/>
      <c r="J96" s="176"/>
      <c r="K96" s="176">
        <v>6.9289300000000003</v>
      </c>
      <c r="L96" s="176"/>
      <c r="M96" s="176"/>
      <c r="N96" s="176">
        <v>0.95749000000000006</v>
      </c>
      <c r="O96" s="177">
        <v>7.8864200000000002</v>
      </c>
      <c r="P96" s="176"/>
      <c r="Q96" s="176"/>
      <c r="R96" s="176">
        <v>2.76302</v>
      </c>
      <c r="S96" s="176"/>
      <c r="T96" s="176"/>
      <c r="U96" s="176"/>
      <c r="V96" s="176"/>
      <c r="W96" s="176">
        <v>2.76302</v>
      </c>
      <c r="X96" s="176">
        <v>5.1233999999999993</v>
      </c>
      <c r="Y96" s="505">
        <v>77</v>
      </c>
      <c r="Z96" s="139"/>
      <c r="AB96" s="184"/>
      <c r="AC96" s="185"/>
    </row>
    <row r="97" spans="1:29">
      <c r="A97" s="55">
        <v>78</v>
      </c>
      <c r="B97" s="567" t="s">
        <v>722</v>
      </c>
      <c r="C97" s="77" t="s">
        <v>721</v>
      </c>
      <c r="D97" s="176"/>
      <c r="E97" s="176"/>
      <c r="F97" s="176"/>
      <c r="G97" s="176"/>
      <c r="H97" s="176"/>
      <c r="I97" s="176"/>
      <c r="J97" s="176"/>
      <c r="K97" s="176">
        <v>19.959490000000006</v>
      </c>
      <c r="L97" s="176">
        <v>0</v>
      </c>
      <c r="M97" s="176"/>
      <c r="N97" s="176">
        <v>13.916379999999998</v>
      </c>
      <c r="O97" s="177">
        <v>33.875870000000006</v>
      </c>
      <c r="P97" s="176"/>
      <c r="Q97" s="176"/>
      <c r="R97" s="176"/>
      <c r="S97" s="176">
        <v>23.071999999999999</v>
      </c>
      <c r="T97" s="176"/>
      <c r="U97" s="176"/>
      <c r="V97" s="176"/>
      <c r="W97" s="176">
        <v>23.071999999999999</v>
      </c>
      <c r="X97" s="176">
        <v>10.803870000000002</v>
      </c>
      <c r="Y97" s="505">
        <v>78</v>
      </c>
      <c r="Z97" s="139"/>
      <c r="AB97" s="184"/>
      <c r="AC97" s="185"/>
    </row>
    <row r="98" spans="1:29">
      <c r="A98" s="55">
        <v>79</v>
      </c>
      <c r="B98" s="567" t="s">
        <v>723</v>
      </c>
      <c r="C98" s="77" t="s">
        <v>721</v>
      </c>
      <c r="D98" s="176"/>
      <c r="E98" s="176">
        <v>8.0686366222984489</v>
      </c>
      <c r="F98" s="176"/>
      <c r="G98" s="176"/>
      <c r="H98" s="176"/>
      <c r="I98" s="176"/>
      <c r="J98" s="176"/>
      <c r="K98" s="176">
        <v>8.0686366222984489</v>
      </c>
      <c r="L98" s="176"/>
      <c r="M98" s="176"/>
      <c r="N98" s="176">
        <v>0.47234790359762308</v>
      </c>
      <c r="O98" s="177">
        <v>8.5409845258960715</v>
      </c>
      <c r="P98" s="176"/>
      <c r="Q98" s="176">
        <v>6.3029999999999999</v>
      </c>
      <c r="R98" s="176"/>
      <c r="S98" s="176"/>
      <c r="T98" s="176"/>
      <c r="U98" s="176"/>
      <c r="V98" s="176">
        <v>0</v>
      </c>
      <c r="W98" s="176">
        <v>6.3029999999999999</v>
      </c>
      <c r="X98" s="176">
        <v>2.2379845258960724</v>
      </c>
      <c r="Y98" s="505">
        <v>79</v>
      </c>
      <c r="Z98" s="139"/>
      <c r="AB98" s="184"/>
      <c r="AC98" s="185"/>
    </row>
    <row r="99" spans="1:29">
      <c r="A99" s="55">
        <v>80</v>
      </c>
      <c r="B99" s="567" t="s">
        <v>724</v>
      </c>
      <c r="C99" s="77" t="s">
        <v>721</v>
      </c>
      <c r="D99" s="176"/>
      <c r="E99" s="176"/>
      <c r="F99" s="176">
        <v>16.255579999999998</v>
      </c>
      <c r="G99" s="176"/>
      <c r="H99" s="176"/>
      <c r="I99" s="176"/>
      <c r="J99" s="176"/>
      <c r="K99" s="176">
        <v>16.255579999999998</v>
      </c>
      <c r="L99" s="176"/>
      <c r="M99" s="176"/>
      <c r="N99" s="176">
        <v>3.2210900000000002</v>
      </c>
      <c r="O99" s="177">
        <v>19.476669999999999</v>
      </c>
      <c r="P99" s="176"/>
      <c r="Q99" s="176"/>
      <c r="R99" s="176"/>
      <c r="S99" s="176">
        <v>15.535</v>
      </c>
      <c r="T99" s="176"/>
      <c r="U99" s="176"/>
      <c r="V99" s="176">
        <v>0</v>
      </c>
      <c r="W99" s="176">
        <v>15.535</v>
      </c>
      <c r="X99" s="176">
        <v>3.9416700000000002</v>
      </c>
      <c r="Y99" s="505">
        <v>80</v>
      </c>
      <c r="Z99" s="139"/>
      <c r="AB99" s="184"/>
      <c r="AC99" s="185"/>
    </row>
    <row r="100" spans="1:29">
      <c r="A100" s="55"/>
      <c r="B100" s="172"/>
      <c r="C100" s="139"/>
      <c r="D100" s="178"/>
      <c r="E100" s="178"/>
      <c r="F100" s="178"/>
      <c r="G100" s="178"/>
      <c r="H100" s="178"/>
      <c r="I100" s="178"/>
      <c r="J100" s="178"/>
      <c r="K100" s="178"/>
      <c r="L100" s="178"/>
      <c r="M100" s="178"/>
      <c r="N100" s="178"/>
      <c r="O100" s="179"/>
      <c r="P100" s="178"/>
      <c r="Q100" s="178"/>
      <c r="R100" s="178"/>
      <c r="S100" s="178"/>
      <c r="T100" s="178"/>
      <c r="U100" s="178"/>
      <c r="V100" s="178"/>
      <c r="W100" s="178"/>
      <c r="X100" s="179"/>
      <c r="Y100" s="55"/>
      <c r="Z100" s="139"/>
      <c r="AB100" s="184"/>
      <c r="AC100" s="185"/>
    </row>
    <row r="101" spans="1:29" ht="15" customHeight="1">
      <c r="A101" s="55"/>
      <c r="B101" s="172"/>
      <c r="C101" s="139"/>
      <c r="D101" s="209">
        <v>2011</v>
      </c>
      <c r="E101" s="570"/>
      <c r="F101" s="570"/>
      <c r="G101" s="570"/>
      <c r="H101" s="570"/>
      <c r="I101" s="570"/>
      <c r="J101" s="570"/>
      <c r="K101" s="570"/>
      <c r="L101" s="570"/>
      <c r="M101" s="209"/>
      <c r="N101" s="570"/>
      <c r="O101" s="570"/>
      <c r="P101" s="570"/>
      <c r="Q101" s="570"/>
      <c r="R101" s="570"/>
      <c r="S101" s="570"/>
      <c r="T101" s="570"/>
      <c r="U101" s="570"/>
      <c r="V101" s="570"/>
      <c r="W101" s="570"/>
      <c r="X101" s="570"/>
      <c r="Y101" s="55"/>
      <c r="Z101" s="139"/>
      <c r="AB101" s="184"/>
      <c r="AC101" s="185"/>
    </row>
    <row r="102" spans="1:29" ht="13.5">
      <c r="A102" s="55">
        <v>81</v>
      </c>
      <c r="B102" s="567" t="s">
        <v>714</v>
      </c>
      <c r="C102" s="77" t="s">
        <v>715</v>
      </c>
      <c r="D102" s="176">
        <v>87.316109650473464</v>
      </c>
      <c r="E102" s="176"/>
      <c r="F102" s="176"/>
      <c r="G102" s="176"/>
      <c r="H102" s="176"/>
      <c r="I102" s="176"/>
      <c r="J102" s="176"/>
      <c r="K102" s="176">
        <v>87.316109650473464</v>
      </c>
      <c r="L102" s="176"/>
      <c r="M102" s="176">
        <v>30.859618505941128</v>
      </c>
      <c r="N102" s="176"/>
      <c r="O102" s="177">
        <v>110.70604602641194</v>
      </c>
      <c r="P102" s="176">
        <v>110.70604602641194</v>
      </c>
      <c r="Q102" s="176"/>
      <c r="R102" s="176"/>
      <c r="S102" s="176"/>
      <c r="T102" s="176"/>
      <c r="U102" s="176"/>
      <c r="V102" s="176"/>
      <c r="W102" s="176">
        <v>110.70604602641194</v>
      </c>
      <c r="X102" s="205"/>
      <c r="Y102" s="505">
        <v>81</v>
      </c>
      <c r="Z102" s="139"/>
      <c r="AB102" s="184"/>
      <c r="AC102" s="185"/>
    </row>
    <row r="103" spans="1:29" ht="13.5">
      <c r="A103" s="55">
        <v>82</v>
      </c>
      <c r="B103" s="567" t="s">
        <v>716</v>
      </c>
      <c r="C103" s="77" t="s">
        <v>717</v>
      </c>
      <c r="D103" s="176"/>
      <c r="E103" s="176">
        <v>40.085478254019108</v>
      </c>
      <c r="F103" s="176"/>
      <c r="G103" s="176"/>
      <c r="H103" s="176"/>
      <c r="I103" s="176"/>
      <c r="J103" s="176"/>
      <c r="K103" s="176">
        <v>40.085478254019108</v>
      </c>
      <c r="L103" s="176"/>
      <c r="M103" s="176"/>
      <c r="N103" s="176">
        <v>2.459519666666667</v>
      </c>
      <c r="O103" s="177">
        <v>42.544997920685773</v>
      </c>
      <c r="P103" s="176">
        <v>38.089493654019115</v>
      </c>
      <c r="Q103" s="176"/>
      <c r="R103" s="176"/>
      <c r="S103" s="176"/>
      <c r="T103" s="176"/>
      <c r="U103" s="176"/>
      <c r="V103" s="176"/>
      <c r="W103" s="176">
        <v>38.089493654019115</v>
      </c>
      <c r="X103" s="205">
        <v>4.455504266666666</v>
      </c>
      <c r="Y103" s="505">
        <v>82</v>
      </c>
      <c r="Z103" s="139"/>
      <c r="AB103" s="184"/>
      <c r="AC103" s="185"/>
    </row>
    <row r="104" spans="1:29" ht="13.5">
      <c r="A104" s="55">
        <v>83</v>
      </c>
      <c r="B104" s="567" t="s">
        <v>654</v>
      </c>
      <c r="C104" s="77" t="s">
        <v>717</v>
      </c>
      <c r="D104" s="176"/>
      <c r="E104" s="176"/>
      <c r="F104" s="176"/>
      <c r="G104" s="176"/>
      <c r="H104" s="176"/>
      <c r="I104" s="176"/>
      <c r="J104" s="176">
        <v>6.0340633025834309</v>
      </c>
      <c r="K104" s="176">
        <v>6.0340633025834309</v>
      </c>
      <c r="L104" s="176">
        <v>12.97375825334157</v>
      </c>
      <c r="M104" s="176"/>
      <c r="N104" s="176">
        <v>0.11687328</v>
      </c>
      <c r="O104" s="177">
        <v>16.17029916605777</v>
      </c>
      <c r="P104" s="176">
        <v>15.692377406057773</v>
      </c>
      <c r="Q104" s="176"/>
      <c r="R104" s="176"/>
      <c r="S104" s="176"/>
      <c r="T104" s="176"/>
      <c r="U104" s="176"/>
      <c r="V104" s="176"/>
      <c r="W104" s="176">
        <v>15.692377406057773</v>
      </c>
      <c r="X104" s="205">
        <v>0.47792175999999992</v>
      </c>
      <c r="Y104" s="505">
        <v>83</v>
      </c>
      <c r="Z104" s="139"/>
      <c r="AB104" s="184"/>
      <c r="AC104" s="185"/>
    </row>
    <row r="105" spans="1:29" ht="13.5">
      <c r="A105" s="55">
        <v>84</v>
      </c>
      <c r="B105" s="567" t="s">
        <v>655</v>
      </c>
      <c r="C105" s="77" t="s">
        <v>717</v>
      </c>
      <c r="D105" s="176"/>
      <c r="E105" s="176">
        <v>8.6389984734542882</v>
      </c>
      <c r="F105" s="176">
        <v>6.5859290000000001</v>
      </c>
      <c r="G105" s="176"/>
      <c r="H105" s="176"/>
      <c r="I105" s="176"/>
      <c r="J105" s="176"/>
      <c r="K105" s="176">
        <v>15.224927473454288</v>
      </c>
      <c r="L105" s="176"/>
      <c r="M105" s="176"/>
      <c r="N105" s="176">
        <v>1.2080890333333332</v>
      </c>
      <c r="O105" s="177">
        <v>15.224927473454288</v>
      </c>
      <c r="P105" s="176">
        <v>12.666846240120954</v>
      </c>
      <c r="Q105" s="176"/>
      <c r="R105" s="176"/>
      <c r="S105" s="176"/>
      <c r="T105" s="176"/>
      <c r="U105" s="176"/>
      <c r="V105" s="176"/>
      <c r="W105" s="176">
        <v>12.666846240120954</v>
      </c>
      <c r="X105" s="205">
        <v>2.5580812333333331</v>
      </c>
      <c r="Y105" s="505">
        <v>84</v>
      </c>
      <c r="Z105" s="139"/>
      <c r="AB105" s="184"/>
      <c r="AC105" s="185"/>
    </row>
    <row r="106" spans="1:29" ht="13.5">
      <c r="A106" s="55">
        <v>85</v>
      </c>
      <c r="B106" s="567" t="s">
        <v>718</v>
      </c>
      <c r="C106" s="77" t="s">
        <v>717</v>
      </c>
      <c r="D106" s="176"/>
      <c r="E106" s="176">
        <v>19.1130019</v>
      </c>
      <c r="F106" s="176"/>
      <c r="G106" s="176"/>
      <c r="H106" s="176"/>
      <c r="I106" s="176"/>
      <c r="J106" s="176">
        <v>12.219788100000002</v>
      </c>
      <c r="K106" s="176">
        <v>31.332789999999999</v>
      </c>
      <c r="L106" s="176">
        <v>0</v>
      </c>
      <c r="M106" s="176">
        <v>0</v>
      </c>
      <c r="N106" s="176">
        <v>13.090209999999999</v>
      </c>
      <c r="O106" s="177">
        <v>44.423000000000002</v>
      </c>
      <c r="P106" s="176"/>
      <c r="Q106" s="176">
        <v>34.719979999999993</v>
      </c>
      <c r="R106" s="176"/>
      <c r="S106" s="176"/>
      <c r="T106" s="176"/>
      <c r="U106" s="176"/>
      <c r="V106" s="176"/>
      <c r="W106" s="176">
        <v>34.719979999999993</v>
      </c>
      <c r="X106" s="205">
        <v>9.7030200000000004</v>
      </c>
      <c r="Y106" s="505">
        <v>85</v>
      </c>
      <c r="Z106" s="139"/>
      <c r="AB106" s="184"/>
      <c r="AC106" s="185"/>
    </row>
    <row r="107" spans="1:29" ht="13.5">
      <c r="A107" s="55">
        <v>86</v>
      </c>
      <c r="B107" s="567" t="s">
        <v>719</v>
      </c>
      <c r="C107" s="77" t="s">
        <v>717</v>
      </c>
      <c r="D107" s="176"/>
      <c r="E107" s="176"/>
      <c r="F107" s="176"/>
      <c r="G107" s="176"/>
      <c r="H107" s="176"/>
      <c r="I107" s="176"/>
      <c r="J107" s="176"/>
      <c r="K107" s="176">
        <v>0</v>
      </c>
      <c r="L107" s="176"/>
      <c r="M107" s="176"/>
      <c r="N107" s="176"/>
      <c r="O107" s="177">
        <v>0</v>
      </c>
      <c r="P107" s="176"/>
      <c r="Q107" s="176"/>
      <c r="R107" s="176"/>
      <c r="S107" s="176"/>
      <c r="T107" s="176"/>
      <c r="U107" s="176"/>
      <c r="V107" s="176"/>
      <c r="W107" s="176">
        <v>0</v>
      </c>
      <c r="X107" s="205">
        <v>0</v>
      </c>
      <c r="Y107" s="505">
        <v>86</v>
      </c>
      <c r="Z107" s="139"/>
      <c r="AB107" s="184"/>
      <c r="AC107" s="185"/>
    </row>
    <row r="108" spans="1:29">
      <c r="A108" s="55">
        <v>87</v>
      </c>
      <c r="B108" s="567" t="s">
        <v>720</v>
      </c>
      <c r="C108" s="77" t="s">
        <v>721</v>
      </c>
      <c r="D108" s="176"/>
      <c r="E108" s="176"/>
      <c r="F108" s="176"/>
      <c r="G108" s="176">
        <v>6.6139999999999999</v>
      </c>
      <c r="H108" s="176"/>
      <c r="I108" s="176"/>
      <c r="J108" s="176"/>
      <c r="K108" s="176">
        <v>6.6139999999999999</v>
      </c>
      <c r="L108" s="176"/>
      <c r="M108" s="176"/>
      <c r="N108" s="176">
        <v>1.0780000000000001</v>
      </c>
      <c r="O108" s="177">
        <v>7.6920000000000002</v>
      </c>
      <c r="P108" s="176"/>
      <c r="Q108" s="176"/>
      <c r="R108" s="176">
        <v>2.7250000000000001</v>
      </c>
      <c r="S108" s="176"/>
      <c r="T108" s="176"/>
      <c r="U108" s="176"/>
      <c r="V108" s="176"/>
      <c r="W108" s="176">
        <v>2.7250000000000001</v>
      </c>
      <c r="X108" s="205">
        <v>4.9669999999999996</v>
      </c>
      <c r="Y108" s="505">
        <v>87</v>
      </c>
      <c r="Z108" s="139"/>
      <c r="AB108" s="184"/>
      <c r="AC108" s="185"/>
    </row>
    <row r="109" spans="1:29">
      <c r="A109" s="55">
        <v>88</v>
      </c>
      <c r="B109" s="567" t="s">
        <v>722</v>
      </c>
      <c r="C109" s="77" t="s">
        <v>721</v>
      </c>
      <c r="D109" s="176"/>
      <c r="E109" s="176"/>
      <c r="F109" s="176"/>
      <c r="G109" s="176"/>
      <c r="H109" s="176"/>
      <c r="I109" s="176"/>
      <c r="J109" s="176"/>
      <c r="K109" s="176">
        <v>20.254999999999999</v>
      </c>
      <c r="L109" s="176">
        <v>0</v>
      </c>
      <c r="M109" s="176"/>
      <c r="N109" s="176">
        <v>13.483000000000001</v>
      </c>
      <c r="O109" s="177">
        <v>33.738</v>
      </c>
      <c r="P109" s="176"/>
      <c r="Q109" s="176"/>
      <c r="R109" s="176"/>
      <c r="S109" s="176">
        <v>22.706</v>
      </c>
      <c r="T109" s="176"/>
      <c r="U109" s="176"/>
      <c r="V109" s="176"/>
      <c r="W109" s="176">
        <v>22.706</v>
      </c>
      <c r="X109" s="205">
        <v>11.032</v>
      </c>
      <c r="Y109" s="505">
        <v>88</v>
      </c>
      <c r="Z109" s="139"/>
      <c r="AB109" s="184"/>
      <c r="AC109" s="185"/>
    </row>
    <row r="110" spans="1:29">
      <c r="A110" s="55">
        <v>89</v>
      </c>
      <c r="B110" s="567" t="s">
        <v>723</v>
      </c>
      <c r="C110" s="77" t="s">
        <v>721</v>
      </c>
      <c r="D110" s="176"/>
      <c r="E110" s="176">
        <v>7.9452357931031514</v>
      </c>
      <c r="F110" s="176"/>
      <c r="G110" s="176"/>
      <c r="H110" s="176"/>
      <c r="I110" s="176"/>
      <c r="J110" s="176"/>
      <c r="K110" s="176">
        <v>7.9452357931031514</v>
      </c>
      <c r="L110" s="176"/>
      <c r="M110" s="176"/>
      <c r="N110" s="176">
        <v>0.54911450591427835</v>
      </c>
      <c r="O110" s="177">
        <v>8.4943502990174284</v>
      </c>
      <c r="P110" s="176"/>
      <c r="Q110" s="176">
        <v>6.3029999999999999</v>
      </c>
      <c r="R110" s="176"/>
      <c r="S110" s="176"/>
      <c r="T110" s="176"/>
      <c r="U110" s="176"/>
      <c r="V110" s="176">
        <v>0</v>
      </c>
      <c r="W110" s="176">
        <v>6.3029999999999999</v>
      </c>
      <c r="X110" s="205">
        <v>2.1913502990174294</v>
      </c>
      <c r="Y110" s="505">
        <v>89</v>
      </c>
      <c r="Z110" s="139"/>
      <c r="AB110" s="184"/>
      <c r="AC110" s="185"/>
    </row>
    <row r="111" spans="1:29">
      <c r="A111" s="55">
        <v>90</v>
      </c>
      <c r="B111" s="567" t="s">
        <v>724</v>
      </c>
      <c r="C111" s="77" t="s">
        <v>721</v>
      </c>
      <c r="D111" s="176"/>
      <c r="E111" s="176"/>
      <c r="F111" s="176">
        <v>16.077000000000002</v>
      </c>
      <c r="G111" s="176"/>
      <c r="H111" s="176"/>
      <c r="I111" s="176"/>
      <c r="J111" s="176"/>
      <c r="K111" s="176">
        <v>16.077000000000002</v>
      </c>
      <c r="L111" s="176"/>
      <c r="M111" s="176"/>
      <c r="N111" s="176">
        <v>3.5049999999999999</v>
      </c>
      <c r="O111" s="177">
        <v>19.582000000000001</v>
      </c>
      <c r="P111" s="176"/>
      <c r="Q111" s="176"/>
      <c r="R111" s="176"/>
      <c r="S111" s="176">
        <v>15.442</v>
      </c>
      <c r="T111" s="176"/>
      <c r="U111" s="176"/>
      <c r="V111" s="176">
        <v>0</v>
      </c>
      <c r="W111" s="176">
        <v>15.442</v>
      </c>
      <c r="X111" s="205">
        <v>4.1399999999999997</v>
      </c>
      <c r="Y111" s="505">
        <v>90</v>
      </c>
      <c r="Z111" s="139"/>
      <c r="AB111" s="184"/>
      <c r="AC111" s="185"/>
    </row>
    <row r="112" spans="1:29">
      <c r="A112" s="55"/>
      <c r="B112" s="172"/>
      <c r="C112" s="139"/>
      <c r="D112" s="178"/>
      <c r="E112" s="178"/>
      <c r="F112" s="178"/>
      <c r="G112" s="178"/>
      <c r="H112" s="178"/>
      <c r="I112" s="178"/>
      <c r="J112" s="178"/>
      <c r="K112" s="178"/>
      <c r="L112" s="178"/>
      <c r="M112" s="178"/>
      <c r="N112" s="178"/>
      <c r="O112" s="179"/>
      <c r="P112" s="178"/>
      <c r="Q112" s="178"/>
      <c r="R112" s="178"/>
      <c r="S112" s="178"/>
      <c r="T112" s="178"/>
      <c r="U112" s="178"/>
      <c r="V112" s="178"/>
      <c r="W112" s="178"/>
      <c r="X112" s="179"/>
      <c r="Y112" s="55"/>
      <c r="Z112" s="139"/>
      <c r="AB112" s="184"/>
      <c r="AC112" s="185"/>
    </row>
    <row r="113" spans="1:29" ht="15" customHeight="1">
      <c r="A113" s="55"/>
      <c r="B113" s="172"/>
      <c r="C113" s="139"/>
      <c r="D113" s="209">
        <v>2012</v>
      </c>
      <c r="E113" s="570"/>
      <c r="F113" s="570"/>
      <c r="G113" s="570"/>
      <c r="H113" s="570"/>
      <c r="I113" s="570"/>
      <c r="J113" s="570"/>
      <c r="K113" s="570"/>
      <c r="L113" s="570"/>
      <c r="M113" s="209"/>
      <c r="N113" s="570"/>
      <c r="O113" s="570"/>
      <c r="P113" s="570"/>
      <c r="Q113" s="570"/>
      <c r="R113" s="570"/>
      <c r="S113" s="570"/>
      <c r="T113" s="570"/>
      <c r="U113" s="570"/>
      <c r="V113" s="570"/>
      <c r="W113" s="570"/>
      <c r="X113" s="570"/>
      <c r="Y113" s="55"/>
      <c r="Z113" s="139"/>
      <c r="AB113" s="184"/>
      <c r="AC113" s="185"/>
    </row>
    <row r="114" spans="1:29" ht="13.5">
      <c r="A114" s="174">
        <v>91</v>
      </c>
      <c r="B114" s="567" t="s">
        <v>714</v>
      </c>
      <c r="C114" s="77" t="s">
        <v>715</v>
      </c>
      <c r="D114" s="176">
        <v>87.740206266464838</v>
      </c>
      <c r="E114" s="176"/>
      <c r="F114" s="176"/>
      <c r="G114" s="176"/>
      <c r="H114" s="176"/>
      <c r="I114" s="176"/>
      <c r="J114" s="176"/>
      <c r="K114" s="176">
        <v>87.740206266464838</v>
      </c>
      <c r="L114" s="176"/>
      <c r="M114" s="176">
        <v>30.266590136725537</v>
      </c>
      <c r="N114" s="176"/>
      <c r="O114" s="177">
        <v>110.48989244822347</v>
      </c>
      <c r="P114" s="176">
        <v>110.48989244822347</v>
      </c>
      <c r="Q114" s="176"/>
      <c r="R114" s="176"/>
      <c r="S114" s="176"/>
      <c r="T114" s="176"/>
      <c r="U114" s="176"/>
      <c r="V114" s="176"/>
      <c r="W114" s="176">
        <v>110.48989244822347</v>
      </c>
      <c r="X114" s="205"/>
      <c r="Y114" s="505">
        <v>91</v>
      </c>
      <c r="Z114" s="139"/>
      <c r="AB114" s="184"/>
      <c r="AC114" s="185"/>
    </row>
    <row r="115" spans="1:29" ht="13.5">
      <c r="A115" s="174">
        <v>92</v>
      </c>
      <c r="B115" s="567" t="s">
        <v>716</v>
      </c>
      <c r="C115" s="77" t="s">
        <v>717</v>
      </c>
      <c r="D115" s="176"/>
      <c r="E115" s="176">
        <v>35.938735245672106</v>
      </c>
      <c r="F115" s="176"/>
      <c r="G115" s="176"/>
      <c r="H115" s="176"/>
      <c r="I115" s="176"/>
      <c r="J115" s="176"/>
      <c r="K115" s="176">
        <v>35.938735245672106</v>
      </c>
      <c r="L115" s="176"/>
      <c r="M115" s="176"/>
      <c r="N115" s="176">
        <v>2.2556789333333329</v>
      </c>
      <c r="O115" s="177">
        <v>38.194414179005442</v>
      </c>
      <c r="P115" s="176">
        <v>34.082944745672108</v>
      </c>
      <c r="Q115" s="176"/>
      <c r="R115" s="176"/>
      <c r="S115" s="176"/>
      <c r="T115" s="176"/>
      <c r="U115" s="176"/>
      <c r="V115" s="176"/>
      <c r="W115" s="176">
        <v>34.082944745672108</v>
      </c>
      <c r="X115" s="205">
        <v>4.1114694333333341</v>
      </c>
      <c r="Y115" s="505">
        <v>92</v>
      </c>
      <c r="Z115" s="139"/>
      <c r="AB115" s="184"/>
      <c r="AC115" s="185"/>
    </row>
    <row r="116" spans="1:29" ht="13.5">
      <c r="A116" s="174">
        <v>93</v>
      </c>
      <c r="B116" s="567" t="s">
        <v>654</v>
      </c>
      <c r="C116" s="77" t="s">
        <v>717</v>
      </c>
      <c r="D116" s="176"/>
      <c r="E116" s="176"/>
      <c r="F116" s="176"/>
      <c r="G116" s="176"/>
      <c r="H116" s="176"/>
      <c r="I116" s="176"/>
      <c r="J116" s="176">
        <v>5.5156738798201239</v>
      </c>
      <c r="K116" s="176">
        <v>5.5156738798201239</v>
      </c>
      <c r="L116" s="176">
        <v>17.350045729483721</v>
      </c>
      <c r="M116" s="176"/>
      <c r="N116" s="176">
        <v>0.11398848000000003</v>
      </c>
      <c r="O116" s="177">
        <v>19.446870115502815</v>
      </c>
      <c r="P116" s="176">
        <v>19.048023555502812</v>
      </c>
      <c r="Q116" s="176"/>
      <c r="R116" s="176"/>
      <c r="S116" s="176"/>
      <c r="T116" s="176"/>
      <c r="U116" s="176"/>
      <c r="V116" s="176"/>
      <c r="W116" s="176">
        <v>19.048023555502812</v>
      </c>
      <c r="X116" s="205">
        <v>0.39884656000000007</v>
      </c>
      <c r="Y116" s="505">
        <v>93</v>
      </c>
      <c r="Z116" s="139"/>
      <c r="AB116" s="184"/>
      <c r="AC116" s="185"/>
    </row>
    <row r="117" spans="1:29" ht="13.5">
      <c r="A117" s="174">
        <v>94</v>
      </c>
      <c r="B117" s="567" t="s">
        <v>655</v>
      </c>
      <c r="C117" s="77" t="s">
        <v>717</v>
      </c>
      <c r="D117" s="176"/>
      <c r="E117" s="176">
        <v>9.4259812504669593</v>
      </c>
      <c r="F117" s="176">
        <v>6.4917939999999996</v>
      </c>
      <c r="G117" s="176"/>
      <c r="H117" s="176"/>
      <c r="I117" s="176"/>
      <c r="J117" s="176"/>
      <c r="K117" s="176">
        <v>15.917775250466958</v>
      </c>
      <c r="L117" s="176"/>
      <c r="M117" s="176"/>
      <c r="N117" s="176">
        <v>1.1535371666666665</v>
      </c>
      <c r="O117" s="177">
        <v>15.917775250466958</v>
      </c>
      <c r="P117" s="176">
        <v>13.454471183800292</v>
      </c>
      <c r="Q117" s="176"/>
      <c r="R117" s="176"/>
      <c r="S117" s="176"/>
      <c r="T117" s="176"/>
      <c r="U117" s="176"/>
      <c r="V117" s="176"/>
      <c r="W117" s="176">
        <v>13.454471183800292</v>
      </c>
      <c r="X117" s="205">
        <v>2.4633040666666668</v>
      </c>
      <c r="Y117" s="505">
        <v>94</v>
      </c>
      <c r="Z117" s="139"/>
      <c r="AB117" s="184"/>
      <c r="AC117" s="185"/>
    </row>
    <row r="118" spans="1:29" ht="13.5">
      <c r="A118" s="174">
        <v>95</v>
      </c>
      <c r="B118" s="567" t="s">
        <v>718</v>
      </c>
      <c r="C118" s="77" t="s">
        <v>717</v>
      </c>
      <c r="D118" s="176"/>
      <c r="E118" s="176">
        <v>18.655507999999998</v>
      </c>
      <c r="F118" s="176"/>
      <c r="G118" s="176"/>
      <c r="H118" s="176"/>
      <c r="I118" s="176"/>
      <c r="J118" s="176">
        <v>11.927292</v>
      </c>
      <c r="K118" s="176">
        <v>30.582799999999999</v>
      </c>
      <c r="L118" s="176">
        <v>0</v>
      </c>
      <c r="M118" s="176">
        <v>0</v>
      </c>
      <c r="N118" s="176">
        <v>12.321369999999998</v>
      </c>
      <c r="O118" s="177">
        <v>42.904170000000001</v>
      </c>
      <c r="P118" s="176"/>
      <c r="Q118" s="176">
        <v>33.229589999999995</v>
      </c>
      <c r="R118" s="176"/>
      <c r="S118" s="176"/>
      <c r="T118" s="176"/>
      <c r="U118" s="176"/>
      <c r="V118" s="176"/>
      <c r="W118" s="176">
        <v>33.229589999999995</v>
      </c>
      <c r="X118" s="205">
        <v>9.6745800000000006</v>
      </c>
      <c r="Y118" s="505">
        <v>95</v>
      </c>
      <c r="Z118" s="139"/>
      <c r="AB118" s="184"/>
      <c r="AC118" s="185"/>
    </row>
    <row r="119" spans="1:29" ht="13.5">
      <c r="A119" s="174">
        <v>96</v>
      </c>
      <c r="B119" s="567" t="s">
        <v>719</v>
      </c>
      <c r="C119" s="77" t="s">
        <v>717</v>
      </c>
      <c r="D119" s="176"/>
      <c r="E119" s="176"/>
      <c r="F119" s="176"/>
      <c r="G119" s="176"/>
      <c r="H119" s="176"/>
      <c r="I119" s="176"/>
      <c r="J119" s="176"/>
      <c r="K119" s="176">
        <v>0</v>
      </c>
      <c r="L119" s="176"/>
      <c r="M119" s="176"/>
      <c r="N119" s="176"/>
      <c r="O119" s="177">
        <v>0</v>
      </c>
      <c r="P119" s="176"/>
      <c r="Q119" s="176"/>
      <c r="R119" s="176"/>
      <c r="S119" s="176"/>
      <c r="T119" s="176"/>
      <c r="U119" s="176"/>
      <c r="V119" s="176"/>
      <c r="W119" s="176">
        <v>0</v>
      </c>
      <c r="X119" s="205">
        <v>0</v>
      </c>
      <c r="Y119" s="505">
        <v>96</v>
      </c>
      <c r="Z119" s="139"/>
      <c r="AB119" s="184"/>
      <c r="AC119" s="185"/>
    </row>
    <row r="120" spans="1:29">
      <c r="A120" s="174">
        <v>97</v>
      </c>
      <c r="B120" s="567" t="s">
        <v>720</v>
      </c>
      <c r="C120" s="77" t="s">
        <v>721</v>
      </c>
      <c r="D120" s="176"/>
      <c r="E120" s="176"/>
      <c r="F120" s="176"/>
      <c r="G120" s="176">
        <v>6.3579999999999997</v>
      </c>
      <c r="H120" s="176"/>
      <c r="I120" s="176"/>
      <c r="J120" s="176"/>
      <c r="K120" s="176">
        <v>6.3579999999999997</v>
      </c>
      <c r="L120" s="176"/>
      <c r="M120" s="176"/>
      <c r="N120" s="176">
        <v>1.1259999999999999</v>
      </c>
      <c r="O120" s="177">
        <v>7.484</v>
      </c>
      <c r="P120" s="176"/>
      <c r="Q120" s="176"/>
      <c r="R120" s="176">
        <v>2.6360000000000001</v>
      </c>
      <c r="S120" s="176"/>
      <c r="T120" s="176"/>
      <c r="U120" s="176"/>
      <c r="V120" s="176"/>
      <c r="W120" s="176">
        <v>2.6360000000000001</v>
      </c>
      <c r="X120" s="205">
        <v>4.8479999999999999</v>
      </c>
      <c r="Y120" s="505">
        <v>97</v>
      </c>
      <c r="Z120" s="139"/>
      <c r="AB120" s="184"/>
      <c r="AC120" s="185"/>
    </row>
    <row r="121" spans="1:29">
      <c r="A121" s="174">
        <v>98</v>
      </c>
      <c r="B121" s="567" t="s">
        <v>722</v>
      </c>
      <c r="C121" s="77" t="s">
        <v>721</v>
      </c>
      <c r="D121" s="176"/>
      <c r="E121" s="176"/>
      <c r="F121" s="176"/>
      <c r="G121" s="176">
        <v>0</v>
      </c>
      <c r="H121" s="176"/>
      <c r="I121" s="176"/>
      <c r="J121" s="176"/>
      <c r="K121" s="176">
        <v>20.07</v>
      </c>
      <c r="L121" s="176">
        <v>0</v>
      </c>
      <c r="M121" s="176"/>
      <c r="N121" s="176">
        <v>13.404</v>
      </c>
      <c r="O121" s="177">
        <v>33.473999999999997</v>
      </c>
      <c r="P121" s="176"/>
      <c r="Q121" s="176"/>
      <c r="R121" s="176"/>
      <c r="S121" s="176">
        <v>22.603000000000002</v>
      </c>
      <c r="T121" s="176"/>
      <c r="U121" s="176"/>
      <c r="V121" s="176"/>
      <c r="W121" s="176">
        <v>22.603000000000002</v>
      </c>
      <c r="X121" s="205">
        <v>10.871</v>
      </c>
      <c r="Y121" s="505">
        <v>98</v>
      </c>
      <c r="Z121" s="139"/>
      <c r="AB121" s="184"/>
      <c r="AC121" s="185"/>
    </row>
    <row r="122" spans="1:29">
      <c r="A122" s="174">
        <v>99</v>
      </c>
      <c r="B122" s="567" t="s">
        <v>723</v>
      </c>
      <c r="C122" s="77" t="s">
        <v>721</v>
      </c>
      <c r="D122" s="176"/>
      <c r="E122" s="176">
        <v>7.6350941990469234</v>
      </c>
      <c r="F122" s="176"/>
      <c r="G122" s="176">
        <v>0</v>
      </c>
      <c r="H122" s="176"/>
      <c r="I122" s="176"/>
      <c r="J122" s="176"/>
      <c r="K122" s="176">
        <v>7.6350941990469234</v>
      </c>
      <c r="L122" s="176"/>
      <c r="M122" s="176"/>
      <c r="N122" s="176">
        <v>0.60706599193352462</v>
      </c>
      <c r="O122" s="177">
        <v>8.2421601909804494</v>
      </c>
      <c r="P122" s="176"/>
      <c r="Q122" s="176">
        <v>6.3029999999999999</v>
      </c>
      <c r="R122" s="176"/>
      <c r="S122" s="176"/>
      <c r="T122" s="176"/>
      <c r="U122" s="176"/>
      <c r="V122" s="176">
        <v>0</v>
      </c>
      <c r="W122" s="176">
        <v>6.3029999999999999</v>
      </c>
      <c r="X122" s="205">
        <v>1.9391601909804492</v>
      </c>
      <c r="Y122" s="505">
        <v>99</v>
      </c>
      <c r="Z122" s="139"/>
      <c r="AB122" s="181"/>
      <c r="AC122" s="178"/>
    </row>
    <row r="123" spans="1:29">
      <c r="A123" s="174">
        <v>100</v>
      </c>
      <c r="B123" s="567" t="s">
        <v>724</v>
      </c>
      <c r="C123" s="77" t="s">
        <v>721</v>
      </c>
      <c r="D123" s="176"/>
      <c r="E123" s="176"/>
      <c r="F123" s="176">
        <v>16.192</v>
      </c>
      <c r="G123" s="176"/>
      <c r="H123" s="176"/>
      <c r="I123" s="176"/>
      <c r="J123" s="176"/>
      <c r="K123" s="176">
        <v>16.192</v>
      </c>
      <c r="L123" s="176"/>
      <c r="M123" s="176"/>
      <c r="N123" s="176">
        <v>3.0910000000000002</v>
      </c>
      <c r="O123" s="177">
        <v>19.283000000000001</v>
      </c>
      <c r="P123" s="176"/>
      <c r="Q123" s="176"/>
      <c r="R123" s="176"/>
      <c r="S123" s="176">
        <v>15.249000000000001</v>
      </c>
      <c r="T123" s="176"/>
      <c r="U123" s="176"/>
      <c r="V123" s="176">
        <v>0</v>
      </c>
      <c r="W123" s="176">
        <v>15.249000000000001</v>
      </c>
      <c r="X123" s="205">
        <v>4.0339999999999998</v>
      </c>
      <c r="Y123" s="505">
        <v>100</v>
      </c>
      <c r="Z123" s="139"/>
    </row>
    <row r="124" spans="1:29">
      <c r="A124" s="139"/>
      <c r="B124" s="172"/>
      <c r="C124" s="139"/>
      <c r="D124" s="178"/>
      <c r="E124" s="178"/>
      <c r="F124" s="178"/>
      <c r="G124" s="178"/>
      <c r="H124" s="178"/>
      <c r="I124" s="178"/>
      <c r="J124" s="178"/>
      <c r="K124" s="178"/>
      <c r="L124" s="178"/>
      <c r="M124" s="178"/>
      <c r="N124" s="178"/>
      <c r="O124" s="179"/>
      <c r="P124" s="178"/>
      <c r="Q124" s="178"/>
      <c r="R124" s="178"/>
      <c r="S124" s="178"/>
      <c r="T124" s="178"/>
      <c r="U124" s="178"/>
      <c r="V124" s="178"/>
      <c r="W124" s="178"/>
      <c r="X124" s="179"/>
      <c r="Z124" s="139"/>
    </row>
    <row r="125" spans="1:29" ht="15" customHeight="1">
      <c r="A125" s="139"/>
      <c r="B125" s="172"/>
      <c r="C125" s="139"/>
      <c r="D125" s="209">
        <v>2013</v>
      </c>
      <c r="E125" s="570"/>
      <c r="F125" s="570"/>
      <c r="G125" s="570"/>
      <c r="H125" s="570"/>
      <c r="I125" s="570"/>
      <c r="J125" s="570"/>
      <c r="K125" s="570"/>
      <c r="L125" s="570"/>
      <c r="M125" s="209"/>
      <c r="N125" s="570"/>
      <c r="O125" s="570"/>
      <c r="P125" s="570"/>
      <c r="Q125" s="570"/>
      <c r="R125" s="570"/>
      <c r="S125" s="570"/>
      <c r="T125" s="570"/>
      <c r="U125" s="570"/>
      <c r="V125" s="570"/>
      <c r="W125" s="570"/>
      <c r="X125" s="570"/>
      <c r="Z125" s="139"/>
    </row>
    <row r="126" spans="1:29" ht="13.5">
      <c r="A126" s="75">
        <v>101</v>
      </c>
      <c r="B126" s="567" t="s">
        <v>714</v>
      </c>
      <c r="C126" s="77" t="s">
        <v>715</v>
      </c>
      <c r="D126" s="176">
        <v>87.237812039247615</v>
      </c>
      <c r="E126" s="176"/>
      <c r="F126" s="176"/>
      <c r="G126" s="176"/>
      <c r="H126" s="176"/>
      <c r="I126" s="176"/>
      <c r="J126" s="176"/>
      <c r="K126" s="176">
        <v>87.237812039247615</v>
      </c>
      <c r="L126" s="176"/>
      <c r="M126" s="176">
        <v>23.278494139960848</v>
      </c>
      <c r="N126" s="176"/>
      <c r="O126" s="177">
        <v>110.51630617920846</v>
      </c>
      <c r="P126" s="176">
        <v>110.51630617920846</v>
      </c>
      <c r="Q126" s="176"/>
      <c r="R126" s="176"/>
      <c r="S126" s="176"/>
      <c r="T126" s="176"/>
      <c r="U126" s="176"/>
      <c r="V126" s="176"/>
      <c r="W126" s="176">
        <v>110.51630617920846</v>
      </c>
      <c r="X126" s="205"/>
      <c r="Y126" s="73">
        <v>101</v>
      </c>
      <c r="Z126" s="139"/>
    </row>
    <row r="127" spans="1:29" ht="13.5">
      <c r="A127" s="75">
        <v>102</v>
      </c>
      <c r="B127" s="567" t="s">
        <v>716</v>
      </c>
      <c r="C127" s="77" t="s">
        <v>717</v>
      </c>
      <c r="D127" s="176"/>
      <c r="E127" s="176">
        <v>38.49185452167351</v>
      </c>
      <c r="F127" s="176"/>
      <c r="G127" s="176"/>
      <c r="H127" s="176"/>
      <c r="I127" s="176"/>
      <c r="J127" s="176"/>
      <c r="K127" s="176">
        <v>38.49185452167351</v>
      </c>
      <c r="L127" s="176"/>
      <c r="M127" s="176"/>
      <c r="N127" s="176">
        <v>2.1267718628774364</v>
      </c>
      <c r="O127" s="177">
        <v>40.618626384550943</v>
      </c>
      <c r="P127" s="176">
        <v>35.913391887282629</v>
      </c>
      <c r="Q127" s="176"/>
      <c r="R127" s="176"/>
      <c r="S127" s="176"/>
      <c r="T127" s="176"/>
      <c r="U127" s="176"/>
      <c r="V127" s="176"/>
      <c r="W127" s="176">
        <v>35.913391887282629</v>
      </c>
      <c r="X127" s="205">
        <v>4.7052344972683189</v>
      </c>
      <c r="Y127" s="73">
        <v>102</v>
      </c>
      <c r="Z127" s="139"/>
    </row>
    <row r="128" spans="1:29" ht="13.5">
      <c r="A128" s="75">
        <v>103</v>
      </c>
      <c r="B128" s="567" t="s">
        <v>654</v>
      </c>
      <c r="C128" s="77" t="s">
        <v>717</v>
      </c>
      <c r="D128" s="176"/>
      <c r="E128" s="176"/>
      <c r="F128" s="176"/>
      <c r="G128" s="176"/>
      <c r="H128" s="176"/>
      <c r="I128" s="176"/>
      <c r="J128" s="176">
        <v>5.6407677596388091</v>
      </c>
      <c r="K128" s="176">
        <v>5.6407677596388091</v>
      </c>
      <c r="L128" s="176">
        <v>17.631536026516947</v>
      </c>
      <c r="M128" s="176"/>
      <c r="N128" s="176">
        <v>0.11773520099741221</v>
      </c>
      <c r="O128" s="177">
        <v>19.792188183514032</v>
      </c>
      <c r="P128" s="176">
        <v>18.989150092009556</v>
      </c>
      <c r="Q128" s="176"/>
      <c r="R128" s="176"/>
      <c r="S128" s="176"/>
      <c r="T128" s="176"/>
      <c r="U128" s="176"/>
      <c r="V128" s="176"/>
      <c r="W128" s="176">
        <v>18.989150092009556</v>
      </c>
      <c r="X128" s="205">
        <v>0.80303809150447369</v>
      </c>
      <c r="Y128" s="73">
        <v>103</v>
      </c>
      <c r="Z128" s="139"/>
    </row>
    <row r="129" spans="1:26" ht="13.5">
      <c r="A129" s="75">
        <v>104</v>
      </c>
      <c r="B129" s="567" t="s">
        <v>655</v>
      </c>
      <c r="C129" s="77" t="s">
        <v>717</v>
      </c>
      <c r="D129" s="176"/>
      <c r="E129" s="176">
        <v>9.4067731863439459</v>
      </c>
      <c r="F129" s="176">
        <v>6.3260509999999996</v>
      </c>
      <c r="G129" s="176"/>
      <c r="H129" s="176"/>
      <c r="I129" s="176"/>
      <c r="J129" s="176"/>
      <c r="K129" s="176">
        <v>15.732824186343946</v>
      </c>
      <c r="L129" s="176"/>
      <c r="M129" s="176"/>
      <c r="N129" s="176">
        <v>1.189438137122564</v>
      </c>
      <c r="O129" s="177">
        <v>15.732824186343946</v>
      </c>
      <c r="P129" s="176">
        <v>11.995926683612264</v>
      </c>
      <c r="Q129" s="176"/>
      <c r="R129" s="176"/>
      <c r="S129" s="176"/>
      <c r="T129" s="176"/>
      <c r="U129" s="176"/>
      <c r="V129" s="176"/>
      <c r="W129" s="176">
        <v>11.995926683612264</v>
      </c>
      <c r="X129" s="205">
        <v>3.7368975027316811</v>
      </c>
      <c r="Y129" s="73">
        <v>104</v>
      </c>
      <c r="Z129" s="139"/>
    </row>
    <row r="130" spans="1:26" ht="13.5">
      <c r="A130" s="75">
        <v>105</v>
      </c>
      <c r="B130" s="567" t="s">
        <v>718</v>
      </c>
      <c r="C130" s="77" t="s">
        <v>717</v>
      </c>
      <c r="D130" s="176"/>
      <c r="E130" s="176">
        <v>18.608507499999995</v>
      </c>
      <c r="F130" s="176"/>
      <c r="G130" s="176"/>
      <c r="H130" s="176"/>
      <c r="I130" s="176"/>
      <c r="J130" s="176">
        <v>11.897242499999999</v>
      </c>
      <c r="K130" s="176">
        <v>30.505749999999992</v>
      </c>
      <c r="L130" s="176">
        <v>0</v>
      </c>
      <c r="M130" s="176">
        <v>0</v>
      </c>
      <c r="N130" s="176">
        <v>12.45294</v>
      </c>
      <c r="O130" s="177">
        <v>42.958689999999997</v>
      </c>
      <c r="P130" s="176"/>
      <c r="Q130" s="176">
        <v>33.619869999999999</v>
      </c>
      <c r="R130" s="176"/>
      <c r="S130" s="176"/>
      <c r="T130" s="176"/>
      <c r="U130" s="176"/>
      <c r="V130" s="176"/>
      <c r="W130" s="176">
        <v>33.619869999999999</v>
      </c>
      <c r="X130" s="205">
        <v>9.3388200000000001</v>
      </c>
      <c r="Y130" s="73">
        <v>105</v>
      </c>
      <c r="Z130" s="139"/>
    </row>
    <row r="131" spans="1:26" ht="13.5">
      <c r="A131" s="75">
        <v>106</v>
      </c>
      <c r="B131" s="567" t="s">
        <v>719</v>
      </c>
      <c r="C131" s="77" t="s">
        <v>717</v>
      </c>
      <c r="D131" s="176"/>
      <c r="E131" s="176"/>
      <c r="F131" s="176"/>
      <c r="G131" s="176"/>
      <c r="H131" s="176"/>
      <c r="I131" s="176"/>
      <c r="J131" s="176"/>
      <c r="K131" s="176">
        <v>0</v>
      </c>
      <c r="L131" s="176"/>
      <c r="M131" s="176"/>
      <c r="N131" s="176"/>
      <c r="O131" s="177">
        <v>0</v>
      </c>
      <c r="P131" s="176"/>
      <c r="Q131" s="176"/>
      <c r="R131" s="176"/>
      <c r="S131" s="176"/>
      <c r="T131" s="176"/>
      <c r="U131" s="176"/>
      <c r="V131" s="176"/>
      <c r="W131" s="176">
        <v>0</v>
      </c>
      <c r="X131" s="205">
        <v>0</v>
      </c>
      <c r="Y131" s="73">
        <v>106</v>
      </c>
      <c r="Z131" s="139"/>
    </row>
    <row r="132" spans="1:26">
      <c r="A132" s="75">
        <v>107</v>
      </c>
      <c r="B132" s="567" t="s">
        <v>720</v>
      </c>
      <c r="C132" s="77" t="s">
        <v>721</v>
      </c>
      <c r="D132" s="176"/>
      <c r="E132" s="176"/>
      <c r="F132" s="176"/>
      <c r="G132" s="176">
        <v>6.0970000000000004</v>
      </c>
      <c r="H132" s="176"/>
      <c r="I132" s="176"/>
      <c r="J132" s="176"/>
      <c r="K132" s="176">
        <v>6.0970000000000004</v>
      </c>
      <c r="L132" s="176"/>
      <c r="M132" s="176"/>
      <c r="N132" s="176">
        <v>1.2549999999999999</v>
      </c>
      <c r="O132" s="177">
        <v>7.3520000000000003</v>
      </c>
      <c r="P132" s="176"/>
      <c r="Q132" s="176"/>
      <c r="R132" s="176">
        <v>2.609</v>
      </c>
      <c r="S132" s="176"/>
      <c r="T132" s="176"/>
      <c r="U132" s="176"/>
      <c r="V132" s="176"/>
      <c r="W132" s="176">
        <v>2.609</v>
      </c>
      <c r="X132" s="205">
        <v>4.7430000000000003</v>
      </c>
      <c r="Y132" s="73">
        <v>107</v>
      </c>
      <c r="Z132" s="139"/>
    </row>
    <row r="133" spans="1:26">
      <c r="A133" s="75">
        <v>108</v>
      </c>
      <c r="B133" s="567" t="s">
        <v>722</v>
      </c>
      <c r="C133" s="77" t="s">
        <v>721</v>
      </c>
      <c r="D133" s="176"/>
      <c r="E133" s="176"/>
      <c r="F133" s="176"/>
      <c r="G133" s="176"/>
      <c r="H133" s="176"/>
      <c r="I133" s="176"/>
      <c r="J133" s="176"/>
      <c r="K133" s="176">
        <v>19.898</v>
      </c>
      <c r="L133" s="176">
        <v>0</v>
      </c>
      <c r="M133" s="176"/>
      <c r="N133" s="176">
        <v>13.07</v>
      </c>
      <c r="O133" s="177">
        <v>32.968000000000004</v>
      </c>
      <c r="P133" s="176"/>
      <c r="Q133" s="176"/>
      <c r="R133" s="176"/>
      <c r="S133" s="176">
        <v>22.393000000000001</v>
      </c>
      <c r="T133" s="176"/>
      <c r="U133" s="176"/>
      <c r="V133" s="176"/>
      <c r="W133" s="176">
        <v>22.393000000000001</v>
      </c>
      <c r="X133" s="205">
        <v>10.574999999999999</v>
      </c>
      <c r="Y133" s="73">
        <v>108</v>
      </c>
      <c r="Z133" s="139"/>
    </row>
    <row r="134" spans="1:26">
      <c r="A134" s="75">
        <v>109</v>
      </c>
      <c r="B134" s="567" t="s">
        <v>723</v>
      </c>
      <c r="C134" s="77" t="s">
        <v>721</v>
      </c>
      <c r="D134" s="176"/>
      <c r="E134" s="176">
        <v>7.5895995927966693</v>
      </c>
      <c r="F134" s="176"/>
      <c r="G134" s="176"/>
      <c r="H134" s="176"/>
      <c r="I134" s="176"/>
      <c r="J134" s="176"/>
      <c r="K134" s="176">
        <v>7.5895995927966693</v>
      </c>
      <c r="L134" s="176"/>
      <c r="M134" s="176"/>
      <c r="N134" s="176">
        <v>0.64280689836011817</v>
      </c>
      <c r="O134" s="177">
        <v>8.2324064911567874</v>
      </c>
      <c r="P134" s="176"/>
      <c r="Q134" s="176">
        <v>6.3029999999999999</v>
      </c>
      <c r="R134" s="176"/>
      <c r="S134" s="176"/>
      <c r="T134" s="176"/>
      <c r="U134" s="176"/>
      <c r="V134" s="176">
        <v>0</v>
      </c>
      <c r="W134" s="176">
        <v>6.3029999999999999</v>
      </c>
      <c r="X134" s="205">
        <v>1.9294064911567865</v>
      </c>
      <c r="Y134" s="73">
        <v>109</v>
      </c>
      <c r="Z134" s="139"/>
    </row>
    <row r="135" spans="1:26">
      <c r="A135" s="75">
        <v>110</v>
      </c>
      <c r="B135" s="567" t="s">
        <v>724</v>
      </c>
      <c r="C135" s="77" t="s">
        <v>721</v>
      </c>
      <c r="D135" s="176"/>
      <c r="E135" s="176"/>
      <c r="F135" s="176">
        <v>16.489000000000001</v>
      </c>
      <c r="G135" s="176"/>
      <c r="H135" s="176"/>
      <c r="I135" s="176"/>
      <c r="J135" s="176"/>
      <c r="K135" s="176">
        <v>16.489000000000001</v>
      </c>
      <c r="L135" s="176"/>
      <c r="M135" s="176"/>
      <c r="N135" s="176">
        <v>2.7669999999999999</v>
      </c>
      <c r="O135" s="177">
        <v>19.256</v>
      </c>
      <c r="P135" s="176"/>
      <c r="Q135" s="176"/>
      <c r="R135" s="176"/>
      <c r="S135" s="176">
        <v>15.414999999999999</v>
      </c>
      <c r="T135" s="176"/>
      <c r="U135" s="176"/>
      <c r="V135" s="176">
        <v>0</v>
      </c>
      <c r="W135" s="176">
        <v>15.414999999999999</v>
      </c>
      <c r="X135" s="205">
        <v>3.8410000000000002</v>
      </c>
      <c r="Y135" s="73">
        <v>110</v>
      </c>
      <c r="Z135" s="139"/>
    </row>
    <row r="136" spans="1:26" ht="15" customHeight="1">
      <c r="A136" s="166" t="s">
        <v>572</v>
      </c>
      <c r="B136" s="186"/>
      <c r="C136" s="139"/>
      <c r="D136" s="178"/>
      <c r="E136" s="181"/>
      <c r="F136" s="181"/>
      <c r="G136" s="181"/>
      <c r="H136" s="181"/>
      <c r="I136" s="181"/>
      <c r="J136" s="181"/>
      <c r="K136" s="178"/>
      <c r="L136" s="178"/>
      <c r="M136" s="179"/>
      <c r="N136" s="179"/>
      <c r="O136" s="179"/>
      <c r="P136" s="179"/>
      <c r="Q136" s="179"/>
      <c r="R136" s="179"/>
      <c r="S136" s="179"/>
      <c r="T136" s="179"/>
      <c r="U136" s="179"/>
      <c r="V136" s="179"/>
      <c r="W136" s="179"/>
      <c r="X136" s="179"/>
    </row>
    <row r="137" spans="1:26">
      <c r="A137" s="46" t="s">
        <v>983</v>
      </c>
      <c r="B137" s="22"/>
    </row>
    <row r="138" spans="1:26">
      <c r="A138" s="150" t="s">
        <v>645</v>
      </c>
    </row>
  </sheetData>
  <mergeCells count="5">
    <mergeCell ref="Y4:Y5"/>
    <mergeCell ref="A4:A5"/>
    <mergeCell ref="B4:B5"/>
    <mergeCell ref="C4:C5"/>
    <mergeCell ref="O4:O5"/>
  </mergeCells>
  <pageMargins left="0.59055118110236227" right="0.39370078740157483" top="0.78740157480314965" bottom="0.78740157480314965" header="0.11811023622047245" footer="0.11811023622047245"/>
  <pageSetup paperSize="9" scale="70" pageOrder="overThenDown" orientation="portrait" r:id="rId1"/>
  <headerFooter alignWithMargins="0">
    <oddHeader>&amp;R&amp;"MetaNormalLF-Roman,Standard"Teil 5</oddHeader>
    <oddFooter>&amp;L&amp;"MetaNormalLF-Roman,Standard"Statistisches Bundesamt, Umweltnutzung und Wirtschaft, Tabellenban, 2016</oddFooter>
  </headerFooter>
  <rowBreaks count="1" manualBreakCount="1">
    <brk id="76" max="16383" man="1"/>
  </rowBreak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7"/>
  <sheetViews>
    <sheetView zoomScaleNormal="100" zoomScaleSheetLayoutView="100" workbookViewId="0"/>
  </sheetViews>
  <sheetFormatPr baseColWidth="10" defaultRowHeight="12"/>
  <cols>
    <col min="1" max="1" width="4.28515625" style="74" customWidth="1"/>
    <col min="2" max="2" width="30.7109375" style="74" customWidth="1"/>
    <col min="3" max="6" width="10.7109375" style="74" customWidth="1"/>
    <col min="7" max="11" width="9.7109375" style="74" customWidth="1"/>
    <col min="12" max="12" width="10.42578125" style="74" customWidth="1"/>
    <col min="13" max="13" width="8.7109375" style="74" customWidth="1"/>
    <col min="14" max="14" width="11.42578125" style="74"/>
    <col min="15" max="16" width="8.7109375" style="74" customWidth="1"/>
    <col min="17" max="18" width="9.7109375" style="74" customWidth="1"/>
    <col min="19" max="23" width="8.7109375" style="74" customWidth="1"/>
    <col min="24" max="24" width="4.28515625" style="139" hidden="1" customWidth="1"/>
    <col min="25" max="16384" width="11.42578125" style="74"/>
  </cols>
  <sheetData>
    <row r="1" spans="1:24" ht="20.100000000000001" customHeight="1">
      <c r="A1" s="151" t="s">
        <v>991</v>
      </c>
      <c r="L1" s="151"/>
    </row>
    <row r="2" spans="1:24" ht="15.75">
      <c r="A2" s="135" t="s">
        <v>648</v>
      </c>
      <c r="L2" s="135"/>
    </row>
    <row r="3" spans="1:24" ht="20.100000000000001" customHeight="1">
      <c r="A3" s="175"/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</row>
    <row r="4" spans="1:24" s="81" customFormat="1" ht="12.75" customHeight="1">
      <c r="A4" s="758" t="s">
        <v>30</v>
      </c>
      <c r="B4" s="760" t="s">
        <v>702</v>
      </c>
      <c r="C4" s="556" t="s">
        <v>703</v>
      </c>
      <c r="D4" s="557"/>
      <c r="E4" s="557"/>
      <c r="F4" s="557"/>
      <c r="G4" s="557"/>
      <c r="H4" s="557"/>
      <c r="I4" s="557"/>
      <c r="J4" s="557"/>
      <c r="K4" s="573"/>
      <c r="L4" s="565"/>
      <c r="M4" s="558"/>
      <c r="N4" s="764" t="s">
        <v>48</v>
      </c>
      <c r="O4" s="556" t="s">
        <v>632</v>
      </c>
      <c r="P4" s="565"/>
      <c r="Q4" s="565"/>
      <c r="R4" s="565"/>
      <c r="S4" s="565"/>
      <c r="T4" s="565"/>
      <c r="U4" s="565"/>
      <c r="V4" s="565"/>
      <c r="W4" s="565"/>
      <c r="X4" s="756" t="s">
        <v>30</v>
      </c>
    </row>
    <row r="5" spans="1:24" s="81" customFormat="1" ht="27" customHeight="1">
      <c r="A5" s="759"/>
      <c r="B5" s="761"/>
      <c r="C5" s="561" t="s">
        <v>704</v>
      </c>
      <c r="D5" s="561" t="s">
        <v>705</v>
      </c>
      <c r="E5" s="561" t="s">
        <v>706</v>
      </c>
      <c r="F5" s="561" t="s">
        <v>707</v>
      </c>
      <c r="G5" s="561" t="s">
        <v>708</v>
      </c>
      <c r="H5" s="563" t="s">
        <v>709</v>
      </c>
      <c r="I5" s="563" t="s">
        <v>710</v>
      </c>
      <c r="J5" s="553" t="s">
        <v>711</v>
      </c>
      <c r="K5" s="561" t="s">
        <v>712</v>
      </c>
      <c r="L5" s="540" t="s">
        <v>713</v>
      </c>
      <c r="M5" s="562" t="s">
        <v>634</v>
      </c>
      <c r="N5" s="765"/>
      <c r="O5" s="561" t="s">
        <v>704</v>
      </c>
      <c r="P5" s="561" t="s">
        <v>705</v>
      </c>
      <c r="Q5" s="561" t="s">
        <v>706</v>
      </c>
      <c r="R5" s="561" t="s">
        <v>707</v>
      </c>
      <c r="S5" s="561" t="s">
        <v>708</v>
      </c>
      <c r="T5" s="563" t="s">
        <v>709</v>
      </c>
      <c r="U5" s="563" t="s">
        <v>710</v>
      </c>
      <c r="V5" s="563" t="s">
        <v>711</v>
      </c>
      <c r="W5" s="564" t="s">
        <v>633</v>
      </c>
      <c r="X5" s="757"/>
    </row>
    <row r="6" spans="1:24" ht="20.100000000000001" customHeight="1">
      <c r="A6" s="139"/>
      <c r="B6" s="139"/>
      <c r="C6" s="207">
        <v>2003</v>
      </c>
      <c r="D6" s="568"/>
      <c r="E6" s="568"/>
      <c r="F6" s="568"/>
      <c r="G6" s="568"/>
      <c r="H6" s="568"/>
      <c r="I6" s="568"/>
      <c r="J6" s="568"/>
      <c r="K6" s="568"/>
      <c r="L6" s="207"/>
      <c r="M6" s="568"/>
      <c r="N6" s="568"/>
      <c r="O6" s="568"/>
      <c r="P6" s="568"/>
      <c r="Q6" s="568"/>
      <c r="R6" s="568"/>
      <c r="S6" s="568"/>
      <c r="T6" s="568"/>
      <c r="U6" s="568"/>
      <c r="V6" s="568"/>
      <c r="W6" s="568"/>
    </row>
    <row r="7" spans="1:24" ht="15" customHeight="1">
      <c r="A7" s="25">
        <v>1</v>
      </c>
      <c r="B7" s="140" t="s">
        <v>714</v>
      </c>
      <c r="C7" s="187">
        <v>1078.2307778429031</v>
      </c>
      <c r="D7" s="188"/>
      <c r="E7" s="188"/>
      <c r="F7" s="188"/>
      <c r="G7" s="188"/>
      <c r="H7" s="188"/>
      <c r="I7" s="188"/>
      <c r="J7" s="188">
        <v>1078.2307778429031</v>
      </c>
      <c r="K7" s="188"/>
      <c r="L7" s="188">
        <v>368.82457412364454</v>
      </c>
      <c r="M7" s="188"/>
      <c r="N7" s="189">
        <v>1447.0553519665477</v>
      </c>
      <c r="O7" s="141">
        <v>1589.2945838103467</v>
      </c>
      <c r="P7" s="141"/>
      <c r="Q7" s="141"/>
      <c r="R7" s="141"/>
      <c r="S7" s="141"/>
      <c r="T7" s="141"/>
      <c r="U7" s="141"/>
      <c r="V7" s="141">
        <v>1589.2945838103467</v>
      </c>
      <c r="W7" s="188"/>
      <c r="X7" s="505">
        <v>1</v>
      </c>
    </row>
    <row r="8" spans="1:24" ht="12.95" customHeight="1">
      <c r="A8" s="25">
        <v>2</v>
      </c>
      <c r="B8" s="140" t="s">
        <v>716</v>
      </c>
      <c r="C8" s="187"/>
      <c r="D8" s="188">
        <v>994.85957356057372</v>
      </c>
      <c r="E8" s="188"/>
      <c r="F8" s="188"/>
      <c r="G8" s="188"/>
      <c r="H8" s="188"/>
      <c r="I8" s="188"/>
      <c r="J8" s="188">
        <v>994.85957356057372</v>
      </c>
      <c r="K8" s="188"/>
      <c r="L8" s="188"/>
      <c r="M8" s="188">
        <v>256.43984440255542</v>
      </c>
      <c r="N8" s="189">
        <v>1251.2994179631291</v>
      </c>
      <c r="O8" s="141">
        <v>1031.0002139217161</v>
      </c>
      <c r="P8" s="141"/>
      <c r="Q8" s="141"/>
      <c r="R8" s="141"/>
      <c r="S8" s="141"/>
      <c r="T8" s="141"/>
      <c r="U8" s="141">
        <v>0</v>
      </c>
      <c r="V8" s="141">
        <v>1031.0002139217161</v>
      </c>
      <c r="W8" s="188">
        <v>220.29920404141316</v>
      </c>
      <c r="X8" s="505">
        <v>2</v>
      </c>
    </row>
    <row r="9" spans="1:24" ht="12.95" customHeight="1">
      <c r="A9" s="25">
        <v>3</v>
      </c>
      <c r="B9" s="140" t="s">
        <v>654</v>
      </c>
      <c r="C9" s="187"/>
      <c r="D9" s="188"/>
      <c r="E9" s="188"/>
      <c r="F9" s="188"/>
      <c r="G9" s="188"/>
      <c r="H9" s="188"/>
      <c r="I9" s="188">
        <v>11.221402989840819</v>
      </c>
      <c r="J9" s="188">
        <v>11.221402989840819</v>
      </c>
      <c r="K9" s="188">
        <v>47.69711095928443</v>
      </c>
      <c r="L9" s="188"/>
      <c r="M9" s="188">
        <v>0.44399752475247528</v>
      </c>
      <c r="N9" s="189">
        <v>59.362511473877724</v>
      </c>
      <c r="O9" s="141">
        <v>54.74851748519314</v>
      </c>
      <c r="P9" s="141"/>
      <c r="Q9" s="141"/>
      <c r="R9" s="141"/>
      <c r="S9" s="141"/>
      <c r="T9" s="141"/>
      <c r="U9" s="141">
        <v>0</v>
      </c>
      <c r="V9" s="141">
        <v>54.74851748519314</v>
      </c>
      <c r="W9" s="188">
        <v>4.6139939886845829</v>
      </c>
      <c r="X9" s="505">
        <v>3</v>
      </c>
    </row>
    <row r="10" spans="1:24" ht="12.95" customHeight="1">
      <c r="A10" s="25">
        <v>4</v>
      </c>
      <c r="B10" s="140" t="s">
        <v>655</v>
      </c>
      <c r="C10" s="187"/>
      <c r="D10" s="188"/>
      <c r="E10" s="188">
        <v>20.919300597394972</v>
      </c>
      <c r="F10" s="188"/>
      <c r="G10" s="188"/>
      <c r="H10" s="188"/>
      <c r="I10" s="188"/>
      <c r="J10" s="188">
        <v>20.919300597394972</v>
      </c>
      <c r="K10" s="188"/>
      <c r="L10" s="188"/>
      <c r="M10" s="188">
        <v>44.636145696454427</v>
      </c>
      <c r="N10" s="189">
        <v>65.5554462938494</v>
      </c>
      <c r="O10" s="141">
        <v>63.601662357893389</v>
      </c>
      <c r="P10" s="141"/>
      <c r="Q10" s="141"/>
      <c r="R10" s="141"/>
      <c r="S10" s="141"/>
      <c r="T10" s="141"/>
      <c r="U10" s="141">
        <v>0</v>
      </c>
      <c r="V10" s="141">
        <v>63.601662357893389</v>
      </c>
      <c r="W10" s="188">
        <v>1.9537839359560147</v>
      </c>
      <c r="X10" s="505">
        <v>4</v>
      </c>
    </row>
    <row r="11" spans="1:24" ht="12.95" customHeight="1">
      <c r="A11" s="25">
        <v>5</v>
      </c>
      <c r="B11" s="140" t="s">
        <v>718</v>
      </c>
      <c r="C11" s="187"/>
      <c r="D11" s="188">
        <v>4881.9181656428073</v>
      </c>
      <c r="E11" s="188"/>
      <c r="F11" s="188"/>
      <c r="G11" s="188"/>
      <c r="H11" s="188"/>
      <c r="I11" s="188"/>
      <c r="J11" s="188">
        <v>8003.1445338406684</v>
      </c>
      <c r="K11" s="188"/>
      <c r="L11" s="188"/>
      <c r="M11" s="188">
        <v>3081.4548532531826</v>
      </c>
      <c r="N11" s="189">
        <v>11084.599387093851</v>
      </c>
      <c r="O11" s="141"/>
      <c r="P11" s="141">
        <v>8777.1423274050248</v>
      </c>
      <c r="Q11" s="141"/>
      <c r="R11" s="141"/>
      <c r="S11" s="141"/>
      <c r="T11" s="141"/>
      <c r="U11" s="141"/>
      <c r="V11" s="141">
        <v>8777.1423274050248</v>
      </c>
      <c r="W11" s="188">
        <v>2307.4570596888261</v>
      </c>
      <c r="X11" s="505">
        <v>5</v>
      </c>
    </row>
    <row r="12" spans="1:24" ht="12.95" customHeight="1">
      <c r="A12" s="25">
        <v>6</v>
      </c>
      <c r="B12" s="140" t="s">
        <v>719</v>
      </c>
      <c r="C12" s="187"/>
      <c r="D12" s="188"/>
      <c r="E12" s="188"/>
      <c r="F12" s="188"/>
      <c r="G12" s="188"/>
      <c r="H12" s="188"/>
      <c r="I12" s="188"/>
      <c r="J12" s="188">
        <v>0</v>
      </c>
      <c r="K12" s="188"/>
      <c r="L12" s="188"/>
      <c r="M12" s="188"/>
      <c r="N12" s="189">
        <v>0</v>
      </c>
      <c r="O12" s="141"/>
      <c r="P12" s="141"/>
      <c r="Q12" s="141"/>
      <c r="R12" s="141"/>
      <c r="S12" s="141"/>
      <c r="T12" s="141"/>
      <c r="U12" s="141"/>
      <c r="V12" s="141">
        <v>0</v>
      </c>
      <c r="W12" s="188"/>
      <c r="X12" s="505">
        <v>6</v>
      </c>
    </row>
    <row r="13" spans="1:24" ht="12.95" customHeight="1">
      <c r="A13" s="25">
        <v>7</v>
      </c>
      <c r="B13" s="140" t="s">
        <v>720</v>
      </c>
      <c r="C13" s="187"/>
      <c r="D13" s="188"/>
      <c r="E13" s="188"/>
      <c r="F13" s="188">
        <v>3016.2006444406193</v>
      </c>
      <c r="G13" s="188"/>
      <c r="H13" s="188"/>
      <c r="I13" s="188"/>
      <c r="J13" s="188">
        <v>3016.2006444406193</v>
      </c>
      <c r="K13" s="188"/>
      <c r="L13" s="188"/>
      <c r="M13" s="188">
        <v>231.44247701555872</v>
      </c>
      <c r="N13" s="189">
        <v>3247.6431214561781</v>
      </c>
      <c r="O13" s="141"/>
      <c r="P13" s="141"/>
      <c r="Q13" s="141">
        <v>1243.4957646669272</v>
      </c>
      <c r="R13" s="141"/>
      <c r="S13" s="141"/>
      <c r="T13" s="141"/>
      <c r="U13" s="141"/>
      <c r="V13" s="141">
        <v>1243.4957646669272</v>
      </c>
      <c r="W13" s="188">
        <v>2004.1473567892506</v>
      </c>
      <c r="X13" s="505">
        <v>7</v>
      </c>
    </row>
    <row r="14" spans="1:24" ht="12.95" customHeight="1">
      <c r="A14" s="25">
        <v>8</v>
      </c>
      <c r="B14" s="140" t="s">
        <v>722</v>
      </c>
      <c r="C14" s="187"/>
      <c r="D14" s="188"/>
      <c r="E14" s="188"/>
      <c r="F14" s="188"/>
      <c r="G14" s="188"/>
      <c r="H14" s="188"/>
      <c r="I14" s="188"/>
      <c r="J14" s="188">
        <v>13949.488083246393</v>
      </c>
      <c r="K14" s="188"/>
      <c r="L14" s="188"/>
      <c r="M14" s="188">
        <v>7963.7244342291369</v>
      </c>
      <c r="N14" s="189">
        <v>21913.212517475531</v>
      </c>
      <c r="O14" s="141"/>
      <c r="P14" s="141"/>
      <c r="Q14" s="141"/>
      <c r="R14" s="141">
        <v>14541.798470445829</v>
      </c>
      <c r="S14" s="141"/>
      <c r="T14" s="141"/>
      <c r="U14" s="141"/>
      <c r="V14" s="141">
        <v>14541.798470445829</v>
      </c>
      <c r="W14" s="188">
        <v>7371.4140470297025</v>
      </c>
      <c r="X14" s="505">
        <v>8</v>
      </c>
    </row>
    <row r="15" spans="1:24" ht="12.95" customHeight="1">
      <c r="A15" s="25">
        <v>9</v>
      </c>
      <c r="B15" s="140" t="s">
        <v>723</v>
      </c>
      <c r="C15" s="187"/>
      <c r="D15" s="188" t="s">
        <v>725</v>
      </c>
      <c r="E15" s="188"/>
      <c r="F15" s="188"/>
      <c r="G15" s="188"/>
      <c r="H15" s="188"/>
      <c r="I15" s="188"/>
      <c r="J15" s="188" t="s">
        <v>725</v>
      </c>
      <c r="K15" s="188"/>
      <c r="L15" s="188"/>
      <c r="M15" s="188" t="s">
        <v>725</v>
      </c>
      <c r="N15" s="189" t="s">
        <v>725</v>
      </c>
      <c r="O15" s="141"/>
      <c r="P15" s="141" t="s">
        <v>725</v>
      </c>
      <c r="Q15" s="141"/>
      <c r="R15" s="141"/>
      <c r="S15" s="141"/>
      <c r="T15" s="141"/>
      <c r="U15" s="141"/>
      <c r="V15" s="141" t="s">
        <v>725</v>
      </c>
      <c r="W15" s="188" t="s">
        <v>725</v>
      </c>
      <c r="X15" s="505">
        <v>9</v>
      </c>
    </row>
    <row r="16" spans="1:24" ht="12.95" customHeight="1">
      <c r="A16" s="25">
        <v>10</v>
      </c>
      <c r="B16" s="140" t="s">
        <v>724</v>
      </c>
      <c r="C16" s="187"/>
      <c r="D16" s="188"/>
      <c r="E16" s="188">
        <v>1073.395394207414</v>
      </c>
      <c r="F16" s="188"/>
      <c r="G16" s="188"/>
      <c r="H16" s="188">
        <v>0</v>
      </c>
      <c r="I16" s="188"/>
      <c r="J16" s="188">
        <v>1073.395394207414</v>
      </c>
      <c r="K16" s="188"/>
      <c r="L16" s="188"/>
      <c r="M16" s="188">
        <v>286.15864568599716</v>
      </c>
      <c r="N16" s="189">
        <v>1359.5540398934111</v>
      </c>
      <c r="O16" s="141"/>
      <c r="P16" s="141"/>
      <c r="Q16" s="141"/>
      <c r="R16" s="141">
        <v>1077.2267856501296</v>
      </c>
      <c r="S16" s="141"/>
      <c r="T16" s="141"/>
      <c r="U16" s="141"/>
      <c r="V16" s="141">
        <v>1077.2267856501296</v>
      </c>
      <c r="W16" s="188">
        <v>282.32725424328152</v>
      </c>
      <c r="X16" s="505">
        <v>10</v>
      </c>
    </row>
    <row r="17" spans="1:24">
      <c r="A17" s="139"/>
      <c r="B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</row>
    <row r="18" spans="1:24" ht="15" customHeight="1">
      <c r="A18" s="139"/>
      <c r="B18" s="139"/>
      <c r="C18" s="208">
        <v>2004</v>
      </c>
      <c r="D18" s="569"/>
      <c r="E18" s="569"/>
      <c r="F18" s="569"/>
      <c r="G18" s="569"/>
      <c r="H18" s="569"/>
      <c r="I18" s="569"/>
      <c r="J18" s="569"/>
      <c r="K18" s="569"/>
      <c r="L18" s="208"/>
      <c r="M18" s="569"/>
      <c r="N18" s="569"/>
      <c r="O18" s="569"/>
      <c r="P18" s="569"/>
      <c r="Q18" s="569"/>
      <c r="R18" s="569"/>
      <c r="S18" s="569"/>
      <c r="T18" s="569"/>
      <c r="U18" s="569"/>
      <c r="V18" s="569"/>
      <c r="W18" s="569"/>
    </row>
    <row r="19" spans="1:24" ht="15" customHeight="1">
      <c r="A19" s="25">
        <v>11</v>
      </c>
      <c r="B19" s="140" t="s">
        <v>714</v>
      </c>
      <c r="C19" s="187">
        <v>1226.4120769536482</v>
      </c>
      <c r="D19" s="188"/>
      <c r="E19" s="188"/>
      <c r="F19" s="188"/>
      <c r="G19" s="188"/>
      <c r="H19" s="188"/>
      <c r="I19" s="188"/>
      <c r="J19" s="188">
        <v>1226.4120769536482</v>
      </c>
      <c r="K19" s="188"/>
      <c r="L19" s="188">
        <v>237.77005108132329</v>
      </c>
      <c r="M19" s="188"/>
      <c r="N19" s="189">
        <v>1464.1821280349716</v>
      </c>
      <c r="O19" s="141">
        <v>1664.6079694737143</v>
      </c>
      <c r="P19" s="141"/>
      <c r="Q19" s="141"/>
      <c r="R19" s="141"/>
      <c r="S19" s="141"/>
      <c r="T19" s="141"/>
      <c r="U19" s="141"/>
      <c r="V19" s="141">
        <v>1664.6079694737143</v>
      </c>
      <c r="W19" s="188"/>
      <c r="X19" s="505">
        <v>11</v>
      </c>
    </row>
    <row r="20" spans="1:24" ht="12.95" customHeight="1">
      <c r="A20" s="25">
        <v>12</v>
      </c>
      <c r="B20" s="140" t="s">
        <v>716</v>
      </c>
      <c r="C20" s="187"/>
      <c r="D20" s="188">
        <v>1110.531217213457</v>
      </c>
      <c r="E20" s="188"/>
      <c r="F20" s="188"/>
      <c r="G20" s="188"/>
      <c r="H20" s="188"/>
      <c r="I20" s="188"/>
      <c r="J20" s="188">
        <v>1110.531217213457</v>
      </c>
      <c r="K20" s="188"/>
      <c r="L20" s="188"/>
      <c r="M20" s="188">
        <v>289.19625117337529</v>
      </c>
      <c r="N20" s="189">
        <v>1399.7274683868322</v>
      </c>
      <c r="O20" s="141">
        <v>1195.439254463884</v>
      </c>
      <c r="P20" s="141"/>
      <c r="Q20" s="141"/>
      <c r="R20" s="141"/>
      <c r="S20" s="141"/>
      <c r="T20" s="141"/>
      <c r="U20" s="141">
        <v>0</v>
      </c>
      <c r="V20" s="141">
        <v>1195.439254463884</v>
      </c>
      <c r="W20" s="188">
        <v>204.28821392294833</v>
      </c>
      <c r="X20" s="505">
        <v>12</v>
      </c>
    </row>
    <row r="21" spans="1:24" ht="12.95" customHeight="1">
      <c r="A21" s="25">
        <v>13</v>
      </c>
      <c r="B21" s="140" t="s">
        <v>654</v>
      </c>
      <c r="C21" s="187"/>
      <c r="D21" s="188"/>
      <c r="E21" s="188"/>
      <c r="F21" s="188"/>
      <c r="G21" s="188"/>
      <c r="H21" s="188"/>
      <c r="I21" s="188">
        <v>13.115785290999201</v>
      </c>
      <c r="J21" s="188">
        <v>13.115785290999201</v>
      </c>
      <c r="K21" s="188">
        <v>53.994817645532478</v>
      </c>
      <c r="L21" s="188"/>
      <c r="M21" s="188">
        <v>1.0599967843074203</v>
      </c>
      <c r="N21" s="189">
        <v>68.170599720839093</v>
      </c>
      <c r="O21" s="141">
        <v>62.9576002835853</v>
      </c>
      <c r="P21" s="141"/>
      <c r="Q21" s="141"/>
      <c r="R21" s="141"/>
      <c r="S21" s="141"/>
      <c r="T21" s="141"/>
      <c r="U21" s="141">
        <v>0</v>
      </c>
      <c r="V21" s="141">
        <v>62.9576002835853</v>
      </c>
      <c r="W21" s="188">
        <v>5.2129994372537984</v>
      </c>
      <c r="X21" s="505">
        <v>13</v>
      </c>
    </row>
    <row r="22" spans="1:24" ht="12.95" customHeight="1">
      <c r="A22" s="25">
        <v>14</v>
      </c>
      <c r="B22" s="140" t="s">
        <v>655</v>
      </c>
      <c r="C22" s="187"/>
      <c r="D22" s="188"/>
      <c r="E22" s="188">
        <v>19.702174226946063</v>
      </c>
      <c r="F22" s="188"/>
      <c r="G22" s="188"/>
      <c r="H22" s="188"/>
      <c r="I22" s="188"/>
      <c r="J22" s="188">
        <v>19.702174226946063</v>
      </c>
      <c r="K22" s="188"/>
      <c r="L22" s="188"/>
      <c r="M22" s="188">
        <v>50.337754775655974</v>
      </c>
      <c r="N22" s="189">
        <v>70.039929002602037</v>
      </c>
      <c r="O22" s="141">
        <v>68.228142925550344</v>
      </c>
      <c r="P22" s="141"/>
      <c r="Q22" s="141"/>
      <c r="R22" s="141"/>
      <c r="S22" s="141"/>
      <c r="T22" s="141"/>
      <c r="U22" s="141">
        <v>0</v>
      </c>
      <c r="V22" s="141">
        <v>68.228142925550344</v>
      </c>
      <c r="W22" s="188">
        <v>1.8117860770516925</v>
      </c>
      <c r="X22" s="505">
        <v>14</v>
      </c>
    </row>
    <row r="23" spans="1:24" ht="12.95" customHeight="1">
      <c r="A23" s="25">
        <v>15</v>
      </c>
      <c r="B23" s="140" t="s">
        <v>718</v>
      </c>
      <c r="C23" s="187"/>
      <c r="D23" s="188">
        <v>5134.595726575888</v>
      </c>
      <c r="E23" s="188"/>
      <c r="F23" s="188"/>
      <c r="G23" s="188"/>
      <c r="H23" s="188"/>
      <c r="I23" s="188"/>
      <c r="J23" s="188">
        <v>8417.3700435670289</v>
      </c>
      <c r="K23" s="188"/>
      <c r="L23" s="188"/>
      <c r="M23" s="188">
        <v>3631.1990111745317</v>
      </c>
      <c r="N23" s="189">
        <v>12048.56905474156</v>
      </c>
      <c r="O23" s="141"/>
      <c r="P23" s="141">
        <v>9495.9931658670521</v>
      </c>
      <c r="Q23" s="141"/>
      <c r="R23" s="141"/>
      <c r="S23" s="141"/>
      <c r="T23" s="141"/>
      <c r="U23" s="141"/>
      <c r="V23" s="141">
        <v>9495.9931658670521</v>
      </c>
      <c r="W23" s="188">
        <v>2552.5758888745077</v>
      </c>
      <c r="X23" s="505">
        <v>15</v>
      </c>
    </row>
    <row r="24" spans="1:24" ht="12.95" customHeight="1">
      <c r="A24" s="25">
        <v>16</v>
      </c>
      <c r="B24" s="140" t="s">
        <v>719</v>
      </c>
      <c r="C24" s="187"/>
      <c r="D24" s="188"/>
      <c r="E24" s="188"/>
      <c r="F24" s="188"/>
      <c r="G24" s="188"/>
      <c r="H24" s="188"/>
      <c r="I24" s="188"/>
      <c r="J24" s="188">
        <v>0</v>
      </c>
      <c r="K24" s="188"/>
      <c r="L24" s="188"/>
      <c r="M24" s="188"/>
      <c r="N24" s="189">
        <v>0</v>
      </c>
      <c r="O24" s="141"/>
      <c r="P24" s="141"/>
      <c r="Q24" s="141"/>
      <c r="R24" s="141"/>
      <c r="S24" s="141"/>
      <c r="T24" s="141"/>
      <c r="U24" s="141"/>
      <c r="V24" s="141">
        <v>0</v>
      </c>
      <c r="W24" s="188"/>
      <c r="X24" s="505">
        <v>16</v>
      </c>
    </row>
    <row r="25" spans="1:24" ht="12.95" customHeight="1">
      <c r="A25" s="25">
        <v>17</v>
      </c>
      <c r="B25" s="140" t="s">
        <v>720</v>
      </c>
      <c r="C25" s="187"/>
      <c r="D25" s="188"/>
      <c r="E25" s="188"/>
      <c r="F25" s="188">
        <v>3057.8939378713576</v>
      </c>
      <c r="G25" s="188"/>
      <c r="H25" s="188"/>
      <c r="I25" s="188"/>
      <c r="J25" s="188">
        <v>3057.8939378713576</v>
      </c>
      <c r="K25" s="188"/>
      <c r="L25" s="188"/>
      <c r="M25" s="188">
        <v>267.10753275986821</v>
      </c>
      <c r="N25" s="189">
        <v>3325.0014706312259</v>
      </c>
      <c r="O25" s="141"/>
      <c r="P25" s="141"/>
      <c r="Q25" s="141">
        <v>1265.7254677371027</v>
      </c>
      <c r="R25" s="141"/>
      <c r="S25" s="141"/>
      <c r="T25" s="141"/>
      <c r="U25" s="141"/>
      <c r="V25" s="141">
        <v>1265.7254677371027</v>
      </c>
      <c r="W25" s="188">
        <v>2059.2760028941234</v>
      </c>
      <c r="X25" s="505">
        <v>17</v>
      </c>
    </row>
    <row r="26" spans="1:24" ht="12.95" customHeight="1">
      <c r="A26" s="25">
        <v>18</v>
      </c>
      <c r="B26" s="140" t="s">
        <v>722</v>
      </c>
      <c r="C26" s="187"/>
      <c r="D26" s="188"/>
      <c r="E26" s="188"/>
      <c r="F26" s="188"/>
      <c r="G26" s="188"/>
      <c r="H26" s="188"/>
      <c r="I26" s="188"/>
      <c r="J26" s="188">
        <v>13675.32832637393</v>
      </c>
      <c r="K26" s="188"/>
      <c r="L26" s="188"/>
      <c r="M26" s="188">
        <v>8285.1914623362009</v>
      </c>
      <c r="N26" s="189">
        <v>21960.519788710131</v>
      </c>
      <c r="O26" s="141"/>
      <c r="P26" s="141"/>
      <c r="Q26" s="141"/>
      <c r="R26" s="141">
        <v>14619.53436383675</v>
      </c>
      <c r="S26" s="141"/>
      <c r="T26" s="141"/>
      <c r="U26" s="141"/>
      <c r="V26" s="141">
        <v>14619.53436383675</v>
      </c>
      <c r="W26" s="188">
        <v>7340.9854248733818</v>
      </c>
      <c r="X26" s="505">
        <v>18</v>
      </c>
    </row>
    <row r="27" spans="1:24" ht="12.95" customHeight="1">
      <c r="A27" s="25">
        <v>19</v>
      </c>
      <c r="B27" s="140" t="s">
        <v>723</v>
      </c>
      <c r="C27" s="187"/>
      <c r="D27" s="188" t="s">
        <v>725</v>
      </c>
      <c r="E27" s="188"/>
      <c r="F27" s="188"/>
      <c r="G27" s="188"/>
      <c r="H27" s="188"/>
      <c r="I27" s="188"/>
      <c r="J27" s="188" t="s">
        <v>725</v>
      </c>
      <c r="K27" s="188"/>
      <c r="L27" s="188"/>
      <c r="M27" s="188" t="s">
        <v>725</v>
      </c>
      <c r="N27" s="189" t="s">
        <v>725</v>
      </c>
      <c r="O27" s="141"/>
      <c r="P27" s="141" t="s">
        <v>725</v>
      </c>
      <c r="Q27" s="141"/>
      <c r="R27" s="141"/>
      <c r="S27" s="141"/>
      <c r="T27" s="141"/>
      <c r="U27" s="141"/>
      <c r="V27" s="141" t="s">
        <v>725</v>
      </c>
      <c r="W27" s="188" t="s">
        <v>725</v>
      </c>
      <c r="X27" s="505">
        <v>19</v>
      </c>
    </row>
    <row r="28" spans="1:24" ht="12.95" customHeight="1">
      <c r="A28" s="25">
        <v>20</v>
      </c>
      <c r="B28" s="140" t="s">
        <v>724</v>
      </c>
      <c r="C28" s="187"/>
      <c r="D28" s="188"/>
      <c r="E28" s="188">
        <v>1073.3544267271145</v>
      </c>
      <c r="F28" s="188"/>
      <c r="G28" s="188"/>
      <c r="H28" s="188">
        <v>0</v>
      </c>
      <c r="I28" s="188"/>
      <c r="J28" s="188">
        <v>1073.3544267271145</v>
      </c>
      <c r="K28" s="188"/>
      <c r="L28" s="188"/>
      <c r="M28" s="188">
        <v>291.19528097113914</v>
      </c>
      <c r="N28" s="189">
        <v>1364.5497076982538</v>
      </c>
      <c r="O28" s="141"/>
      <c r="P28" s="141"/>
      <c r="Q28" s="141"/>
      <c r="R28" s="141">
        <v>1073.7267556924655</v>
      </c>
      <c r="S28" s="141"/>
      <c r="T28" s="141"/>
      <c r="U28" s="141"/>
      <c r="V28" s="141">
        <v>1073.7267556924655</v>
      </c>
      <c r="W28" s="188">
        <v>290.82295200578824</v>
      </c>
      <c r="X28" s="505">
        <v>20</v>
      </c>
    </row>
    <row r="29" spans="1:24">
      <c r="A29" s="139"/>
      <c r="B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</row>
    <row r="30" spans="1:24" ht="15" customHeight="1">
      <c r="A30" s="139"/>
      <c r="B30" s="139"/>
      <c r="C30" s="208">
        <v>2005</v>
      </c>
      <c r="D30" s="569"/>
      <c r="E30" s="569"/>
      <c r="F30" s="569"/>
      <c r="G30" s="569"/>
      <c r="H30" s="569"/>
      <c r="I30" s="569"/>
      <c r="J30" s="569"/>
      <c r="K30" s="569"/>
      <c r="L30" s="208"/>
      <c r="M30" s="569"/>
      <c r="N30" s="569"/>
      <c r="O30" s="569"/>
      <c r="P30" s="569"/>
      <c r="Q30" s="569"/>
      <c r="R30" s="569"/>
      <c r="S30" s="569"/>
      <c r="T30" s="569"/>
      <c r="U30" s="569"/>
      <c r="V30" s="569"/>
      <c r="W30" s="569"/>
    </row>
    <row r="31" spans="1:24" ht="15" customHeight="1">
      <c r="A31" s="25">
        <v>21</v>
      </c>
      <c r="B31" s="140" t="s">
        <v>714</v>
      </c>
      <c r="C31" s="187">
        <v>1346.1046782219867</v>
      </c>
      <c r="D31" s="188"/>
      <c r="E31" s="188"/>
      <c r="F31" s="188"/>
      <c r="G31" s="188"/>
      <c r="H31" s="188"/>
      <c r="I31" s="188"/>
      <c r="J31" s="188">
        <v>1346.1046782219867</v>
      </c>
      <c r="K31" s="188"/>
      <c r="L31" s="188">
        <v>141.51632544693288</v>
      </c>
      <c r="M31" s="188"/>
      <c r="N31" s="189">
        <v>1487.6210036689195</v>
      </c>
      <c r="O31" s="141">
        <v>1753.5090817942878</v>
      </c>
      <c r="P31" s="141"/>
      <c r="Q31" s="141"/>
      <c r="R31" s="141"/>
      <c r="S31" s="141"/>
      <c r="T31" s="141"/>
      <c r="U31" s="141"/>
      <c r="V31" s="141">
        <v>1753.5090817942878</v>
      </c>
      <c r="W31" s="188"/>
      <c r="X31" s="505">
        <v>21</v>
      </c>
    </row>
    <row r="32" spans="1:24" ht="12.95" customHeight="1">
      <c r="A32" s="25">
        <v>22</v>
      </c>
      <c r="B32" s="140" t="s">
        <v>716</v>
      </c>
      <c r="C32" s="187"/>
      <c r="D32" s="188">
        <v>1011.1491343485789</v>
      </c>
      <c r="E32" s="188"/>
      <c r="F32" s="188"/>
      <c r="G32" s="188"/>
      <c r="H32" s="188"/>
      <c r="I32" s="188"/>
      <c r="J32" s="188">
        <v>1011.1491343485789</v>
      </c>
      <c r="K32" s="188"/>
      <c r="L32" s="188"/>
      <c r="M32" s="188">
        <v>345.66435203293139</v>
      </c>
      <c r="N32" s="189">
        <v>1356.8134863815103</v>
      </c>
      <c r="O32" s="141">
        <v>1109.9885272030172</v>
      </c>
      <c r="P32" s="141"/>
      <c r="Q32" s="141"/>
      <c r="R32" s="141"/>
      <c r="S32" s="141"/>
      <c r="T32" s="141"/>
      <c r="U32" s="141">
        <v>0</v>
      </c>
      <c r="V32" s="141">
        <v>1109.9885272030172</v>
      </c>
      <c r="W32" s="188">
        <v>246.82495917849317</v>
      </c>
      <c r="X32" s="505">
        <v>22</v>
      </c>
    </row>
    <row r="33" spans="1:24" ht="12.95" customHeight="1">
      <c r="A33" s="25">
        <v>23</v>
      </c>
      <c r="B33" s="140" t="s">
        <v>654</v>
      </c>
      <c r="C33" s="187"/>
      <c r="D33" s="188"/>
      <c r="E33" s="188"/>
      <c r="F33" s="188"/>
      <c r="G33" s="188"/>
      <c r="H33" s="188"/>
      <c r="I33" s="188">
        <v>45.211349500808026</v>
      </c>
      <c r="J33" s="188">
        <v>45.211349500808026</v>
      </c>
      <c r="K33" s="188">
        <v>155.03131970156937</v>
      </c>
      <c r="L33" s="188"/>
      <c r="M33" s="188">
        <v>1.8439996784824371</v>
      </c>
      <c r="N33" s="189">
        <v>202.08666888085986</v>
      </c>
      <c r="O33" s="141">
        <v>193.18166928275681</v>
      </c>
      <c r="P33" s="141"/>
      <c r="Q33" s="141"/>
      <c r="R33" s="141"/>
      <c r="S33" s="141"/>
      <c r="T33" s="141"/>
      <c r="U33" s="141">
        <v>0</v>
      </c>
      <c r="V33" s="141">
        <v>193.18166928275681</v>
      </c>
      <c r="W33" s="188">
        <v>8.9049995981030463</v>
      </c>
      <c r="X33" s="505">
        <v>23</v>
      </c>
    </row>
    <row r="34" spans="1:24" ht="12.95" customHeight="1">
      <c r="A34" s="25">
        <v>24</v>
      </c>
      <c r="B34" s="140" t="s">
        <v>655</v>
      </c>
      <c r="C34" s="187"/>
      <c r="D34" s="188"/>
      <c r="E34" s="188">
        <v>117.90091341219674</v>
      </c>
      <c r="F34" s="188"/>
      <c r="G34" s="188"/>
      <c r="H34" s="188"/>
      <c r="I34" s="188"/>
      <c r="J34" s="188">
        <v>117.90091341219674</v>
      </c>
      <c r="K34" s="188"/>
      <c r="L34" s="188"/>
      <c r="M34" s="188">
        <v>60.166642260131894</v>
      </c>
      <c r="N34" s="189">
        <v>178.06755567232864</v>
      </c>
      <c r="O34" s="141">
        <v>175.87852079889674</v>
      </c>
      <c r="P34" s="141"/>
      <c r="Q34" s="141"/>
      <c r="R34" s="141"/>
      <c r="S34" s="141"/>
      <c r="T34" s="141"/>
      <c r="U34" s="141">
        <v>0</v>
      </c>
      <c r="V34" s="141">
        <v>175.87852079889674</v>
      </c>
      <c r="W34" s="188">
        <v>2.1890348734318814</v>
      </c>
      <c r="X34" s="505">
        <v>24</v>
      </c>
    </row>
    <row r="35" spans="1:24" ht="12.95" customHeight="1">
      <c r="A35" s="25">
        <v>25</v>
      </c>
      <c r="B35" s="140" t="s">
        <v>718</v>
      </c>
      <c r="C35" s="187"/>
      <c r="D35" s="188">
        <v>5239.9536286202574</v>
      </c>
      <c r="E35" s="188"/>
      <c r="F35" s="188"/>
      <c r="G35" s="188"/>
      <c r="H35" s="188"/>
      <c r="I35" s="188"/>
      <c r="J35" s="188">
        <v>8590.0879157709132</v>
      </c>
      <c r="K35" s="188"/>
      <c r="L35" s="188"/>
      <c r="M35" s="188">
        <v>3986.8389840045011</v>
      </c>
      <c r="N35" s="189">
        <v>12576.926899775415</v>
      </c>
      <c r="O35" s="141"/>
      <c r="P35" s="141">
        <v>9985.5627537140062</v>
      </c>
      <c r="Q35" s="141"/>
      <c r="R35" s="141"/>
      <c r="S35" s="141"/>
      <c r="T35" s="141"/>
      <c r="U35" s="141"/>
      <c r="V35" s="141">
        <v>9985.5627537140062</v>
      </c>
      <c r="W35" s="188">
        <v>2591.3641460614099</v>
      </c>
      <c r="X35" s="505">
        <v>25</v>
      </c>
    </row>
    <row r="36" spans="1:24" ht="12.95" customHeight="1">
      <c r="A36" s="25">
        <v>26</v>
      </c>
      <c r="B36" s="140" t="s">
        <v>719</v>
      </c>
      <c r="C36" s="187"/>
      <c r="D36" s="188"/>
      <c r="E36" s="188"/>
      <c r="F36" s="188"/>
      <c r="G36" s="188"/>
      <c r="H36" s="188"/>
      <c r="I36" s="188"/>
      <c r="J36" s="188">
        <v>0</v>
      </c>
      <c r="K36" s="188"/>
      <c r="L36" s="188"/>
      <c r="M36" s="188"/>
      <c r="N36" s="189">
        <v>0</v>
      </c>
      <c r="O36" s="141"/>
      <c r="P36" s="141"/>
      <c r="Q36" s="141"/>
      <c r="R36" s="141"/>
      <c r="S36" s="141"/>
      <c r="T36" s="141"/>
      <c r="U36" s="141"/>
      <c r="V36" s="141">
        <v>0</v>
      </c>
      <c r="W36" s="188"/>
      <c r="X36" s="505">
        <v>26</v>
      </c>
    </row>
    <row r="37" spans="1:24" ht="12.95" customHeight="1">
      <c r="A37" s="25">
        <v>27</v>
      </c>
      <c r="B37" s="140" t="s">
        <v>720</v>
      </c>
      <c r="C37" s="187"/>
      <c r="D37" s="188"/>
      <c r="E37" s="188"/>
      <c r="F37" s="188">
        <v>3025.4871784141537</v>
      </c>
      <c r="G37" s="188"/>
      <c r="H37" s="188"/>
      <c r="I37" s="188"/>
      <c r="J37" s="188">
        <v>3025.4871784141537</v>
      </c>
      <c r="K37" s="188"/>
      <c r="L37" s="188"/>
      <c r="M37" s="188">
        <v>360.61028856201273</v>
      </c>
      <c r="N37" s="189">
        <v>3386.0974669761663</v>
      </c>
      <c r="O37" s="141"/>
      <c r="P37" s="141"/>
      <c r="Q37" s="141">
        <v>1259.9478407403333</v>
      </c>
      <c r="R37" s="141"/>
      <c r="S37" s="141"/>
      <c r="T37" s="141"/>
      <c r="U37" s="141"/>
      <c r="V37" s="141">
        <v>1259.9478407403333</v>
      </c>
      <c r="W37" s="188">
        <v>2126.1496262358332</v>
      </c>
      <c r="X37" s="505">
        <v>27</v>
      </c>
    </row>
    <row r="38" spans="1:24" ht="12.95" customHeight="1">
      <c r="A38" s="25">
        <v>28</v>
      </c>
      <c r="B38" s="140" t="s">
        <v>722</v>
      </c>
      <c r="C38" s="187"/>
      <c r="D38" s="188"/>
      <c r="E38" s="188"/>
      <c r="F38" s="188"/>
      <c r="G38" s="188"/>
      <c r="H38" s="188"/>
      <c r="I38" s="188"/>
      <c r="J38" s="188">
        <v>13905.181978886927</v>
      </c>
      <c r="K38" s="188"/>
      <c r="L38" s="188"/>
      <c r="M38" s="188">
        <v>9205.1558717144926</v>
      </c>
      <c r="N38" s="189">
        <v>23110.33785060142</v>
      </c>
      <c r="O38" s="141"/>
      <c r="P38" s="141"/>
      <c r="Q38" s="141"/>
      <c r="R38" s="141">
        <v>15864.422779465658</v>
      </c>
      <c r="S38" s="141"/>
      <c r="T38" s="141"/>
      <c r="U38" s="141"/>
      <c r="V38" s="141">
        <v>15864.422779465658</v>
      </c>
      <c r="W38" s="188">
        <v>7245.9150711357606</v>
      </c>
      <c r="X38" s="505">
        <v>28</v>
      </c>
    </row>
    <row r="39" spans="1:24" ht="12.95" customHeight="1">
      <c r="A39" s="25">
        <v>29</v>
      </c>
      <c r="B39" s="140" t="s">
        <v>723</v>
      </c>
      <c r="C39" s="187"/>
      <c r="D39" s="188" t="s">
        <v>725</v>
      </c>
      <c r="E39" s="188"/>
      <c r="F39" s="188"/>
      <c r="G39" s="188"/>
      <c r="H39" s="188"/>
      <c r="I39" s="188"/>
      <c r="J39" s="188" t="s">
        <v>725</v>
      </c>
      <c r="K39" s="188"/>
      <c r="L39" s="188"/>
      <c r="M39" s="188" t="s">
        <v>725</v>
      </c>
      <c r="N39" s="189" t="s">
        <v>725</v>
      </c>
      <c r="O39" s="141"/>
      <c r="P39" s="141" t="s">
        <v>725</v>
      </c>
      <c r="Q39" s="141"/>
      <c r="R39" s="141"/>
      <c r="S39" s="141"/>
      <c r="T39" s="141"/>
      <c r="U39" s="141"/>
      <c r="V39" s="141" t="s">
        <v>725</v>
      </c>
      <c r="W39" s="188" t="s">
        <v>725</v>
      </c>
      <c r="X39" s="505">
        <v>29</v>
      </c>
    </row>
    <row r="40" spans="1:24" ht="12.95" customHeight="1">
      <c r="A40" s="25">
        <v>30</v>
      </c>
      <c r="B40" s="140" t="s">
        <v>724</v>
      </c>
      <c r="C40" s="187"/>
      <c r="D40" s="188"/>
      <c r="E40" s="188">
        <v>1158.5086983312481</v>
      </c>
      <c r="F40" s="188"/>
      <c r="G40" s="188"/>
      <c r="H40" s="188">
        <v>0</v>
      </c>
      <c r="I40" s="188"/>
      <c r="J40" s="188">
        <v>1158.5086983312481</v>
      </c>
      <c r="K40" s="188"/>
      <c r="L40" s="188"/>
      <c r="M40" s="188">
        <v>271.57533156498675</v>
      </c>
      <c r="N40" s="189">
        <v>1430.0840298962348</v>
      </c>
      <c r="O40" s="141"/>
      <c r="P40" s="141"/>
      <c r="Q40" s="141"/>
      <c r="R40" s="141">
        <v>1146.8547476841941</v>
      </c>
      <c r="S40" s="141"/>
      <c r="T40" s="141"/>
      <c r="U40" s="141"/>
      <c r="V40" s="141">
        <v>1146.8547476841941</v>
      </c>
      <c r="W40" s="188">
        <v>283.22928221204086</v>
      </c>
      <c r="X40" s="505">
        <v>30</v>
      </c>
    </row>
    <row r="41" spans="1:24" ht="12.95" customHeight="1">
      <c r="A41" s="55"/>
      <c r="B41" s="173"/>
      <c r="C41" s="190"/>
      <c r="D41" s="190"/>
      <c r="E41" s="190"/>
      <c r="F41" s="190"/>
      <c r="G41" s="190"/>
      <c r="H41" s="178"/>
      <c r="I41" s="190"/>
      <c r="J41" s="190"/>
      <c r="K41" s="191"/>
      <c r="L41" s="191"/>
      <c r="M41" s="191"/>
      <c r="N41" s="191"/>
      <c r="O41" s="191"/>
      <c r="P41" s="191"/>
      <c r="Q41" s="191"/>
      <c r="R41" s="191"/>
      <c r="S41" s="179"/>
      <c r="T41" s="191"/>
      <c r="U41" s="179"/>
      <c r="V41" s="191"/>
      <c r="W41" s="191"/>
      <c r="X41" s="55"/>
    </row>
    <row r="42" spans="1:24" ht="15" customHeight="1">
      <c r="A42" s="55"/>
      <c r="B42" s="173"/>
      <c r="C42" s="208">
        <v>2006</v>
      </c>
      <c r="D42" s="569"/>
      <c r="E42" s="569"/>
      <c r="F42" s="569"/>
      <c r="G42" s="569"/>
      <c r="H42" s="569"/>
      <c r="I42" s="569"/>
      <c r="J42" s="569"/>
      <c r="K42" s="569"/>
      <c r="L42" s="208"/>
      <c r="M42" s="569"/>
      <c r="N42" s="569"/>
      <c r="O42" s="569"/>
      <c r="P42" s="569"/>
      <c r="Q42" s="569"/>
      <c r="R42" s="569"/>
      <c r="S42" s="569"/>
      <c r="T42" s="569"/>
      <c r="U42" s="569"/>
      <c r="V42" s="569"/>
      <c r="W42" s="569"/>
      <c r="X42" s="55"/>
    </row>
    <row r="43" spans="1:24" ht="12.95" customHeight="1">
      <c r="A43" s="55">
        <v>31</v>
      </c>
      <c r="B43" s="140" t="s">
        <v>714</v>
      </c>
      <c r="C43" s="187">
        <v>1807.3126225662179</v>
      </c>
      <c r="D43" s="188"/>
      <c r="E43" s="188"/>
      <c r="F43" s="188"/>
      <c r="G43" s="188"/>
      <c r="H43" s="188"/>
      <c r="I43" s="188"/>
      <c r="J43" s="188">
        <v>1807.3126225662179</v>
      </c>
      <c r="K43" s="188"/>
      <c r="L43" s="188">
        <v>47.334901690850813</v>
      </c>
      <c r="M43" s="188"/>
      <c r="N43" s="189">
        <v>1854.6475242570687</v>
      </c>
      <c r="O43" s="141">
        <v>2085.3535697224593</v>
      </c>
      <c r="P43" s="141"/>
      <c r="Q43" s="141"/>
      <c r="R43" s="141"/>
      <c r="S43" s="141"/>
      <c r="T43" s="141"/>
      <c r="U43" s="141"/>
      <c r="V43" s="141">
        <v>2085.3535697224593</v>
      </c>
      <c r="W43" s="188"/>
      <c r="X43" s="505">
        <v>31</v>
      </c>
    </row>
    <row r="44" spans="1:24" ht="12.95" customHeight="1">
      <c r="A44" s="55">
        <v>32</v>
      </c>
      <c r="B44" s="140" t="s">
        <v>716</v>
      </c>
      <c r="C44" s="187"/>
      <c r="D44" s="188">
        <v>1312.2092973179597</v>
      </c>
      <c r="E44" s="188"/>
      <c r="F44" s="188"/>
      <c r="G44" s="188"/>
      <c r="H44" s="188"/>
      <c r="I44" s="188"/>
      <c r="J44" s="188">
        <v>1312.2092973179597</v>
      </c>
      <c r="K44" s="188"/>
      <c r="L44" s="188"/>
      <c r="M44" s="188">
        <v>415.49207960602456</v>
      </c>
      <c r="N44" s="189">
        <v>1727.7013769239843</v>
      </c>
      <c r="O44" s="141">
        <v>1431.3248795808604</v>
      </c>
      <c r="P44" s="141"/>
      <c r="Q44" s="141"/>
      <c r="R44" s="141"/>
      <c r="S44" s="141"/>
      <c r="T44" s="141"/>
      <c r="U44" s="141">
        <v>0</v>
      </c>
      <c r="V44" s="141">
        <v>1431.3248795808604</v>
      </c>
      <c r="W44" s="188">
        <v>296.37649734312379</v>
      </c>
      <c r="X44" s="505">
        <v>32</v>
      </c>
    </row>
    <row r="45" spans="1:24" ht="12.95" customHeight="1">
      <c r="A45" s="55">
        <v>33</v>
      </c>
      <c r="B45" s="140" t="s">
        <v>654</v>
      </c>
      <c r="C45" s="187"/>
      <c r="D45" s="188"/>
      <c r="E45" s="188"/>
      <c r="F45" s="188"/>
      <c r="G45" s="188"/>
      <c r="H45" s="188"/>
      <c r="I45" s="188">
        <v>53.409335347532121</v>
      </c>
      <c r="J45" s="188">
        <v>53.409335347532121</v>
      </c>
      <c r="K45" s="188">
        <v>241.78269167250284</v>
      </c>
      <c r="L45" s="188"/>
      <c r="M45" s="188">
        <v>2.2689949028352974</v>
      </c>
      <c r="N45" s="189">
        <v>297.46102192287026</v>
      </c>
      <c r="O45" s="141">
        <v>282.02502319716143</v>
      </c>
      <c r="P45" s="141"/>
      <c r="Q45" s="141"/>
      <c r="R45" s="141"/>
      <c r="S45" s="141"/>
      <c r="T45" s="141"/>
      <c r="U45" s="141">
        <v>0</v>
      </c>
      <c r="V45" s="141">
        <v>282.02502319716143</v>
      </c>
      <c r="W45" s="188">
        <v>15.435998725708822</v>
      </c>
      <c r="X45" s="505">
        <v>33</v>
      </c>
    </row>
    <row r="46" spans="1:24" ht="12.95" customHeight="1">
      <c r="A46" s="55">
        <v>34</v>
      </c>
      <c r="B46" s="140" t="s">
        <v>655</v>
      </c>
      <c r="C46" s="187"/>
      <c r="D46" s="188"/>
      <c r="E46" s="188">
        <v>139.62332064234579</v>
      </c>
      <c r="F46" s="188"/>
      <c r="G46" s="188"/>
      <c r="H46" s="188"/>
      <c r="I46" s="188"/>
      <c r="J46" s="188">
        <v>139.62332064234579</v>
      </c>
      <c r="K46" s="188"/>
      <c r="L46" s="188"/>
      <c r="M46" s="188">
        <v>72.320918163965871</v>
      </c>
      <c r="N46" s="189">
        <v>211.94423880631166</v>
      </c>
      <c r="O46" s="141">
        <v>209.31574252089135</v>
      </c>
      <c r="P46" s="141"/>
      <c r="Q46" s="141"/>
      <c r="R46" s="141"/>
      <c r="S46" s="141"/>
      <c r="T46" s="141"/>
      <c r="U46" s="141">
        <v>0</v>
      </c>
      <c r="V46" s="141">
        <v>209.31574252089135</v>
      </c>
      <c r="W46" s="188">
        <v>2.6284962854203111</v>
      </c>
      <c r="X46" s="505">
        <v>34</v>
      </c>
    </row>
    <row r="47" spans="1:24" ht="12.95" customHeight="1">
      <c r="A47" s="55">
        <v>35</v>
      </c>
      <c r="B47" s="140" t="s">
        <v>718</v>
      </c>
      <c r="C47" s="187"/>
      <c r="D47" s="188">
        <v>6084.6077143261327</v>
      </c>
      <c r="E47" s="188"/>
      <c r="F47" s="188"/>
      <c r="G47" s="188"/>
      <c r="H47" s="188"/>
      <c r="I47" s="188"/>
      <c r="J47" s="188">
        <v>9974.7667447969397</v>
      </c>
      <c r="K47" s="188"/>
      <c r="L47" s="188"/>
      <c r="M47" s="188">
        <v>4300.8980328129974</v>
      </c>
      <c r="N47" s="189">
        <v>14275.664777609938</v>
      </c>
      <c r="O47" s="141"/>
      <c r="P47" s="141">
        <v>11279.950269715704</v>
      </c>
      <c r="Q47" s="141"/>
      <c r="R47" s="141"/>
      <c r="S47" s="141"/>
      <c r="T47" s="141"/>
      <c r="U47" s="141"/>
      <c r="V47" s="141">
        <v>11279.950269715704</v>
      </c>
      <c r="W47" s="188">
        <v>2995.714507894234</v>
      </c>
      <c r="X47" s="505">
        <v>35</v>
      </c>
    </row>
    <row r="48" spans="1:24" ht="12.95" customHeight="1">
      <c r="A48" s="55">
        <v>36</v>
      </c>
      <c r="B48" s="140" t="s">
        <v>719</v>
      </c>
      <c r="C48" s="187"/>
      <c r="D48" s="188"/>
      <c r="E48" s="188"/>
      <c r="F48" s="188"/>
      <c r="G48" s="188"/>
      <c r="H48" s="188"/>
      <c r="I48" s="188"/>
      <c r="J48" s="188">
        <v>0</v>
      </c>
      <c r="K48" s="188"/>
      <c r="L48" s="188"/>
      <c r="M48" s="188"/>
      <c r="N48" s="189">
        <v>0</v>
      </c>
      <c r="O48" s="141"/>
      <c r="P48" s="141"/>
      <c r="Q48" s="141"/>
      <c r="R48" s="141"/>
      <c r="S48" s="141"/>
      <c r="T48" s="141"/>
      <c r="U48" s="141"/>
      <c r="V48" s="141">
        <v>0</v>
      </c>
      <c r="W48" s="188"/>
      <c r="X48" s="505">
        <v>36</v>
      </c>
    </row>
    <row r="49" spans="1:35" ht="12.95" customHeight="1">
      <c r="A49" s="55">
        <v>37</v>
      </c>
      <c r="B49" s="140" t="s">
        <v>720</v>
      </c>
      <c r="C49" s="187"/>
      <c r="D49" s="188"/>
      <c r="E49" s="188"/>
      <c r="F49" s="188">
        <v>3407.5944406333956</v>
      </c>
      <c r="G49" s="188"/>
      <c r="H49" s="188"/>
      <c r="I49" s="188"/>
      <c r="J49" s="188">
        <v>3407.5944406333956</v>
      </c>
      <c r="K49" s="188"/>
      <c r="L49" s="188"/>
      <c r="M49" s="188">
        <v>489.47499203568015</v>
      </c>
      <c r="N49" s="189">
        <v>3897.0694326690759</v>
      </c>
      <c r="O49" s="141"/>
      <c r="P49" s="141"/>
      <c r="Q49" s="141">
        <v>1407.9474511462977</v>
      </c>
      <c r="R49" s="141"/>
      <c r="S49" s="141"/>
      <c r="T49" s="141"/>
      <c r="U49" s="141"/>
      <c r="V49" s="141">
        <v>1407.9474511462977</v>
      </c>
      <c r="W49" s="188">
        <v>2489.1219815227782</v>
      </c>
      <c r="X49" s="505">
        <v>37</v>
      </c>
    </row>
    <row r="50" spans="1:35" ht="12.95" customHeight="1">
      <c r="A50" s="55">
        <v>38</v>
      </c>
      <c r="B50" s="140" t="s">
        <v>722</v>
      </c>
      <c r="C50" s="187"/>
      <c r="D50" s="188"/>
      <c r="E50" s="188"/>
      <c r="F50" s="188"/>
      <c r="G50" s="188"/>
      <c r="H50" s="188"/>
      <c r="I50" s="188"/>
      <c r="J50" s="188">
        <v>16289.214905363133</v>
      </c>
      <c r="K50" s="188"/>
      <c r="L50" s="188"/>
      <c r="M50" s="188">
        <v>8737.9413348200069</v>
      </c>
      <c r="N50" s="189">
        <v>25027.15624018314</v>
      </c>
      <c r="O50" s="141"/>
      <c r="P50" s="141"/>
      <c r="Q50" s="141"/>
      <c r="R50" s="141">
        <v>18289.750744802444</v>
      </c>
      <c r="S50" s="141"/>
      <c r="T50" s="141"/>
      <c r="U50" s="141"/>
      <c r="V50" s="141">
        <v>18289.750744802444</v>
      </c>
      <c r="W50" s="188">
        <v>6737.4054953806944</v>
      </c>
      <c r="X50" s="505">
        <v>38</v>
      </c>
    </row>
    <row r="51" spans="1:35" ht="12.95" customHeight="1">
      <c r="A51" s="55">
        <v>39</v>
      </c>
      <c r="B51" s="140" t="s">
        <v>723</v>
      </c>
      <c r="C51" s="187"/>
      <c r="D51" s="188" t="s">
        <v>725</v>
      </c>
      <c r="E51" s="188"/>
      <c r="F51" s="188"/>
      <c r="G51" s="188"/>
      <c r="H51" s="188"/>
      <c r="I51" s="188"/>
      <c r="J51" s="188" t="s">
        <v>725</v>
      </c>
      <c r="K51" s="188"/>
      <c r="L51" s="188"/>
      <c r="M51" s="188" t="s">
        <v>725</v>
      </c>
      <c r="N51" s="189" t="s">
        <v>725</v>
      </c>
      <c r="O51" s="141"/>
      <c r="P51" s="141" t="s">
        <v>725</v>
      </c>
      <c r="Q51" s="141"/>
      <c r="R51" s="141"/>
      <c r="S51" s="141"/>
      <c r="T51" s="141"/>
      <c r="U51" s="141"/>
      <c r="V51" s="141" t="s">
        <v>725</v>
      </c>
      <c r="W51" s="188" t="s">
        <v>725</v>
      </c>
      <c r="X51" s="505">
        <v>39</v>
      </c>
    </row>
    <row r="52" spans="1:35" ht="12.95" customHeight="1">
      <c r="A52" s="55">
        <v>40</v>
      </c>
      <c r="B52" s="140" t="s">
        <v>724</v>
      </c>
      <c r="C52" s="187"/>
      <c r="D52" s="188"/>
      <c r="E52" s="188">
        <v>1280.4253573806145</v>
      </c>
      <c r="F52" s="188"/>
      <c r="G52" s="188"/>
      <c r="H52" s="188">
        <v>0</v>
      </c>
      <c r="I52" s="188"/>
      <c r="J52" s="188">
        <v>1280.4253573806145</v>
      </c>
      <c r="K52" s="188"/>
      <c r="L52" s="188"/>
      <c r="M52" s="188">
        <v>267.88900127429116</v>
      </c>
      <c r="N52" s="189">
        <v>1548.3143586549056</v>
      </c>
      <c r="O52" s="141"/>
      <c r="P52" s="141"/>
      <c r="Q52" s="141"/>
      <c r="R52" s="141">
        <v>1222.862359610624</v>
      </c>
      <c r="S52" s="141"/>
      <c r="T52" s="141"/>
      <c r="U52" s="141"/>
      <c r="V52" s="141">
        <v>1222.862359610624</v>
      </c>
      <c r="W52" s="188">
        <v>325.45199904428159</v>
      </c>
      <c r="X52" s="505">
        <v>40</v>
      </c>
    </row>
    <row r="53" spans="1:35" ht="12.95" customHeight="1">
      <c r="A53" s="55"/>
      <c r="B53" s="173"/>
      <c r="C53" s="190"/>
      <c r="D53" s="190"/>
      <c r="E53" s="190"/>
      <c r="F53" s="190"/>
      <c r="G53" s="190"/>
      <c r="H53" s="178"/>
      <c r="I53" s="190"/>
      <c r="J53" s="190"/>
      <c r="K53" s="191"/>
      <c r="L53" s="191"/>
      <c r="M53" s="191"/>
      <c r="N53" s="191"/>
      <c r="O53" s="191"/>
      <c r="P53" s="191"/>
      <c r="Q53" s="191"/>
      <c r="R53" s="191"/>
      <c r="S53" s="179"/>
      <c r="T53" s="191"/>
      <c r="U53" s="179"/>
      <c r="V53" s="191"/>
      <c r="W53" s="191"/>
      <c r="X53" s="55"/>
    </row>
    <row r="54" spans="1:35" ht="15" customHeight="1">
      <c r="A54" s="55"/>
      <c r="B54" s="173"/>
      <c r="C54" s="208">
        <v>2007</v>
      </c>
      <c r="D54" s="569"/>
      <c r="E54" s="569"/>
      <c r="F54" s="569"/>
      <c r="G54" s="569"/>
      <c r="H54" s="569"/>
      <c r="I54" s="569"/>
      <c r="J54" s="569"/>
      <c r="K54" s="569"/>
      <c r="L54" s="208"/>
      <c r="M54" s="569"/>
      <c r="N54" s="569"/>
      <c r="O54" s="569"/>
      <c r="P54" s="569"/>
      <c r="Q54" s="569"/>
      <c r="R54" s="569"/>
      <c r="S54" s="569"/>
      <c r="T54" s="569"/>
      <c r="U54" s="569"/>
      <c r="V54" s="569"/>
      <c r="W54" s="569"/>
      <c r="X54" s="55"/>
    </row>
    <row r="55" spans="1:35" ht="12.95" customHeight="1">
      <c r="A55" s="55">
        <v>41</v>
      </c>
      <c r="B55" s="140" t="s">
        <v>714</v>
      </c>
      <c r="C55" s="187">
        <v>2881.9618273793558</v>
      </c>
      <c r="D55" s="188"/>
      <c r="E55" s="188"/>
      <c r="F55" s="188"/>
      <c r="G55" s="188"/>
      <c r="H55" s="188"/>
      <c r="I55" s="188"/>
      <c r="J55" s="188">
        <v>2881.9618273793558</v>
      </c>
      <c r="K55" s="188"/>
      <c r="L55" s="188">
        <v>-305.37377867391046</v>
      </c>
      <c r="M55" s="188"/>
      <c r="N55" s="189">
        <v>2576.5880487054455</v>
      </c>
      <c r="O55" s="141">
        <v>2821.1931991722558</v>
      </c>
      <c r="P55" s="141"/>
      <c r="Q55" s="141"/>
      <c r="R55" s="141"/>
      <c r="S55" s="141"/>
      <c r="T55" s="141"/>
      <c r="U55" s="141"/>
      <c r="V55" s="141">
        <v>2821.1931991722558</v>
      </c>
      <c r="W55" s="188"/>
      <c r="X55" s="505">
        <v>41</v>
      </c>
      <c r="Y55" s="192"/>
      <c r="Z55" s="192"/>
      <c r="AA55" s="192"/>
      <c r="AB55" s="192"/>
      <c r="AC55" s="192"/>
      <c r="AD55" s="190"/>
      <c r="AE55" s="192"/>
      <c r="AF55" s="178"/>
      <c r="AG55" s="192"/>
      <c r="AH55" s="191"/>
      <c r="AI55" s="191"/>
    </row>
    <row r="56" spans="1:35" ht="12.95" customHeight="1">
      <c r="A56" s="55">
        <v>42</v>
      </c>
      <c r="B56" s="140" t="s">
        <v>716</v>
      </c>
      <c r="C56" s="187"/>
      <c r="D56" s="188">
        <v>2145.34885242162</v>
      </c>
      <c r="E56" s="188"/>
      <c r="F56" s="188"/>
      <c r="G56" s="188"/>
      <c r="H56" s="188"/>
      <c r="I56" s="188"/>
      <c r="J56" s="188">
        <v>2145.34885242162</v>
      </c>
      <c r="K56" s="188"/>
      <c r="L56" s="188"/>
      <c r="M56" s="188">
        <v>493.89346680435335</v>
      </c>
      <c r="N56" s="189">
        <v>2639.2423192259735</v>
      </c>
      <c r="O56" s="141">
        <v>2255.1705714681548</v>
      </c>
      <c r="P56" s="141"/>
      <c r="Q56" s="141"/>
      <c r="R56" s="141"/>
      <c r="S56" s="141"/>
      <c r="T56" s="141"/>
      <c r="U56" s="141">
        <v>0</v>
      </c>
      <c r="V56" s="141">
        <v>2255.1705714681548</v>
      </c>
      <c r="W56" s="188">
        <v>384.07174775781857</v>
      </c>
      <c r="X56" s="505">
        <v>42</v>
      </c>
      <c r="Y56" s="192"/>
      <c r="Z56" s="192"/>
      <c r="AA56" s="192"/>
      <c r="AB56" s="192"/>
      <c r="AC56" s="192"/>
      <c r="AD56" s="190"/>
      <c r="AE56" s="192"/>
      <c r="AF56" s="192"/>
      <c r="AG56" s="191"/>
      <c r="AH56" s="191"/>
      <c r="AI56" s="191"/>
    </row>
    <row r="57" spans="1:35" ht="12.95" customHeight="1">
      <c r="A57" s="55">
        <v>43</v>
      </c>
      <c r="B57" s="140" t="s">
        <v>654</v>
      </c>
      <c r="C57" s="187"/>
      <c r="D57" s="188"/>
      <c r="E57" s="188"/>
      <c r="F57" s="188"/>
      <c r="G57" s="188"/>
      <c r="H57" s="188"/>
      <c r="I57" s="188">
        <v>90.585353385977115</v>
      </c>
      <c r="J57" s="188">
        <v>90.585353385977115</v>
      </c>
      <c r="K57" s="188">
        <v>349.15700311469641</v>
      </c>
      <c r="L57" s="188"/>
      <c r="M57" s="188">
        <v>3.6069974461875232</v>
      </c>
      <c r="N57" s="189">
        <v>443.34935394686102</v>
      </c>
      <c r="O57" s="141">
        <v>431.36435577101281</v>
      </c>
      <c r="P57" s="141"/>
      <c r="Q57" s="141"/>
      <c r="R57" s="141"/>
      <c r="S57" s="141"/>
      <c r="T57" s="141"/>
      <c r="U57" s="141">
        <v>0</v>
      </c>
      <c r="V57" s="141">
        <v>431.36435577101281</v>
      </c>
      <c r="W57" s="188">
        <v>11.984998175848229</v>
      </c>
      <c r="X57" s="505">
        <v>43</v>
      </c>
      <c r="Y57" s="192"/>
      <c r="Z57" s="192"/>
      <c r="AA57" s="192"/>
      <c r="AB57" s="192"/>
      <c r="AC57" s="178"/>
      <c r="AD57" s="190"/>
      <c r="AE57" s="178"/>
      <c r="AF57" s="192"/>
      <c r="AG57" s="191"/>
      <c r="AH57" s="191"/>
      <c r="AI57" s="191"/>
    </row>
    <row r="58" spans="1:35" ht="12.95" customHeight="1">
      <c r="A58" s="55">
        <v>44</v>
      </c>
      <c r="B58" s="140" t="s">
        <v>655</v>
      </c>
      <c r="C58" s="187"/>
      <c r="D58" s="188"/>
      <c r="E58" s="188">
        <v>235.16818821801195</v>
      </c>
      <c r="F58" s="188"/>
      <c r="G58" s="188"/>
      <c r="H58" s="188"/>
      <c r="I58" s="188"/>
      <c r="J58" s="188">
        <v>235.16818821801195</v>
      </c>
      <c r="K58" s="188"/>
      <c r="L58" s="188"/>
      <c r="M58" s="188">
        <v>85.967532830816253</v>
      </c>
      <c r="N58" s="189">
        <v>321.1357210488282</v>
      </c>
      <c r="O58" s="141">
        <v>317.72947537359317</v>
      </c>
      <c r="P58" s="141"/>
      <c r="Q58" s="141"/>
      <c r="R58" s="141"/>
      <c r="S58" s="141"/>
      <c r="T58" s="141"/>
      <c r="U58" s="141">
        <v>0</v>
      </c>
      <c r="V58" s="141">
        <v>317.72947537359317</v>
      </c>
      <c r="W58" s="188">
        <v>3.4062456752350005</v>
      </c>
      <c r="X58" s="505">
        <v>44</v>
      </c>
      <c r="Y58" s="178"/>
      <c r="Z58" s="192"/>
      <c r="AA58" s="192"/>
      <c r="AB58" s="192"/>
      <c r="AC58" s="192"/>
      <c r="AD58" s="190"/>
      <c r="AE58" s="192"/>
      <c r="AF58" s="192"/>
      <c r="AG58" s="191"/>
      <c r="AH58" s="191"/>
      <c r="AI58" s="191"/>
    </row>
    <row r="59" spans="1:35" ht="12.95" customHeight="1">
      <c r="A59" s="55">
        <v>45</v>
      </c>
      <c r="B59" s="140" t="s">
        <v>718</v>
      </c>
      <c r="C59" s="187"/>
      <c r="D59" s="188">
        <v>5791.6942173901916</v>
      </c>
      <c r="E59" s="188"/>
      <c r="F59" s="188"/>
      <c r="G59" s="188"/>
      <c r="H59" s="188"/>
      <c r="I59" s="188"/>
      <c r="J59" s="188">
        <v>9494.5806842462152</v>
      </c>
      <c r="K59" s="188"/>
      <c r="L59" s="188"/>
      <c r="M59" s="188">
        <v>5220.8397300255383</v>
      </c>
      <c r="N59" s="189">
        <v>14715.420414271754</v>
      </c>
      <c r="O59" s="141"/>
      <c r="P59" s="141">
        <v>11204.177987938299</v>
      </c>
      <c r="Q59" s="141"/>
      <c r="R59" s="141"/>
      <c r="S59" s="141"/>
      <c r="T59" s="141"/>
      <c r="U59" s="141"/>
      <c r="V59" s="141">
        <v>11204.177987938299</v>
      </c>
      <c r="W59" s="188">
        <v>3511.2424263334551</v>
      </c>
      <c r="X59" s="505">
        <v>45</v>
      </c>
      <c r="Y59" s="192"/>
      <c r="Z59" s="192"/>
      <c r="AA59" s="192"/>
      <c r="AB59" s="192"/>
      <c r="AC59" s="178"/>
      <c r="AD59" s="190"/>
      <c r="AE59" s="178"/>
      <c r="AF59" s="178"/>
      <c r="AG59" s="191"/>
      <c r="AH59" s="191"/>
      <c r="AI59" s="192"/>
    </row>
    <row r="60" spans="1:35" ht="12.95" customHeight="1">
      <c r="A60" s="55">
        <v>46</v>
      </c>
      <c r="B60" s="140" t="s">
        <v>719</v>
      </c>
      <c r="C60" s="187"/>
      <c r="D60" s="188"/>
      <c r="E60" s="188"/>
      <c r="F60" s="188"/>
      <c r="G60" s="188"/>
      <c r="H60" s="188"/>
      <c r="I60" s="188"/>
      <c r="J60" s="188">
        <v>0</v>
      </c>
      <c r="K60" s="188"/>
      <c r="L60" s="188"/>
      <c r="M60" s="188"/>
      <c r="N60" s="189">
        <v>0</v>
      </c>
      <c r="O60" s="141"/>
      <c r="P60" s="141"/>
      <c r="Q60" s="141"/>
      <c r="R60" s="141"/>
      <c r="S60" s="141"/>
      <c r="T60" s="141"/>
      <c r="U60" s="141"/>
      <c r="V60" s="141">
        <v>0</v>
      </c>
      <c r="W60" s="188"/>
      <c r="X60" s="505">
        <v>46</v>
      </c>
      <c r="Y60" s="192"/>
      <c r="Z60" s="192"/>
      <c r="AA60" s="192"/>
      <c r="AB60" s="192"/>
      <c r="AC60" s="178"/>
      <c r="AD60" s="190"/>
      <c r="AE60" s="178"/>
      <c r="AF60" s="178"/>
      <c r="AG60" s="191"/>
      <c r="AH60" s="191"/>
      <c r="AI60" s="192"/>
    </row>
    <row r="61" spans="1:35" ht="12.95" customHeight="1">
      <c r="A61" s="55">
        <v>47</v>
      </c>
      <c r="B61" s="140" t="s">
        <v>720</v>
      </c>
      <c r="C61" s="187"/>
      <c r="D61" s="188"/>
      <c r="E61" s="188"/>
      <c r="F61" s="188">
        <v>3869.8997623550067</v>
      </c>
      <c r="G61" s="188"/>
      <c r="H61" s="188"/>
      <c r="I61" s="188"/>
      <c r="J61" s="188">
        <v>3869.8997623550067</v>
      </c>
      <c r="K61" s="188"/>
      <c r="L61" s="188"/>
      <c r="M61" s="188">
        <v>535.26591025173298</v>
      </c>
      <c r="N61" s="189">
        <v>4405.1656726067395</v>
      </c>
      <c r="O61" s="141"/>
      <c r="P61" s="141"/>
      <c r="Q61" s="141">
        <v>1635.7769823477097</v>
      </c>
      <c r="R61" s="141"/>
      <c r="S61" s="141"/>
      <c r="T61" s="141"/>
      <c r="U61" s="141"/>
      <c r="V61" s="141">
        <v>1635.7769823477097</v>
      </c>
      <c r="W61" s="188">
        <v>2769.3886902590298</v>
      </c>
      <c r="X61" s="505">
        <v>47</v>
      </c>
      <c r="Y61" s="193"/>
      <c r="Z61" s="178"/>
      <c r="AA61" s="192"/>
      <c r="AB61" s="192"/>
      <c r="AC61" s="192"/>
      <c r="AD61" s="190"/>
      <c r="AE61" s="192"/>
      <c r="AF61" s="192"/>
      <c r="AG61" s="191"/>
      <c r="AH61" s="191"/>
      <c r="AI61" s="192"/>
    </row>
    <row r="62" spans="1:35" ht="12.95" customHeight="1">
      <c r="A62" s="55">
        <v>48</v>
      </c>
      <c r="B62" s="140" t="s">
        <v>722</v>
      </c>
      <c r="C62" s="187"/>
      <c r="D62" s="188"/>
      <c r="E62" s="188"/>
      <c r="F62" s="188"/>
      <c r="G62" s="188"/>
      <c r="H62" s="188"/>
      <c r="I62" s="188"/>
      <c r="J62" s="188">
        <v>14798.872638883249</v>
      </c>
      <c r="K62" s="188"/>
      <c r="L62" s="188"/>
      <c r="M62" s="188">
        <v>10339.027595767968</v>
      </c>
      <c r="N62" s="189">
        <v>25137.900234651217</v>
      </c>
      <c r="O62" s="141"/>
      <c r="P62" s="141"/>
      <c r="Q62" s="141"/>
      <c r="R62" s="141">
        <v>16887.923394082081</v>
      </c>
      <c r="S62" s="141"/>
      <c r="T62" s="141"/>
      <c r="U62" s="141"/>
      <c r="V62" s="141">
        <v>16887.923394082081</v>
      </c>
      <c r="W62" s="188">
        <v>8249.9768405691357</v>
      </c>
      <c r="X62" s="505">
        <v>48</v>
      </c>
      <c r="Y62" s="192"/>
      <c r="Z62" s="193"/>
      <c r="AA62" s="178"/>
      <c r="AB62" s="178"/>
      <c r="AC62" s="178"/>
      <c r="AD62" s="190"/>
      <c r="AE62" s="178"/>
      <c r="AF62" s="192"/>
      <c r="AG62" s="191"/>
      <c r="AH62" s="191"/>
      <c r="AI62" s="192"/>
    </row>
    <row r="63" spans="1:35" ht="12.95" customHeight="1">
      <c r="A63" s="55">
        <v>49</v>
      </c>
      <c r="B63" s="140" t="s">
        <v>723</v>
      </c>
      <c r="C63" s="187"/>
      <c r="D63" s="188" t="s">
        <v>725</v>
      </c>
      <c r="E63" s="188"/>
      <c r="F63" s="188"/>
      <c r="G63" s="188"/>
      <c r="H63" s="188"/>
      <c r="I63" s="188"/>
      <c r="J63" s="188" t="s">
        <v>725</v>
      </c>
      <c r="K63" s="188"/>
      <c r="L63" s="188"/>
      <c r="M63" s="188" t="s">
        <v>725</v>
      </c>
      <c r="N63" s="189" t="s">
        <v>725</v>
      </c>
      <c r="O63" s="141"/>
      <c r="P63" s="141" t="s">
        <v>725</v>
      </c>
      <c r="Q63" s="141"/>
      <c r="R63" s="141"/>
      <c r="S63" s="141"/>
      <c r="T63" s="141"/>
      <c r="U63" s="141"/>
      <c r="V63" s="141" t="s">
        <v>725</v>
      </c>
      <c r="W63" s="188" t="s">
        <v>725</v>
      </c>
      <c r="X63" s="505">
        <v>49</v>
      </c>
      <c r="Y63" s="178"/>
      <c r="Z63" s="192"/>
      <c r="AA63" s="192"/>
      <c r="AB63" s="192"/>
      <c r="AC63" s="192"/>
      <c r="AD63" s="190"/>
      <c r="AE63" s="192"/>
      <c r="AF63" s="192"/>
      <c r="AG63" s="191"/>
      <c r="AH63" s="191"/>
      <c r="AI63" s="192"/>
    </row>
    <row r="64" spans="1:35" ht="12.95" customHeight="1">
      <c r="A64" s="55">
        <v>50</v>
      </c>
      <c r="B64" s="140" t="s">
        <v>724</v>
      </c>
      <c r="C64" s="187"/>
      <c r="D64" s="188"/>
      <c r="E64" s="188">
        <v>1752.0141723814163</v>
      </c>
      <c r="F64" s="188"/>
      <c r="G64" s="188"/>
      <c r="H64" s="188">
        <v>0</v>
      </c>
      <c r="I64" s="188"/>
      <c r="J64" s="188">
        <v>1752.0141723814163</v>
      </c>
      <c r="K64" s="188"/>
      <c r="L64" s="188"/>
      <c r="M64" s="188">
        <v>369.47773805180589</v>
      </c>
      <c r="N64" s="189">
        <v>2121.4919104332221</v>
      </c>
      <c r="O64" s="141"/>
      <c r="P64" s="141"/>
      <c r="Q64" s="141"/>
      <c r="R64" s="141">
        <v>1648.5834098859764</v>
      </c>
      <c r="S64" s="141"/>
      <c r="T64" s="141"/>
      <c r="U64" s="141"/>
      <c r="V64" s="141">
        <v>1648.5834098859764</v>
      </c>
      <c r="W64" s="188">
        <v>472.90850054724547</v>
      </c>
      <c r="X64" s="505">
        <v>50</v>
      </c>
      <c r="Y64" s="178"/>
      <c r="Z64" s="192"/>
      <c r="AA64" s="192"/>
      <c r="AB64" s="178"/>
      <c r="AC64" s="192"/>
      <c r="AD64" s="190"/>
      <c r="AE64" s="192"/>
      <c r="AF64" s="192"/>
      <c r="AG64" s="191"/>
      <c r="AH64" s="191"/>
      <c r="AI64" s="192"/>
    </row>
    <row r="65" spans="1:24">
      <c r="A65" s="139"/>
      <c r="B65" s="574"/>
      <c r="W65" s="139"/>
    </row>
    <row r="66" spans="1:24" ht="15" customHeight="1">
      <c r="A66" s="139"/>
      <c r="B66" s="574"/>
      <c r="C66" s="208">
        <v>2008</v>
      </c>
      <c r="D66" s="569"/>
      <c r="E66" s="569"/>
      <c r="F66" s="569"/>
      <c r="G66" s="569"/>
      <c r="H66" s="569"/>
      <c r="I66" s="569"/>
      <c r="J66" s="569"/>
      <c r="K66" s="569"/>
      <c r="L66" s="208"/>
      <c r="M66" s="569"/>
      <c r="N66" s="569"/>
      <c r="O66" s="569"/>
      <c r="P66" s="569"/>
      <c r="Q66" s="569"/>
      <c r="R66" s="569"/>
      <c r="S66" s="569"/>
      <c r="T66" s="569"/>
      <c r="U66" s="569"/>
      <c r="V66" s="569"/>
      <c r="W66" s="569"/>
    </row>
    <row r="67" spans="1:24">
      <c r="A67" s="55">
        <v>51</v>
      </c>
      <c r="B67" s="140" t="s">
        <v>714</v>
      </c>
      <c r="C67" s="187">
        <v>2320.0640535437319</v>
      </c>
      <c r="D67" s="188"/>
      <c r="E67" s="188"/>
      <c r="F67" s="188"/>
      <c r="G67" s="188"/>
      <c r="H67" s="188"/>
      <c r="I67" s="188"/>
      <c r="J67" s="188">
        <v>2320.0640535437319</v>
      </c>
      <c r="K67" s="188"/>
      <c r="L67" s="188">
        <v>311.13123809193576</v>
      </c>
      <c r="M67" s="188"/>
      <c r="N67" s="189">
        <v>2631.1952916356677</v>
      </c>
      <c r="O67" s="141">
        <v>2898.2024849586323</v>
      </c>
      <c r="P67" s="141"/>
      <c r="Q67" s="141"/>
      <c r="R67" s="141"/>
      <c r="S67" s="141"/>
      <c r="T67" s="141"/>
      <c r="U67" s="141"/>
      <c r="V67" s="141">
        <v>2898.2024849586323</v>
      </c>
      <c r="W67" s="188"/>
      <c r="X67" s="505">
        <v>51</v>
      </c>
    </row>
    <row r="68" spans="1:24">
      <c r="A68" s="55">
        <v>52</v>
      </c>
      <c r="B68" s="140" t="s">
        <v>716</v>
      </c>
      <c r="C68" s="187"/>
      <c r="D68" s="188">
        <v>1630.2626380997358</v>
      </c>
      <c r="E68" s="188"/>
      <c r="F68" s="188"/>
      <c r="G68" s="188"/>
      <c r="H68" s="188"/>
      <c r="I68" s="188"/>
      <c r="J68" s="188">
        <v>1630.2626380997358</v>
      </c>
      <c r="K68" s="188"/>
      <c r="L68" s="188"/>
      <c r="M68" s="188">
        <v>381.33542083107091</v>
      </c>
      <c r="N68" s="189">
        <v>2011.5980589308067</v>
      </c>
      <c r="O68" s="141">
        <v>1739.0740150915026</v>
      </c>
      <c r="P68" s="141"/>
      <c r="Q68" s="141"/>
      <c r="R68" s="141"/>
      <c r="S68" s="141"/>
      <c r="T68" s="141"/>
      <c r="U68" s="141">
        <v>0</v>
      </c>
      <c r="V68" s="141">
        <v>1739.0740150915026</v>
      </c>
      <c r="W68" s="188">
        <v>272.52404383930406</v>
      </c>
      <c r="X68" s="505">
        <v>52</v>
      </c>
    </row>
    <row r="69" spans="1:24">
      <c r="A69" s="55">
        <v>53</v>
      </c>
      <c r="B69" s="140" t="s">
        <v>654</v>
      </c>
      <c r="C69" s="187"/>
      <c r="D69" s="188"/>
      <c r="E69" s="188"/>
      <c r="F69" s="188"/>
      <c r="G69" s="188"/>
      <c r="H69" s="188"/>
      <c r="I69" s="188">
        <v>68.782148925263527</v>
      </c>
      <c r="J69" s="188">
        <v>68.782148925263527</v>
      </c>
      <c r="K69" s="188">
        <v>352.62276667349687</v>
      </c>
      <c r="L69" s="188"/>
      <c r="M69" s="188">
        <v>4.7199959205874356</v>
      </c>
      <c r="N69" s="189">
        <v>426.12491151934785</v>
      </c>
      <c r="O69" s="141">
        <v>411.89891206326951</v>
      </c>
      <c r="P69" s="141"/>
      <c r="Q69" s="141"/>
      <c r="R69" s="141"/>
      <c r="S69" s="141"/>
      <c r="T69" s="141"/>
      <c r="U69" s="141">
        <v>0</v>
      </c>
      <c r="V69" s="141">
        <v>411.89891206326951</v>
      </c>
      <c r="W69" s="188">
        <v>14.225999456078323</v>
      </c>
      <c r="X69" s="505">
        <v>53</v>
      </c>
    </row>
    <row r="70" spans="1:24">
      <c r="A70" s="55">
        <v>54</v>
      </c>
      <c r="B70" s="140" t="s">
        <v>655</v>
      </c>
      <c r="C70" s="187"/>
      <c r="D70" s="188"/>
      <c r="E70" s="188">
        <v>238.63609732260068</v>
      </c>
      <c r="F70" s="188"/>
      <c r="G70" s="188"/>
      <c r="H70" s="188"/>
      <c r="I70" s="188"/>
      <c r="J70" s="188">
        <v>238.63609732260068</v>
      </c>
      <c r="K70" s="188"/>
      <c r="L70" s="188"/>
      <c r="M70" s="188">
        <v>66.375579984811552</v>
      </c>
      <c r="N70" s="189">
        <v>305.01167730741224</v>
      </c>
      <c r="O70" s="141">
        <v>302.59472305044221</v>
      </c>
      <c r="P70" s="141"/>
      <c r="Q70" s="141"/>
      <c r="R70" s="141"/>
      <c r="S70" s="141"/>
      <c r="T70" s="141"/>
      <c r="U70" s="141">
        <v>0</v>
      </c>
      <c r="V70" s="141">
        <v>302.59472305044221</v>
      </c>
      <c r="W70" s="188">
        <v>2.41695425697004</v>
      </c>
      <c r="X70" s="505">
        <v>54</v>
      </c>
    </row>
    <row r="71" spans="1:24">
      <c r="A71" s="55">
        <v>55</v>
      </c>
      <c r="B71" s="140" t="s">
        <v>718</v>
      </c>
      <c r="C71" s="187"/>
      <c r="D71" s="188">
        <v>3575.8590402900199</v>
      </c>
      <c r="E71" s="188"/>
      <c r="F71" s="188"/>
      <c r="G71" s="188"/>
      <c r="H71" s="188"/>
      <c r="I71" s="188"/>
      <c r="J71" s="188">
        <v>5862.0640004754423</v>
      </c>
      <c r="K71" s="188"/>
      <c r="L71" s="188"/>
      <c r="M71" s="188">
        <v>4268.9232118574928</v>
      </c>
      <c r="N71" s="189">
        <v>10130.987212332935</v>
      </c>
      <c r="O71" s="141"/>
      <c r="P71" s="141">
        <v>7059.2850106930109</v>
      </c>
      <c r="Q71" s="141"/>
      <c r="R71" s="141"/>
      <c r="S71" s="141"/>
      <c r="T71" s="141"/>
      <c r="U71" s="141"/>
      <c r="V71" s="141">
        <v>7059.2850106930109</v>
      </c>
      <c r="W71" s="188">
        <v>3071.7022016399242</v>
      </c>
      <c r="X71" s="505">
        <v>55</v>
      </c>
    </row>
    <row r="72" spans="1:24">
      <c r="A72" s="55">
        <v>56</v>
      </c>
      <c r="B72" s="140" t="s">
        <v>719</v>
      </c>
      <c r="C72" s="187"/>
      <c r="D72" s="188"/>
      <c r="E72" s="188"/>
      <c r="F72" s="188"/>
      <c r="G72" s="188"/>
      <c r="H72" s="188"/>
      <c r="I72" s="188"/>
      <c r="J72" s="188">
        <v>0</v>
      </c>
      <c r="K72" s="188"/>
      <c r="L72" s="188"/>
      <c r="M72" s="188"/>
      <c r="N72" s="189">
        <v>0</v>
      </c>
      <c r="O72" s="141"/>
      <c r="P72" s="141"/>
      <c r="Q72" s="141"/>
      <c r="R72" s="141"/>
      <c r="S72" s="141"/>
      <c r="T72" s="141"/>
      <c r="U72" s="141"/>
      <c r="V72" s="141">
        <v>0</v>
      </c>
      <c r="W72" s="188"/>
      <c r="X72" s="505">
        <v>56</v>
      </c>
    </row>
    <row r="73" spans="1:24">
      <c r="A73" s="55">
        <v>57</v>
      </c>
      <c r="B73" s="140" t="s">
        <v>720</v>
      </c>
      <c r="C73" s="187"/>
      <c r="D73" s="188"/>
      <c r="E73" s="188"/>
      <c r="F73" s="188">
        <v>3712.9689332460721</v>
      </c>
      <c r="G73" s="188"/>
      <c r="H73" s="188"/>
      <c r="I73" s="188"/>
      <c r="J73" s="188">
        <v>3712.9689332460721</v>
      </c>
      <c r="K73" s="188"/>
      <c r="L73" s="188"/>
      <c r="M73" s="188">
        <v>527.34699483274403</v>
      </c>
      <c r="N73" s="189">
        <v>4240.3159280788159</v>
      </c>
      <c r="O73" s="141"/>
      <c r="P73" s="141"/>
      <c r="Q73" s="141">
        <v>1479.2159484758783</v>
      </c>
      <c r="R73" s="141"/>
      <c r="S73" s="141"/>
      <c r="T73" s="141"/>
      <c r="U73" s="141"/>
      <c r="V73" s="141">
        <v>1479.2159484758783</v>
      </c>
      <c r="W73" s="188">
        <v>2761.0999796029373</v>
      </c>
      <c r="X73" s="505">
        <v>57</v>
      </c>
    </row>
    <row r="74" spans="1:24">
      <c r="A74" s="55">
        <v>58</v>
      </c>
      <c r="B74" s="140" t="s">
        <v>722</v>
      </c>
      <c r="C74" s="187"/>
      <c r="D74" s="188"/>
      <c r="E74" s="188"/>
      <c r="F74" s="188"/>
      <c r="G74" s="188"/>
      <c r="H74" s="188"/>
      <c r="I74" s="188"/>
      <c r="J74" s="188">
        <v>15384.734708956175</v>
      </c>
      <c r="K74" s="188"/>
      <c r="L74" s="188"/>
      <c r="M74" s="188">
        <v>10556.44581860212</v>
      </c>
      <c r="N74" s="189">
        <v>25941.180527558296</v>
      </c>
      <c r="O74" s="141"/>
      <c r="P74" s="141"/>
      <c r="Q74" s="141"/>
      <c r="R74" s="141">
        <v>17615.683124784297</v>
      </c>
      <c r="S74" s="141"/>
      <c r="T74" s="141"/>
      <c r="U74" s="141"/>
      <c r="V74" s="141">
        <v>17615.683124784297</v>
      </c>
      <c r="W74" s="188">
        <v>8325.4974027740009</v>
      </c>
      <c r="X74" s="505">
        <v>58</v>
      </c>
    </row>
    <row r="75" spans="1:24">
      <c r="A75" s="55">
        <v>59</v>
      </c>
      <c r="B75" s="140" t="s">
        <v>723</v>
      </c>
      <c r="C75" s="187"/>
      <c r="D75" s="188" t="s">
        <v>725</v>
      </c>
      <c r="E75" s="188"/>
      <c r="F75" s="188"/>
      <c r="G75" s="188"/>
      <c r="H75" s="188"/>
      <c r="I75" s="188"/>
      <c r="J75" s="188" t="s">
        <v>725</v>
      </c>
      <c r="K75" s="188"/>
      <c r="L75" s="188"/>
      <c r="M75" s="188" t="s">
        <v>725</v>
      </c>
      <c r="N75" s="189" t="s">
        <v>725</v>
      </c>
      <c r="O75" s="141"/>
      <c r="P75" s="141" t="s">
        <v>725</v>
      </c>
      <c r="Q75" s="141"/>
      <c r="R75" s="141"/>
      <c r="S75" s="141"/>
      <c r="T75" s="141"/>
      <c r="U75" s="141"/>
      <c r="V75" s="141" t="s">
        <v>725</v>
      </c>
      <c r="W75" s="188" t="s">
        <v>725</v>
      </c>
      <c r="X75" s="505">
        <v>59</v>
      </c>
    </row>
    <row r="76" spans="1:24">
      <c r="A76" s="55">
        <v>60</v>
      </c>
      <c r="B76" s="140" t="s">
        <v>724</v>
      </c>
      <c r="C76" s="187"/>
      <c r="D76" s="188"/>
      <c r="E76" s="188">
        <v>1738.5065104524458</v>
      </c>
      <c r="F76" s="188"/>
      <c r="G76" s="188"/>
      <c r="H76" s="188">
        <v>0</v>
      </c>
      <c r="I76" s="188"/>
      <c r="J76" s="188">
        <v>1738.5065104524458</v>
      </c>
      <c r="K76" s="188"/>
      <c r="L76" s="188"/>
      <c r="M76" s="188">
        <v>396.19599537666573</v>
      </c>
      <c r="N76" s="189">
        <v>2134.7025058291115</v>
      </c>
      <c r="O76" s="141"/>
      <c r="P76" s="141"/>
      <c r="Q76" s="141"/>
      <c r="R76" s="141">
        <v>1676.2055041973463</v>
      </c>
      <c r="S76" s="141"/>
      <c r="T76" s="141"/>
      <c r="U76" s="141"/>
      <c r="V76" s="141">
        <v>1676.2055041973463</v>
      </c>
      <c r="W76" s="188">
        <v>458.49700163176504</v>
      </c>
      <c r="X76" s="55">
        <v>60</v>
      </c>
    </row>
    <row r="77" spans="1:24" ht="20.100000000000001" customHeight="1">
      <c r="B77" s="574"/>
      <c r="C77" s="208">
        <v>2009</v>
      </c>
      <c r="D77" s="569"/>
      <c r="E77" s="569"/>
      <c r="F77" s="569"/>
      <c r="G77" s="569"/>
      <c r="H77" s="569"/>
      <c r="I77" s="569"/>
      <c r="J77" s="569"/>
      <c r="K77" s="569"/>
      <c r="L77" s="208"/>
      <c r="M77" s="569"/>
      <c r="N77" s="569"/>
      <c r="O77" s="569"/>
      <c r="P77" s="569"/>
      <c r="Q77" s="569"/>
      <c r="R77" s="569"/>
      <c r="S77" s="569"/>
      <c r="T77" s="569"/>
      <c r="U77" s="569"/>
      <c r="V77" s="569"/>
      <c r="W77" s="569"/>
    </row>
    <row r="78" spans="1:24">
      <c r="A78" s="174">
        <v>61</v>
      </c>
      <c r="B78" s="140" t="s">
        <v>714</v>
      </c>
      <c r="C78" s="187">
        <v>1452.3747029713595</v>
      </c>
      <c r="D78" s="188"/>
      <c r="E78" s="188"/>
      <c r="F78" s="188"/>
      <c r="G78" s="188"/>
      <c r="H78" s="188"/>
      <c r="I78" s="188">
        <v>0</v>
      </c>
      <c r="J78" s="188">
        <v>1452.3747029713595</v>
      </c>
      <c r="K78" s="188"/>
      <c r="L78" s="188">
        <v>461.51773842976792</v>
      </c>
      <c r="M78" s="188"/>
      <c r="N78" s="189">
        <v>1913.8924414011274</v>
      </c>
      <c r="O78" s="141">
        <v>2108.3276754220255</v>
      </c>
      <c r="P78" s="141"/>
      <c r="Q78" s="141"/>
      <c r="R78" s="141"/>
      <c r="S78" s="141"/>
      <c r="T78" s="141"/>
      <c r="U78" s="141"/>
      <c r="V78" s="141">
        <v>2108.3276754220255</v>
      </c>
      <c r="W78" s="141"/>
      <c r="X78" s="505">
        <v>61</v>
      </c>
    </row>
    <row r="79" spans="1:24">
      <c r="A79" s="174">
        <v>62</v>
      </c>
      <c r="B79" s="140" t="s">
        <v>716</v>
      </c>
      <c r="C79" s="187"/>
      <c r="D79" s="188">
        <v>1057.9105991639626</v>
      </c>
      <c r="E79" s="188"/>
      <c r="F79" s="188"/>
      <c r="G79" s="188"/>
      <c r="H79" s="188"/>
      <c r="I79" s="188"/>
      <c r="J79" s="188">
        <v>1057.9105991639626</v>
      </c>
      <c r="K79" s="188"/>
      <c r="L79" s="188"/>
      <c r="M79" s="188">
        <v>228.1099749547509</v>
      </c>
      <c r="N79" s="189">
        <v>1286.0205741187135</v>
      </c>
      <c r="O79" s="141">
        <v>1035.177251538985</v>
      </c>
      <c r="P79" s="141"/>
      <c r="Q79" s="141"/>
      <c r="R79" s="141"/>
      <c r="S79" s="141"/>
      <c r="T79" s="141"/>
      <c r="U79" s="141">
        <v>0</v>
      </c>
      <c r="V79" s="141">
        <v>1035.177251538985</v>
      </c>
      <c r="W79" s="141">
        <v>250.84332257972849</v>
      </c>
      <c r="X79" s="505">
        <v>62</v>
      </c>
    </row>
    <row r="80" spans="1:24">
      <c r="A80" s="174">
        <v>63</v>
      </c>
      <c r="B80" s="140" t="s">
        <v>654</v>
      </c>
      <c r="C80" s="187"/>
      <c r="D80" s="188"/>
      <c r="E80" s="188"/>
      <c r="F80" s="188"/>
      <c r="G80" s="188"/>
      <c r="H80" s="188"/>
      <c r="I80" s="188">
        <v>60.972266445149685</v>
      </c>
      <c r="J80" s="188">
        <v>60.972266445149685</v>
      </c>
      <c r="K80" s="188">
        <v>233.42554061550697</v>
      </c>
      <c r="L80" s="188"/>
      <c r="M80" s="188">
        <v>5.3270002867794677</v>
      </c>
      <c r="N80" s="189">
        <v>299.72480734743613</v>
      </c>
      <c r="O80" s="141">
        <v>277.23080820777454</v>
      </c>
      <c r="P80" s="141"/>
      <c r="Q80" s="141"/>
      <c r="R80" s="141"/>
      <c r="S80" s="141"/>
      <c r="T80" s="141"/>
      <c r="U80" s="141">
        <v>0</v>
      </c>
      <c r="V80" s="141">
        <v>277.23080820777454</v>
      </c>
      <c r="W80" s="141">
        <v>22.493999139661604</v>
      </c>
      <c r="X80" s="505">
        <v>63</v>
      </c>
    </row>
    <row r="81" spans="1:24">
      <c r="A81" s="174">
        <v>64</v>
      </c>
      <c r="B81" s="140" t="s">
        <v>655</v>
      </c>
      <c r="C81" s="187"/>
      <c r="D81" s="188"/>
      <c r="E81" s="188">
        <v>199.70390945549724</v>
      </c>
      <c r="F81" s="188"/>
      <c r="G81" s="188"/>
      <c r="H81" s="188"/>
      <c r="I81" s="188"/>
      <c r="J81" s="188">
        <v>199.70390945549724</v>
      </c>
      <c r="K81" s="188"/>
      <c r="L81" s="188"/>
      <c r="M81" s="188">
        <v>39.705023611351749</v>
      </c>
      <c r="N81" s="189">
        <v>239.40893306684899</v>
      </c>
      <c r="O81" s="141">
        <v>237.18426023504895</v>
      </c>
      <c r="P81" s="141"/>
      <c r="Q81" s="141"/>
      <c r="R81" s="141"/>
      <c r="S81" s="141"/>
      <c r="T81" s="141"/>
      <c r="U81" s="141">
        <v>0</v>
      </c>
      <c r="V81" s="141">
        <v>237.18426023504895</v>
      </c>
      <c r="W81" s="141">
        <v>2.2246728318000435</v>
      </c>
      <c r="X81" s="505">
        <v>64</v>
      </c>
    </row>
    <row r="82" spans="1:24">
      <c r="A82" s="174">
        <v>65</v>
      </c>
      <c r="B82" s="140" t="s">
        <v>718</v>
      </c>
      <c r="C82" s="187"/>
      <c r="D82" s="188">
        <v>4864.88025510229</v>
      </c>
      <c r="E82" s="188"/>
      <c r="F82" s="188"/>
      <c r="G82" s="188"/>
      <c r="H82" s="188"/>
      <c r="I82" s="188"/>
      <c r="J82" s="188">
        <v>7975.2135329545745</v>
      </c>
      <c r="K82" s="188"/>
      <c r="L82" s="188"/>
      <c r="M82" s="188">
        <v>3555.3819974189851</v>
      </c>
      <c r="N82" s="189">
        <v>11530.595530373559</v>
      </c>
      <c r="O82" s="141"/>
      <c r="P82" s="141">
        <v>9113.1771597999996</v>
      </c>
      <c r="Q82" s="141"/>
      <c r="R82" s="141"/>
      <c r="S82" s="141"/>
      <c r="T82" s="141"/>
      <c r="U82" s="141"/>
      <c r="V82" s="141">
        <v>9113.1771597999996</v>
      </c>
      <c r="W82" s="141">
        <v>2417.4183705735591</v>
      </c>
      <c r="X82" s="505">
        <v>65</v>
      </c>
    </row>
    <row r="83" spans="1:24">
      <c r="A83" s="174">
        <v>66</v>
      </c>
      <c r="B83" s="140" t="s">
        <v>719</v>
      </c>
      <c r="C83" s="187"/>
      <c r="D83" s="188"/>
      <c r="E83" s="188"/>
      <c r="F83" s="188"/>
      <c r="G83" s="188"/>
      <c r="H83" s="188"/>
      <c r="I83" s="188"/>
      <c r="J83" s="188">
        <v>0</v>
      </c>
      <c r="K83" s="188"/>
      <c r="L83" s="188"/>
      <c r="M83" s="188"/>
      <c r="N83" s="189">
        <v>0</v>
      </c>
      <c r="O83" s="141"/>
      <c r="P83" s="141"/>
      <c r="Q83" s="141"/>
      <c r="R83" s="141"/>
      <c r="S83" s="141"/>
      <c r="T83" s="141"/>
      <c r="U83" s="141"/>
      <c r="V83" s="141">
        <v>0</v>
      </c>
      <c r="W83" s="141"/>
      <c r="X83" s="505">
        <v>66</v>
      </c>
    </row>
    <row r="84" spans="1:24">
      <c r="A84" s="174">
        <v>67</v>
      </c>
      <c r="B84" s="140" t="s">
        <v>720</v>
      </c>
      <c r="C84" s="187"/>
      <c r="D84" s="188"/>
      <c r="E84" s="188"/>
      <c r="F84" s="188">
        <v>2191.2416250586598</v>
      </c>
      <c r="G84" s="188"/>
      <c r="H84" s="188"/>
      <c r="I84" s="188"/>
      <c r="J84" s="188">
        <v>2191.2416250586598</v>
      </c>
      <c r="K84" s="188"/>
      <c r="L84" s="188"/>
      <c r="M84" s="188">
        <v>431.14599942644105</v>
      </c>
      <c r="N84" s="189">
        <v>2622.3876244851008</v>
      </c>
      <c r="O84" s="141"/>
      <c r="P84" s="141"/>
      <c r="Q84" s="141">
        <v>1045.8864773672344</v>
      </c>
      <c r="R84" s="141"/>
      <c r="S84" s="141"/>
      <c r="T84" s="141"/>
      <c r="U84" s="141"/>
      <c r="V84" s="141">
        <v>1045.8864773672344</v>
      </c>
      <c r="W84" s="141">
        <v>1576.5011471178661</v>
      </c>
      <c r="X84" s="505">
        <v>67</v>
      </c>
    </row>
    <row r="85" spans="1:24">
      <c r="A85" s="174">
        <v>68</v>
      </c>
      <c r="B85" s="140" t="s">
        <v>722</v>
      </c>
      <c r="C85" s="187"/>
      <c r="D85" s="188"/>
      <c r="E85" s="188"/>
      <c r="F85" s="188"/>
      <c r="G85" s="188"/>
      <c r="H85" s="188"/>
      <c r="I85" s="188"/>
      <c r="J85" s="188">
        <v>12736.065150155971</v>
      </c>
      <c r="K85" s="188"/>
      <c r="L85" s="188"/>
      <c r="M85" s="188">
        <v>8436.3029968454266</v>
      </c>
      <c r="N85" s="189">
        <v>21172.368147001398</v>
      </c>
      <c r="O85" s="141"/>
      <c r="P85" s="141"/>
      <c r="Q85" s="141"/>
      <c r="R85" s="141">
        <v>14341.739146427839</v>
      </c>
      <c r="S85" s="141"/>
      <c r="T85" s="141"/>
      <c r="U85" s="141"/>
      <c r="V85" s="141">
        <v>14341.739146427839</v>
      </c>
      <c r="W85" s="141">
        <v>6830.62900057356</v>
      </c>
      <c r="X85" s="505">
        <v>68</v>
      </c>
    </row>
    <row r="86" spans="1:24">
      <c r="A86" s="174">
        <v>69</v>
      </c>
      <c r="B86" s="140" t="s">
        <v>723</v>
      </c>
      <c r="C86" s="187"/>
      <c r="D86" s="188" t="s">
        <v>725</v>
      </c>
      <c r="E86" s="188"/>
      <c r="F86" s="188"/>
      <c r="G86" s="188"/>
      <c r="H86" s="188"/>
      <c r="I86" s="188"/>
      <c r="J86" s="188" t="s">
        <v>725</v>
      </c>
      <c r="K86" s="188"/>
      <c r="L86" s="188"/>
      <c r="M86" s="188" t="s">
        <v>725</v>
      </c>
      <c r="N86" s="189" t="s">
        <v>725</v>
      </c>
      <c r="O86" s="141"/>
      <c r="P86" s="141" t="s">
        <v>725</v>
      </c>
      <c r="Q86" s="141"/>
      <c r="R86" s="141"/>
      <c r="S86" s="141"/>
      <c r="T86" s="141"/>
      <c r="U86" s="141"/>
      <c r="V86" s="141" t="s">
        <v>725</v>
      </c>
      <c r="W86" s="141" t="s">
        <v>725</v>
      </c>
      <c r="X86" s="505">
        <v>69</v>
      </c>
    </row>
    <row r="87" spans="1:24">
      <c r="A87" s="174">
        <v>70</v>
      </c>
      <c r="B87" s="140" t="s">
        <v>724</v>
      </c>
      <c r="C87" s="187"/>
      <c r="D87" s="188"/>
      <c r="E87" s="188">
        <v>1183.5685959204116</v>
      </c>
      <c r="F87" s="188"/>
      <c r="G87" s="188"/>
      <c r="H87" s="188">
        <v>0</v>
      </c>
      <c r="I87" s="188"/>
      <c r="J87" s="188">
        <v>1183.5685959204116</v>
      </c>
      <c r="K87" s="188"/>
      <c r="L87" s="188"/>
      <c r="M87" s="188">
        <v>280.76799541152855</v>
      </c>
      <c r="N87" s="189">
        <v>1464.3365913319401</v>
      </c>
      <c r="O87" s="141"/>
      <c r="P87" s="141"/>
      <c r="Q87" s="141"/>
      <c r="R87" s="141">
        <v>1141.5445924790579</v>
      </c>
      <c r="S87" s="141"/>
      <c r="T87" s="141"/>
      <c r="U87" s="141"/>
      <c r="V87" s="141">
        <v>1141.5445924790579</v>
      </c>
      <c r="W87" s="141">
        <v>322.79199885288216</v>
      </c>
      <c r="X87" s="505">
        <v>70</v>
      </c>
    </row>
    <row r="88" spans="1:24">
      <c r="B88" s="574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</row>
    <row r="89" spans="1:24" ht="15" customHeight="1">
      <c r="B89" s="574"/>
      <c r="C89" s="208">
        <v>2010</v>
      </c>
      <c r="D89" s="569"/>
      <c r="E89" s="569"/>
      <c r="F89" s="569"/>
      <c r="G89" s="569"/>
      <c r="H89" s="569"/>
      <c r="I89" s="569"/>
      <c r="J89" s="569"/>
      <c r="K89" s="569"/>
      <c r="L89" s="208"/>
      <c r="M89" s="569"/>
      <c r="N89" s="569"/>
      <c r="O89" s="569"/>
      <c r="P89" s="569"/>
      <c r="Q89" s="569"/>
      <c r="R89" s="569"/>
      <c r="S89" s="569"/>
      <c r="T89" s="569"/>
      <c r="U89" s="569"/>
      <c r="V89" s="569"/>
      <c r="W89" s="569"/>
    </row>
    <row r="90" spans="1:24">
      <c r="A90" s="174">
        <v>71</v>
      </c>
      <c r="B90" s="140" t="s">
        <v>714</v>
      </c>
      <c r="C90" s="141">
        <v>1788.0431421498502</v>
      </c>
      <c r="D90" s="141"/>
      <c r="E90" s="141"/>
      <c r="F90" s="141"/>
      <c r="G90" s="141"/>
      <c r="H90" s="141"/>
      <c r="I90" s="141"/>
      <c r="J90" s="141">
        <v>1788.0431421498502</v>
      </c>
      <c r="K90" s="141"/>
      <c r="L90" s="141">
        <v>-311.88249426786035</v>
      </c>
      <c r="M90" s="141"/>
      <c r="N90" s="189">
        <v>1476.1606478819899</v>
      </c>
      <c r="O90" s="141">
        <v>2765.5549066815493</v>
      </c>
      <c r="P90" s="141"/>
      <c r="Q90" s="141"/>
      <c r="R90" s="141"/>
      <c r="S90" s="141"/>
      <c r="T90" s="141"/>
      <c r="U90" s="141"/>
      <c r="V90" s="141">
        <v>2765.5549066815493</v>
      </c>
      <c r="W90" s="141"/>
      <c r="X90" s="505">
        <v>71</v>
      </c>
    </row>
    <row r="91" spans="1:24">
      <c r="A91" s="174">
        <v>72</v>
      </c>
      <c r="B91" s="140" t="s">
        <v>716</v>
      </c>
      <c r="C91" s="141"/>
      <c r="D91" s="141">
        <v>1874.1676794546381</v>
      </c>
      <c r="E91" s="141"/>
      <c r="F91" s="141"/>
      <c r="G91" s="141"/>
      <c r="H91" s="141"/>
      <c r="I91" s="141"/>
      <c r="J91" s="141">
        <v>1874.1676794546381</v>
      </c>
      <c r="K91" s="141"/>
      <c r="L91" s="141"/>
      <c r="M91" s="141">
        <v>245.54177977147427</v>
      </c>
      <c r="N91" s="189">
        <v>2119.7094592261124</v>
      </c>
      <c r="O91" s="141">
        <v>1655.5757600561528</v>
      </c>
      <c r="P91" s="141"/>
      <c r="Q91" s="141"/>
      <c r="R91" s="141"/>
      <c r="S91" s="141"/>
      <c r="T91" s="141"/>
      <c r="U91" s="141">
        <v>0</v>
      </c>
      <c r="V91" s="141">
        <v>1655.5757600561528</v>
      </c>
      <c r="W91" s="141">
        <v>464.13369916995958</v>
      </c>
      <c r="X91" s="505">
        <v>72</v>
      </c>
    </row>
    <row r="92" spans="1:24">
      <c r="A92" s="174">
        <v>73</v>
      </c>
      <c r="B92" s="140" t="s">
        <v>654</v>
      </c>
      <c r="C92" s="141"/>
      <c r="D92" s="141"/>
      <c r="E92" s="141"/>
      <c r="F92" s="141"/>
      <c r="G92" s="141"/>
      <c r="H92" s="141"/>
      <c r="I92" s="141">
        <v>80.820808496506032</v>
      </c>
      <c r="J92" s="141">
        <v>80.820808496506032</v>
      </c>
      <c r="K92" s="141">
        <v>328.09586041349701</v>
      </c>
      <c r="L92" s="141"/>
      <c r="M92" s="141">
        <v>4.6749943426114502</v>
      </c>
      <c r="N92" s="189">
        <v>413.59166325261452</v>
      </c>
      <c r="O92" s="141">
        <v>388.68866860827569</v>
      </c>
      <c r="P92" s="141"/>
      <c r="Q92" s="141"/>
      <c r="R92" s="141"/>
      <c r="S92" s="141"/>
      <c r="T92" s="141"/>
      <c r="U92" s="141">
        <v>0</v>
      </c>
      <c r="V92" s="141">
        <v>388.68866860827569</v>
      </c>
      <c r="W92" s="141">
        <v>24.90299464433884</v>
      </c>
      <c r="X92" s="505">
        <v>73</v>
      </c>
    </row>
    <row r="93" spans="1:24">
      <c r="A93" s="174">
        <v>74</v>
      </c>
      <c r="B93" s="140" t="s">
        <v>655</v>
      </c>
      <c r="C93" s="141"/>
      <c r="D93" s="141"/>
      <c r="E93" s="141">
        <v>349.85292099746516</v>
      </c>
      <c r="F93" s="141"/>
      <c r="G93" s="141"/>
      <c r="H93" s="141"/>
      <c r="I93" s="141"/>
      <c r="J93" s="141">
        <v>349.85292099746516</v>
      </c>
      <c r="K93" s="141"/>
      <c r="L93" s="141"/>
      <c r="M93" s="141">
        <v>42.739218946184309</v>
      </c>
      <c r="N93" s="189">
        <v>392.59213994364944</v>
      </c>
      <c r="O93" s="141">
        <v>388.47584288520142</v>
      </c>
      <c r="P93" s="141"/>
      <c r="Q93" s="141"/>
      <c r="R93" s="141"/>
      <c r="S93" s="141"/>
      <c r="T93" s="141"/>
      <c r="U93" s="141">
        <v>0</v>
      </c>
      <c r="V93" s="141">
        <v>388.47584288520142</v>
      </c>
      <c r="W93" s="141">
        <v>4.1162970584480174</v>
      </c>
      <c r="X93" s="505">
        <v>74</v>
      </c>
    </row>
    <row r="94" spans="1:24">
      <c r="A94" s="174">
        <v>75</v>
      </c>
      <c r="B94" s="140" t="s">
        <v>718</v>
      </c>
      <c r="C94" s="141"/>
      <c r="D94" s="141">
        <v>5119.8617057089987</v>
      </c>
      <c r="E94" s="141"/>
      <c r="F94" s="141"/>
      <c r="G94" s="141"/>
      <c r="H94" s="141"/>
      <c r="I94" s="141"/>
      <c r="J94" s="141">
        <v>8393.2159109983586</v>
      </c>
      <c r="K94" s="141"/>
      <c r="L94" s="141"/>
      <c r="M94" s="141">
        <v>3906.1769932865654</v>
      </c>
      <c r="N94" s="189">
        <v>12299.392904284923</v>
      </c>
      <c r="O94" s="141"/>
      <c r="P94" s="141">
        <v>9415.3482013000848</v>
      </c>
      <c r="Q94" s="141"/>
      <c r="R94" s="141"/>
      <c r="S94" s="141"/>
      <c r="T94" s="141"/>
      <c r="U94" s="141"/>
      <c r="V94" s="141">
        <v>9415.3482013000848</v>
      </c>
      <c r="W94" s="141">
        <v>2884.0447029848383</v>
      </c>
      <c r="X94" s="505">
        <v>75</v>
      </c>
    </row>
    <row r="95" spans="1:24">
      <c r="A95" s="174">
        <v>76</v>
      </c>
      <c r="B95" s="140" t="s">
        <v>719</v>
      </c>
      <c r="C95" s="141"/>
      <c r="D95" s="141"/>
      <c r="E95" s="141"/>
      <c r="F95" s="141"/>
      <c r="G95" s="141"/>
      <c r="H95" s="141"/>
      <c r="I95" s="141"/>
      <c r="J95" s="141">
        <v>0</v>
      </c>
      <c r="K95" s="141"/>
      <c r="L95" s="141"/>
      <c r="M95" s="141"/>
      <c r="N95" s="189">
        <v>0</v>
      </c>
      <c r="O95" s="141"/>
      <c r="P95" s="141"/>
      <c r="Q95" s="141"/>
      <c r="R95" s="141"/>
      <c r="S95" s="141"/>
      <c r="T95" s="141"/>
      <c r="U95" s="141"/>
      <c r="V95" s="141">
        <v>0</v>
      </c>
      <c r="W95" s="141"/>
      <c r="X95" s="505">
        <v>76</v>
      </c>
    </row>
    <row r="96" spans="1:24">
      <c r="A96" s="174">
        <v>77</v>
      </c>
      <c r="B96" s="140" t="s">
        <v>720</v>
      </c>
      <c r="C96" s="141"/>
      <c r="D96" s="141"/>
      <c r="E96" s="141"/>
      <c r="F96" s="141">
        <v>4098.9232989455286</v>
      </c>
      <c r="G96" s="141"/>
      <c r="H96" s="141"/>
      <c r="I96" s="141"/>
      <c r="J96" s="141">
        <v>4098.9232989455286</v>
      </c>
      <c r="K96" s="141"/>
      <c r="L96" s="141"/>
      <c r="M96" s="141">
        <v>562.68999773704445</v>
      </c>
      <c r="N96" s="189">
        <v>4661.6132966825726</v>
      </c>
      <c r="O96" s="141"/>
      <c r="P96" s="141"/>
      <c r="Q96" s="141">
        <v>1623.7493003033021</v>
      </c>
      <c r="R96" s="141"/>
      <c r="S96" s="141"/>
      <c r="T96" s="141"/>
      <c r="U96" s="141"/>
      <c r="V96" s="141">
        <v>1623.7493003033021</v>
      </c>
      <c r="W96" s="141">
        <v>3037.8639963792707</v>
      </c>
      <c r="X96" s="505">
        <v>77</v>
      </c>
    </row>
    <row r="97" spans="1:24">
      <c r="A97" s="174">
        <v>78</v>
      </c>
      <c r="B97" s="140" t="s">
        <v>722</v>
      </c>
      <c r="C97" s="141"/>
      <c r="D97" s="141"/>
      <c r="E97" s="141"/>
      <c r="F97" s="141"/>
      <c r="G97" s="141"/>
      <c r="H97" s="141"/>
      <c r="I97" s="141"/>
      <c r="J97" s="141">
        <v>14118.928818892819</v>
      </c>
      <c r="K97" s="141"/>
      <c r="L97" s="141"/>
      <c r="M97" s="141">
        <v>10078.308999019384</v>
      </c>
      <c r="N97" s="189">
        <v>24197.237817912202</v>
      </c>
      <c r="O97" s="141"/>
      <c r="P97" s="141"/>
      <c r="Q97" s="141"/>
      <c r="R97" s="141">
        <v>16708.852821306638</v>
      </c>
      <c r="S97" s="141"/>
      <c r="T97" s="141"/>
      <c r="U97" s="141"/>
      <c r="V97" s="141">
        <v>16708.852821306638</v>
      </c>
      <c r="W97" s="141">
        <v>7488.3849966055659</v>
      </c>
      <c r="X97" s="505">
        <v>78</v>
      </c>
    </row>
    <row r="98" spans="1:24">
      <c r="A98" s="174">
        <v>79</v>
      </c>
      <c r="B98" s="140" t="s">
        <v>723</v>
      </c>
      <c r="C98" s="141"/>
      <c r="D98" s="141" t="s">
        <v>725</v>
      </c>
      <c r="E98" s="141"/>
      <c r="F98" s="141"/>
      <c r="G98" s="141"/>
      <c r="H98" s="141"/>
      <c r="I98" s="141"/>
      <c r="J98" s="141" t="s">
        <v>725</v>
      </c>
      <c r="K98" s="141"/>
      <c r="L98" s="141"/>
      <c r="M98" s="141" t="s">
        <v>725</v>
      </c>
      <c r="N98" s="189" t="s">
        <v>725</v>
      </c>
      <c r="O98" s="141"/>
      <c r="P98" s="141" t="s">
        <v>725</v>
      </c>
      <c r="Q98" s="141"/>
      <c r="R98" s="141"/>
      <c r="S98" s="141"/>
      <c r="T98" s="141"/>
      <c r="U98" s="141"/>
      <c r="V98" s="141" t="s">
        <v>725</v>
      </c>
      <c r="W98" s="141" t="s">
        <v>725</v>
      </c>
      <c r="X98" s="505">
        <v>79</v>
      </c>
    </row>
    <row r="99" spans="1:24">
      <c r="A99" s="174">
        <v>80</v>
      </c>
      <c r="B99" s="140" t="s">
        <v>724</v>
      </c>
      <c r="C99" s="141"/>
      <c r="D99" s="141"/>
      <c r="E99" s="141">
        <v>2157.8753294984658</v>
      </c>
      <c r="F99" s="141"/>
      <c r="G99" s="141"/>
      <c r="H99" s="141">
        <v>0</v>
      </c>
      <c r="I99" s="141"/>
      <c r="J99" s="141">
        <v>2157.8753294984658</v>
      </c>
      <c r="K99" s="141"/>
      <c r="L99" s="141"/>
      <c r="M99" s="141">
        <v>399.41999698272605</v>
      </c>
      <c r="N99" s="189">
        <v>2557.2953264811918</v>
      </c>
      <c r="O99" s="141"/>
      <c r="P99" s="141"/>
      <c r="Q99" s="141"/>
      <c r="R99" s="141">
        <v>1926.3633282915562</v>
      </c>
      <c r="S99" s="141"/>
      <c r="T99" s="141"/>
      <c r="U99" s="141"/>
      <c r="V99" s="141">
        <v>1926.3633282915562</v>
      </c>
      <c r="W99" s="141">
        <v>630.93199818963558</v>
      </c>
      <c r="X99" s="505">
        <v>80</v>
      </c>
    </row>
    <row r="100" spans="1:24">
      <c r="A100" s="139"/>
      <c r="B100" s="574"/>
      <c r="W100" s="139"/>
    </row>
    <row r="101" spans="1:24" ht="15" customHeight="1">
      <c r="A101" s="139"/>
      <c r="B101" s="574"/>
      <c r="C101" s="208">
        <v>2011</v>
      </c>
      <c r="D101" s="569"/>
      <c r="E101" s="569"/>
      <c r="F101" s="569"/>
      <c r="G101" s="569"/>
      <c r="H101" s="569"/>
      <c r="I101" s="569"/>
      <c r="J101" s="569"/>
      <c r="K101" s="569"/>
      <c r="L101" s="208"/>
      <c r="M101" s="569"/>
      <c r="N101" s="569"/>
      <c r="O101" s="569"/>
      <c r="P101" s="569"/>
      <c r="Q101" s="569"/>
      <c r="R101" s="569"/>
      <c r="S101" s="569"/>
      <c r="T101" s="569"/>
      <c r="U101" s="569"/>
      <c r="V101" s="569"/>
      <c r="W101" s="569"/>
    </row>
    <row r="102" spans="1:24">
      <c r="A102" s="174">
        <v>81</v>
      </c>
      <c r="B102" s="140" t="s">
        <v>714</v>
      </c>
      <c r="C102" s="141">
        <v>2683.7318053094605</v>
      </c>
      <c r="D102" s="141"/>
      <c r="E102" s="141"/>
      <c r="F102" s="141"/>
      <c r="G102" s="141"/>
      <c r="H102" s="141"/>
      <c r="I102" s="141"/>
      <c r="J102" s="141">
        <v>2683.7318053094605</v>
      </c>
      <c r="K102" s="141"/>
      <c r="L102" s="141">
        <v>435.11358647718271</v>
      </c>
      <c r="M102" s="141"/>
      <c r="N102" s="189">
        <v>3118.8453917866432</v>
      </c>
      <c r="O102" s="141">
        <v>3416.3161677430421</v>
      </c>
      <c r="P102" s="141"/>
      <c r="Q102" s="141"/>
      <c r="R102" s="141"/>
      <c r="S102" s="141"/>
      <c r="T102" s="141"/>
      <c r="U102" s="141"/>
      <c r="V102" s="141">
        <v>3416.3161677430421</v>
      </c>
      <c r="W102" s="188"/>
      <c r="X102" s="505">
        <v>81</v>
      </c>
    </row>
    <row r="103" spans="1:24">
      <c r="A103" s="174">
        <v>82</v>
      </c>
      <c r="B103" s="140" t="s">
        <v>716</v>
      </c>
      <c r="C103" s="141"/>
      <c r="D103" s="141">
        <v>2199.2283569761539</v>
      </c>
      <c r="E103" s="141"/>
      <c r="F103" s="141"/>
      <c r="G103" s="141"/>
      <c r="H103" s="141"/>
      <c r="I103" s="141"/>
      <c r="J103" s="141">
        <v>2199.2283569761539</v>
      </c>
      <c r="K103" s="141"/>
      <c r="L103" s="141"/>
      <c r="M103" s="141">
        <v>264.34744956781213</v>
      </c>
      <c r="N103" s="189">
        <v>2463.5758065439659</v>
      </c>
      <c r="O103" s="141">
        <v>1965.6498028008962</v>
      </c>
      <c r="P103" s="141"/>
      <c r="Q103" s="141"/>
      <c r="R103" s="141"/>
      <c r="S103" s="141"/>
      <c r="T103" s="141"/>
      <c r="U103" s="141">
        <v>0</v>
      </c>
      <c r="V103" s="141">
        <v>1965.6498028008962</v>
      </c>
      <c r="W103" s="188">
        <v>497.92600374306949</v>
      </c>
      <c r="X103" s="505">
        <v>82</v>
      </c>
    </row>
    <row r="104" spans="1:24">
      <c r="A104" s="174">
        <v>83</v>
      </c>
      <c r="B104" s="140" t="s">
        <v>654</v>
      </c>
      <c r="C104" s="141"/>
      <c r="D104" s="141"/>
      <c r="E104" s="141"/>
      <c r="F104" s="141"/>
      <c r="G104" s="141"/>
      <c r="H104" s="141"/>
      <c r="I104" s="141">
        <v>162.06799759020032</v>
      </c>
      <c r="J104" s="141">
        <v>162.06799759020032</v>
      </c>
      <c r="K104" s="141">
        <v>348.46021924201227</v>
      </c>
      <c r="L104" s="141"/>
      <c r="M104" s="141">
        <v>5.3109985632183916</v>
      </c>
      <c r="N104" s="189">
        <v>515.83921539543098</v>
      </c>
      <c r="O104" s="141">
        <v>481.63121970577583</v>
      </c>
      <c r="P104" s="141"/>
      <c r="Q104" s="141"/>
      <c r="R104" s="141"/>
      <c r="S104" s="141"/>
      <c r="T104" s="141"/>
      <c r="U104" s="141">
        <v>0</v>
      </c>
      <c r="V104" s="141">
        <v>481.63121970577583</v>
      </c>
      <c r="W104" s="188">
        <v>34.207995689655171</v>
      </c>
      <c r="X104" s="505">
        <v>83</v>
      </c>
    </row>
    <row r="105" spans="1:24">
      <c r="A105" s="174">
        <v>84</v>
      </c>
      <c r="B105" s="140" t="s">
        <v>655</v>
      </c>
      <c r="C105" s="141"/>
      <c r="D105" s="141"/>
      <c r="E105" s="141">
        <v>343.58961373216755</v>
      </c>
      <c r="F105" s="141"/>
      <c r="G105" s="141"/>
      <c r="H105" s="141"/>
      <c r="I105" s="141"/>
      <c r="J105" s="141">
        <v>343.58961373216755</v>
      </c>
      <c r="K105" s="141"/>
      <c r="L105" s="141"/>
      <c r="M105" s="141">
        <v>46.012550432187908</v>
      </c>
      <c r="N105" s="189">
        <v>389.60216416435549</v>
      </c>
      <c r="O105" s="141">
        <v>385.18617078098811</v>
      </c>
      <c r="P105" s="141"/>
      <c r="Q105" s="141"/>
      <c r="R105" s="141"/>
      <c r="S105" s="141"/>
      <c r="T105" s="141"/>
      <c r="U105" s="141">
        <v>0</v>
      </c>
      <c r="V105" s="141">
        <v>385.18617078098811</v>
      </c>
      <c r="W105" s="188">
        <v>4.4159933833673923</v>
      </c>
      <c r="X105" s="505">
        <v>84</v>
      </c>
    </row>
    <row r="106" spans="1:24">
      <c r="A106" s="174">
        <v>85</v>
      </c>
      <c r="B106" s="140" t="s">
        <v>718</v>
      </c>
      <c r="C106" s="141"/>
      <c r="D106" s="141">
        <v>5599.7897469084728</v>
      </c>
      <c r="E106" s="141"/>
      <c r="F106" s="141"/>
      <c r="G106" s="141"/>
      <c r="H106" s="141"/>
      <c r="I106" s="141"/>
      <c r="J106" s="141">
        <v>9179.9831916532348</v>
      </c>
      <c r="K106" s="141"/>
      <c r="L106" s="141"/>
      <c r="M106" s="141">
        <v>3944.4309985632185</v>
      </c>
      <c r="N106" s="189">
        <v>13124.414190216454</v>
      </c>
      <c r="O106" s="141"/>
      <c r="P106" s="141">
        <v>9799.5806545267988</v>
      </c>
      <c r="Q106" s="141"/>
      <c r="R106" s="141"/>
      <c r="S106" s="141"/>
      <c r="T106" s="141"/>
      <c r="U106" s="141"/>
      <c r="V106" s="141">
        <v>9799.5806545267988</v>
      </c>
      <c r="W106" s="188">
        <v>3324.8335356896555</v>
      </c>
      <c r="X106" s="505">
        <v>85</v>
      </c>
    </row>
    <row r="107" spans="1:24">
      <c r="A107" s="174">
        <v>86</v>
      </c>
      <c r="B107" s="140" t="s">
        <v>719</v>
      </c>
      <c r="C107" s="141"/>
      <c r="D107" s="141"/>
      <c r="E107" s="141"/>
      <c r="F107" s="141"/>
      <c r="G107" s="141"/>
      <c r="H107" s="141"/>
      <c r="I107" s="141"/>
      <c r="J107" s="141">
        <v>0</v>
      </c>
      <c r="K107" s="141"/>
      <c r="L107" s="141"/>
      <c r="M107" s="141"/>
      <c r="N107" s="189">
        <v>0</v>
      </c>
      <c r="O107" s="141"/>
      <c r="P107" s="141"/>
      <c r="Q107" s="141"/>
      <c r="R107" s="141"/>
      <c r="S107" s="141"/>
      <c r="T107" s="141"/>
      <c r="U107" s="141"/>
      <c r="V107" s="141">
        <v>0</v>
      </c>
      <c r="W107" s="188"/>
      <c r="X107" s="505">
        <v>86</v>
      </c>
    </row>
    <row r="108" spans="1:24">
      <c r="A108" s="174">
        <v>87</v>
      </c>
      <c r="B108" s="140" t="s">
        <v>720</v>
      </c>
      <c r="C108" s="141"/>
      <c r="D108" s="141"/>
      <c r="E108" s="141"/>
      <c r="F108" s="141">
        <v>3892.8236086009642</v>
      </c>
      <c r="G108" s="141"/>
      <c r="H108" s="141"/>
      <c r="I108" s="141"/>
      <c r="J108" s="141">
        <v>3892.8236086009642</v>
      </c>
      <c r="K108" s="141"/>
      <c r="L108" s="141"/>
      <c r="M108" s="141">
        <v>604.36699712643679</v>
      </c>
      <c r="N108" s="189">
        <v>4497.1906057274009</v>
      </c>
      <c r="O108" s="141"/>
      <c r="P108" s="141"/>
      <c r="Q108" s="141">
        <v>1527.7366114745271</v>
      </c>
      <c r="R108" s="141"/>
      <c r="S108" s="141"/>
      <c r="T108" s="141"/>
      <c r="U108" s="141"/>
      <c r="V108" s="141">
        <v>1527.7366114745271</v>
      </c>
      <c r="W108" s="188">
        <v>2969.4539942528736</v>
      </c>
      <c r="X108" s="505">
        <v>87</v>
      </c>
    </row>
    <row r="109" spans="1:24">
      <c r="A109" s="174">
        <v>88</v>
      </c>
      <c r="B109" s="140" t="s">
        <v>722</v>
      </c>
      <c r="C109" s="141"/>
      <c r="D109" s="141"/>
      <c r="E109" s="141"/>
      <c r="F109" s="141"/>
      <c r="G109" s="141"/>
      <c r="H109" s="141"/>
      <c r="I109" s="141"/>
      <c r="J109" s="141">
        <v>15449.321721575636</v>
      </c>
      <c r="K109" s="141"/>
      <c r="L109" s="141"/>
      <c r="M109" s="141">
        <v>10764.960998563221</v>
      </c>
      <c r="N109" s="189">
        <v>26214.282720138857</v>
      </c>
      <c r="O109" s="141"/>
      <c r="P109" s="141"/>
      <c r="Q109" s="141"/>
      <c r="R109" s="141">
        <v>18128.695723012421</v>
      </c>
      <c r="S109" s="141"/>
      <c r="T109" s="141"/>
      <c r="U109" s="141"/>
      <c r="V109" s="141">
        <v>18128.695723012421</v>
      </c>
      <c r="W109" s="188">
        <v>8085.5869971264374</v>
      </c>
      <c r="X109" s="505">
        <v>88</v>
      </c>
    </row>
    <row r="110" spans="1:24">
      <c r="A110" s="174">
        <v>89</v>
      </c>
      <c r="B110" s="140" t="s">
        <v>723</v>
      </c>
      <c r="C110" s="141"/>
      <c r="D110" s="141" t="s">
        <v>725</v>
      </c>
      <c r="E110" s="141"/>
      <c r="F110" s="141"/>
      <c r="G110" s="141"/>
      <c r="H110" s="141"/>
      <c r="I110" s="141"/>
      <c r="J110" s="141" t="s">
        <v>725</v>
      </c>
      <c r="K110" s="141"/>
      <c r="L110" s="141"/>
      <c r="M110" s="141" t="s">
        <v>725</v>
      </c>
      <c r="N110" s="189" t="s">
        <v>725</v>
      </c>
      <c r="O110" s="141"/>
      <c r="P110" s="141" t="s">
        <v>725</v>
      </c>
      <c r="Q110" s="141"/>
      <c r="R110" s="141"/>
      <c r="S110" s="141"/>
      <c r="T110" s="141"/>
      <c r="U110" s="141"/>
      <c r="V110" s="141" t="s">
        <v>725</v>
      </c>
      <c r="W110" s="188" t="s">
        <v>725</v>
      </c>
      <c r="X110" s="505">
        <v>89</v>
      </c>
    </row>
    <row r="111" spans="1:24">
      <c r="A111" s="174">
        <v>90</v>
      </c>
      <c r="B111" s="140" t="s">
        <v>724</v>
      </c>
      <c r="C111" s="141"/>
      <c r="D111" s="141"/>
      <c r="E111" s="141">
        <v>2525.8237532097005</v>
      </c>
      <c r="F111" s="141"/>
      <c r="G111" s="141"/>
      <c r="H111" s="141">
        <v>0</v>
      </c>
      <c r="I111" s="141"/>
      <c r="J111" s="141">
        <v>2525.8237532097005</v>
      </c>
      <c r="K111" s="141"/>
      <c r="L111" s="141"/>
      <c r="M111" s="141">
        <v>513.96500000000003</v>
      </c>
      <c r="N111" s="189">
        <v>3039.7887532097006</v>
      </c>
      <c r="O111" s="141"/>
      <c r="P111" s="141"/>
      <c r="Q111" s="141"/>
      <c r="R111" s="141">
        <v>2264.3787532097008</v>
      </c>
      <c r="S111" s="141"/>
      <c r="T111" s="141"/>
      <c r="U111" s="141"/>
      <c r="V111" s="141">
        <v>2264.3787532097008</v>
      </c>
      <c r="W111" s="188">
        <v>775.41</v>
      </c>
      <c r="X111" s="505">
        <v>90</v>
      </c>
    </row>
    <row r="112" spans="1:24">
      <c r="A112" s="139"/>
      <c r="B112" s="574"/>
      <c r="L112" s="139"/>
      <c r="M112" s="139"/>
      <c r="N112" s="139"/>
      <c r="O112" s="139"/>
      <c r="P112" s="139"/>
      <c r="Q112" s="139"/>
      <c r="R112" s="139"/>
      <c r="S112" s="139"/>
      <c r="T112" s="139"/>
      <c r="U112" s="139"/>
      <c r="V112" s="139"/>
      <c r="W112" s="139"/>
    </row>
    <row r="113" spans="1:24" ht="15" customHeight="1">
      <c r="A113" s="139"/>
      <c r="B113" s="574"/>
      <c r="C113" s="208">
        <v>2012</v>
      </c>
      <c r="D113" s="569"/>
      <c r="E113" s="569"/>
      <c r="F113" s="569"/>
      <c r="G113" s="569"/>
      <c r="H113" s="569"/>
      <c r="I113" s="569"/>
      <c r="J113" s="569"/>
      <c r="K113" s="569"/>
      <c r="L113" s="208"/>
      <c r="M113" s="569"/>
      <c r="N113" s="569"/>
      <c r="O113" s="569"/>
      <c r="P113" s="569"/>
      <c r="Q113" s="569"/>
      <c r="R113" s="569"/>
      <c r="S113" s="569"/>
      <c r="T113" s="569"/>
      <c r="U113" s="569"/>
      <c r="V113" s="569"/>
      <c r="W113" s="569"/>
    </row>
    <row r="114" spans="1:24">
      <c r="A114" s="174">
        <v>91</v>
      </c>
      <c r="B114" s="140" t="s">
        <v>714</v>
      </c>
      <c r="C114" s="141">
        <v>2810.5862317921856</v>
      </c>
      <c r="D114" s="141"/>
      <c r="E114" s="141"/>
      <c r="F114" s="141"/>
      <c r="G114" s="141"/>
      <c r="H114" s="141"/>
      <c r="I114" s="141"/>
      <c r="J114" s="141">
        <v>2810.5862317921856</v>
      </c>
      <c r="K114" s="141"/>
      <c r="L114" s="141">
        <v>470.48448005875684</v>
      </c>
      <c r="M114" s="141"/>
      <c r="N114" s="189">
        <v>3281.0707118509426</v>
      </c>
      <c r="O114" s="141">
        <v>3625.5349410654317</v>
      </c>
      <c r="P114" s="141"/>
      <c r="Q114" s="141"/>
      <c r="R114" s="141"/>
      <c r="S114" s="141"/>
      <c r="T114" s="141"/>
      <c r="U114" s="141"/>
      <c r="V114" s="141">
        <v>3625.5349410654317</v>
      </c>
      <c r="W114" s="188"/>
      <c r="X114" s="505">
        <v>91</v>
      </c>
    </row>
    <row r="115" spans="1:24">
      <c r="A115" s="174">
        <v>92</v>
      </c>
      <c r="B115" s="140" t="s">
        <v>716</v>
      </c>
      <c r="C115" s="141"/>
      <c r="D115" s="141">
        <v>2314.9848270165521</v>
      </c>
      <c r="E115" s="141"/>
      <c r="F115" s="141"/>
      <c r="G115" s="141"/>
      <c r="H115" s="141"/>
      <c r="I115" s="141"/>
      <c r="J115" s="141">
        <v>2314.9848270165521</v>
      </c>
      <c r="K115" s="141"/>
      <c r="L115" s="141"/>
      <c r="M115" s="141">
        <v>237.69124624562687</v>
      </c>
      <c r="N115" s="189">
        <v>2552.6760732621792</v>
      </c>
      <c r="O115" s="141">
        <v>2089.1866563268536</v>
      </c>
      <c r="P115" s="141"/>
      <c r="Q115" s="141"/>
      <c r="R115" s="141"/>
      <c r="S115" s="141"/>
      <c r="T115" s="141"/>
      <c r="U115" s="141">
        <v>0</v>
      </c>
      <c r="V115" s="141">
        <v>2089.1866563268536</v>
      </c>
      <c r="W115" s="188">
        <v>463.48941693532572</v>
      </c>
      <c r="X115" s="505">
        <v>92</v>
      </c>
    </row>
    <row r="116" spans="1:24">
      <c r="A116" s="174">
        <v>93</v>
      </c>
      <c r="B116" s="140" t="s">
        <v>654</v>
      </c>
      <c r="C116" s="141"/>
      <c r="D116" s="141"/>
      <c r="E116" s="141"/>
      <c r="F116" s="141"/>
      <c r="G116" s="141"/>
      <c r="H116" s="141"/>
      <c r="I116" s="141">
        <v>128.40405162474684</v>
      </c>
      <c r="J116" s="141">
        <v>128.40405162474684</v>
      </c>
      <c r="K116" s="141">
        <v>403.90643393387126</v>
      </c>
      <c r="L116" s="141"/>
      <c r="M116" s="141">
        <v>4.7489959526774603</v>
      </c>
      <c r="N116" s="189">
        <v>537.05948151129553</v>
      </c>
      <c r="O116" s="141">
        <v>511.36348213396053</v>
      </c>
      <c r="P116" s="141"/>
      <c r="Q116" s="141"/>
      <c r="R116" s="141"/>
      <c r="S116" s="141"/>
      <c r="T116" s="141"/>
      <c r="U116" s="141">
        <v>0</v>
      </c>
      <c r="V116" s="141">
        <v>511.36348213396053</v>
      </c>
      <c r="W116" s="188">
        <v>25.695999377334996</v>
      </c>
      <c r="X116" s="505">
        <v>93</v>
      </c>
    </row>
    <row r="117" spans="1:24">
      <c r="A117" s="174">
        <v>94</v>
      </c>
      <c r="B117" s="140" t="s">
        <v>655</v>
      </c>
      <c r="C117" s="141"/>
      <c r="D117" s="141"/>
      <c r="E117" s="141">
        <v>345.00604285290228</v>
      </c>
      <c r="F117" s="141"/>
      <c r="G117" s="141"/>
      <c r="H117" s="141"/>
      <c r="I117" s="141"/>
      <c r="J117" s="141">
        <v>345.00604285290228</v>
      </c>
      <c r="K117" s="141"/>
      <c r="L117" s="141"/>
      <c r="M117" s="141">
        <v>41.372748150388063</v>
      </c>
      <c r="N117" s="189">
        <v>386.37879100329036</v>
      </c>
      <c r="O117" s="141">
        <v>382.26820793861606</v>
      </c>
      <c r="P117" s="141"/>
      <c r="Q117" s="141"/>
      <c r="R117" s="141"/>
      <c r="S117" s="141"/>
      <c r="T117" s="141"/>
      <c r="U117" s="141">
        <v>0</v>
      </c>
      <c r="V117" s="141">
        <v>382.26820793861606</v>
      </c>
      <c r="W117" s="188">
        <v>4.1105830646742909</v>
      </c>
      <c r="X117" s="505">
        <v>94</v>
      </c>
    </row>
    <row r="118" spans="1:24">
      <c r="A118" s="174">
        <v>95</v>
      </c>
      <c r="B118" s="140" t="s">
        <v>718</v>
      </c>
      <c r="C118" s="141"/>
      <c r="D118" s="141">
        <v>5397.7516577552133</v>
      </c>
      <c r="E118" s="141"/>
      <c r="F118" s="141"/>
      <c r="G118" s="141"/>
      <c r="H118" s="141"/>
      <c r="I118" s="141"/>
      <c r="J118" s="141">
        <v>8848.7732094347757</v>
      </c>
      <c r="K118" s="141"/>
      <c r="L118" s="141"/>
      <c r="M118" s="141">
        <v>3754.1338729763388</v>
      </c>
      <c r="N118" s="189">
        <v>12602.907082411115</v>
      </c>
      <c r="O118" s="141"/>
      <c r="P118" s="141">
        <v>9513.5018064584365</v>
      </c>
      <c r="Q118" s="141"/>
      <c r="R118" s="141"/>
      <c r="S118" s="141"/>
      <c r="T118" s="141"/>
      <c r="U118" s="141"/>
      <c r="V118" s="141">
        <v>9513.5018064584365</v>
      </c>
      <c r="W118" s="188">
        <v>3089.4052759526776</v>
      </c>
      <c r="X118" s="505">
        <v>95</v>
      </c>
    </row>
    <row r="119" spans="1:24">
      <c r="A119" s="174">
        <v>96</v>
      </c>
      <c r="B119" s="140" t="s">
        <v>719</v>
      </c>
      <c r="C119" s="141"/>
      <c r="D119" s="141"/>
      <c r="E119" s="141"/>
      <c r="F119" s="141"/>
      <c r="G119" s="141"/>
      <c r="H119" s="141"/>
      <c r="I119" s="141"/>
      <c r="J119" s="141">
        <v>0</v>
      </c>
      <c r="K119" s="141"/>
      <c r="L119" s="141"/>
      <c r="M119" s="141"/>
      <c r="N119" s="189">
        <v>0</v>
      </c>
      <c r="O119" s="141"/>
      <c r="P119" s="141"/>
      <c r="Q119" s="141"/>
      <c r="R119" s="141"/>
      <c r="S119" s="141"/>
      <c r="T119" s="141"/>
      <c r="U119" s="141"/>
      <c r="V119" s="141">
        <v>0</v>
      </c>
      <c r="W119" s="188"/>
      <c r="X119" s="505">
        <v>96</v>
      </c>
    </row>
    <row r="120" spans="1:24">
      <c r="A120" s="174">
        <v>97</v>
      </c>
      <c r="B120" s="140" t="s">
        <v>720</v>
      </c>
      <c r="C120" s="141"/>
      <c r="D120" s="141"/>
      <c r="E120" s="141"/>
      <c r="F120" s="141">
        <v>3515.9843169569481</v>
      </c>
      <c r="G120" s="141"/>
      <c r="H120" s="141"/>
      <c r="I120" s="141"/>
      <c r="J120" s="141">
        <v>3515.9843169569481</v>
      </c>
      <c r="K120" s="141"/>
      <c r="L120" s="141"/>
      <c r="M120" s="141">
        <v>592.01599470734743</v>
      </c>
      <c r="N120" s="189">
        <v>4108.0003116642956</v>
      </c>
      <c r="O120" s="141"/>
      <c r="P120" s="141"/>
      <c r="Q120" s="141">
        <v>1385.9273197589412</v>
      </c>
      <c r="R120" s="141"/>
      <c r="S120" s="141"/>
      <c r="T120" s="141"/>
      <c r="U120" s="141"/>
      <c r="V120" s="141">
        <v>1385.9273197589412</v>
      </c>
      <c r="W120" s="188">
        <v>2722.0729919053547</v>
      </c>
      <c r="X120" s="505">
        <v>97</v>
      </c>
    </row>
    <row r="121" spans="1:24">
      <c r="A121" s="174">
        <v>98</v>
      </c>
      <c r="B121" s="140" t="s">
        <v>722</v>
      </c>
      <c r="C121" s="141"/>
      <c r="D121" s="141"/>
      <c r="E121" s="141"/>
      <c r="F121" s="141"/>
      <c r="G121" s="141"/>
      <c r="H121" s="141"/>
      <c r="I121" s="141"/>
      <c r="J121" s="141">
        <v>15018.422956329972</v>
      </c>
      <c r="K121" s="141"/>
      <c r="L121" s="141"/>
      <c r="M121" s="141">
        <v>10410.505993150686</v>
      </c>
      <c r="N121" s="189">
        <v>25428.928949480658</v>
      </c>
      <c r="O121" s="141"/>
      <c r="P121" s="141"/>
      <c r="Q121" s="141"/>
      <c r="R121" s="141">
        <v>17555.107950103324</v>
      </c>
      <c r="S121" s="141"/>
      <c r="T121" s="141"/>
      <c r="U121" s="141"/>
      <c r="V121" s="141">
        <v>17555.107950103324</v>
      </c>
      <c r="W121" s="188">
        <v>7873.8209993773353</v>
      </c>
      <c r="X121" s="505">
        <v>98</v>
      </c>
    </row>
    <row r="122" spans="1:24">
      <c r="A122" s="174">
        <v>99</v>
      </c>
      <c r="B122" s="140" t="s">
        <v>723</v>
      </c>
      <c r="C122" s="141"/>
      <c r="D122" s="141" t="s">
        <v>725</v>
      </c>
      <c r="E122" s="141"/>
      <c r="F122" s="141"/>
      <c r="G122" s="141"/>
      <c r="H122" s="141"/>
      <c r="I122" s="141"/>
      <c r="J122" s="141" t="s">
        <v>725</v>
      </c>
      <c r="K122" s="141"/>
      <c r="L122" s="141"/>
      <c r="M122" s="141" t="s">
        <v>725</v>
      </c>
      <c r="N122" s="189" t="s">
        <v>725</v>
      </c>
      <c r="O122" s="141"/>
      <c r="P122" s="141" t="s">
        <v>725</v>
      </c>
      <c r="Q122" s="141"/>
      <c r="R122" s="141"/>
      <c r="S122" s="141"/>
      <c r="T122" s="141"/>
      <c r="U122" s="141"/>
      <c r="V122" s="141" t="s">
        <v>725</v>
      </c>
      <c r="W122" s="188" t="s">
        <v>725</v>
      </c>
      <c r="X122" s="505">
        <v>99</v>
      </c>
    </row>
    <row r="123" spans="1:24">
      <c r="A123" s="174">
        <v>100</v>
      </c>
      <c r="B123" s="140" t="s">
        <v>724</v>
      </c>
      <c r="C123" s="141"/>
      <c r="D123" s="141"/>
      <c r="E123" s="141">
        <v>2156.5668610774137</v>
      </c>
      <c r="F123" s="141"/>
      <c r="G123" s="141"/>
      <c r="H123" s="141">
        <v>0</v>
      </c>
      <c r="I123" s="141"/>
      <c r="J123" s="141">
        <v>2156.5668610774137</v>
      </c>
      <c r="K123" s="141"/>
      <c r="L123" s="141"/>
      <c r="M123" s="141">
        <v>389.66299813200499</v>
      </c>
      <c r="N123" s="189">
        <v>2546.2298592094189</v>
      </c>
      <c r="O123" s="141"/>
      <c r="P123" s="141"/>
      <c r="Q123" s="141"/>
      <c r="R123" s="141">
        <v>1922.345861700079</v>
      </c>
      <c r="S123" s="141"/>
      <c r="T123" s="141"/>
      <c r="U123" s="141"/>
      <c r="V123" s="141">
        <v>1922.345861700079</v>
      </c>
      <c r="W123" s="188">
        <v>623.88399750934002</v>
      </c>
      <c r="X123" s="505">
        <v>100</v>
      </c>
    </row>
    <row r="124" spans="1:24">
      <c r="A124" s="139"/>
      <c r="B124" s="574"/>
      <c r="W124" s="139"/>
    </row>
    <row r="125" spans="1:24" ht="15" customHeight="1">
      <c r="A125" s="139"/>
      <c r="B125" s="574"/>
      <c r="C125" s="208">
        <v>2013</v>
      </c>
      <c r="D125" s="569"/>
      <c r="E125" s="569"/>
      <c r="F125" s="569"/>
      <c r="G125" s="569"/>
      <c r="H125" s="569"/>
      <c r="I125" s="569"/>
      <c r="J125" s="569"/>
      <c r="K125" s="569"/>
      <c r="L125" s="208"/>
      <c r="M125" s="569"/>
      <c r="N125" s="569"/>
      <c r="O125" s="569"/>
      <c r="P125" s="569"/>
      <c r="Q125" s="569"/>
      <c r="R125" s="569"/>
      <c r="S125" s="569"/>
      <c r="T125" s="569"/>
      <c r="U125" s="569"/>
      <c r="V125" s="569"/>
      <c r="W125" s="569"/>
    </row>
    <row r="126" spans="1:24">
      <c r="A126" s="174">
        <v>101</v>
      </c>
      <c r="B126" s="140" t="s">
        <v>714</v>
      </c>
      <c r="C126" s="141">
        <v>3217.2293004671888</v>
      </c>
      <c r="D126" s="141"/>
      <c r="E126" s="141"/>
      <c r="F126" s="141"/>
      <c r="G126" s="141"/>
      <c r="H126" s="141"/>
      <c r="I126" s="141"/>
      <c r="J126" s="141">
        <v>3217.2293004671888</v>
      </c>
      <c r="K126" s="141"/>
      <c r="L126" s="141">
        <v>697.93137137796612</v>
      </c>
      <c r="M126" s="141"/>
      <c r="N126" s="189">
        <v>3915.1606718451549</v>
      </c>
      <c r="O126" s="141">
        <v>3915.1606718451549</v>
      </c>
      <c r="P126" s="141"/>
      <c r="Q126" s="141"/>
      <c r="R126" s="141"/>
      <c r="S126" s="141"/>
      <c r="T126" s="141"/>
      <c r="U126" s="141"/>
      <c r="V126" s="141">
        <v>3915.1606718451549</v>
      </c>
      <c r="W126" s="188"/>
      <c r="X126" s="505">
        <v>101</v>
      </c>
    </row>
    <row r="127" spans="1:24">
      <c r="A127" s="174">
        <v>102</v>
      </c>
      <c r="B127" s="140" t="s">
        <v>716</v>
      </c>
      <c r="C127" s="141"/>
      <c r="D127" s="141">
        <v>2615.7086605762524</v>
      </c>
      <c r="E127" s="141"/>
      <c r="F127" s="141"/>
      <c r="G127" s="141"/>
      <c r="H127" s="141"/>
      <c r="I127" s="141"/>
      <c r="J127" s="141">
        <v>2615.7086605762524</v>
      </c>
      <c r="K127" s="141"/>
      <c r="L127" s="141"/>
      <c r="M127" s="141">
        <v>225.40653751478132</v>
      </c>
      <c r="N127" s="189">
        <v>2841.1151980910336</v>
      </c>
      <c r="O127" s="141">
        <v>2300.8457292002308</v>
      </c>
      <c r="P127" s="141"/>
      <c r="Q127" s="141"/>
      <c r="R127" s="141"/>
      <c r="S127" s="141"/>
      <c r="T127" s="141"/>
      <c r="U127" s="141">
        <v>0</v>
      </c>
      <c r="V127" s="141">
        <v>2300.8457292002308</v>
      </c>
      <c r="W127" s="188">
        <v>540.26946889080295</v>
      </c>
      <c r="X127" s="505">
        <v>102</v>
      </c>
    </row>
    <row r="128" spans="1:24">
      <c r="A128" s="174">
        <v>103</v>
      </c>
      <c r="B128" s="140" t="s">
        <v>654</v>
      </c>
      <c r="C128" s="141"/>
      <c r="D128" s="141"/>
      <c r="E128" s="141"/>
      <c r="F128" s="141"/>
      <c r="G128" s="141"/>
      <c r="H128" s="141"/>
      <c r="I128" s="141">
        <v>132.4855788932035</v>
      </c>
      <c r="J128" s="141">
        <v>132.4855788932035</v>
      </c>
      <c r="K128" s="141">
        <v>414.11459517330752</v>
      </c>
      <c r="L128" s="141"/>
      <c r="M128" s="141">
        <v>4.3849935998795271</v>
      </c>
      <c r="N128" s="189">
        <v>550.98516766639057</v>
      </c>
      <c r="O128" s="141">
        <v>513.38417376532891</v>
      </c>
      <c r="P128" s="141"/>
      <c r="Q128" s="141"/>
      <c r="R128" s="141"/>
      <c r="S128" s="141"/>
      <c r="T128" s="141"/>
      <c r="U128" s="141">
        <v>0</v>
      </c>
      <c r="V128" s="141">
        <v>513.38417376532891</v>
      </c>
      <c r="W128" s="188">
        <v>37.600993901061663</v>
      </c>
      <c r="X128" s="505">
        <v>103</v>
      </c>
    </row>
    <row r="129" spans="1:24">
      <c r="A129" s="174">
        <v>104</v>
      </c>
      <c r="B129" s="140" t="s">
        <v>655</v>
      </c>
      <c r="C129" s="141"/>
      <c r="D129" s="141"/>
      <c r="E129" s="141">
        <v>368.55646461969638</v>
      </c>
      <c r="F129" s="141"/>
      <c r="G129" s="141"/>
      <c r="H129" s="141"/>
      <c r="I129" s="141"/>
      <c r="J129" s="141">
        <v>368.55646461969638</v>
      </c>
      <c r="K129" s="141"/>
      <c r="L129" s="141"/>
      <c r="M129" s="141">
        <v>39.234460904012465</v>
      </c>
      <c r="N129" s="189">
        <v>407.79092552370884</v>
      </c>
      <c r="O129" s="141">
        <v>402.99939750162889</v>
      </c>
      <c r="P129" s="141"/>
      <c r="Q129" s="141"/>
      <c r="R129" s="141"/>
      <c r="S129" s="141"/>
      <c r="T129" s="141"/>
      <c r="U129" s="141">
        <v>0</v>
      </c>
      <c r="V129" s="141">
        <v>402.99939750162889</v>
      </c>
      <c r="W129" s="188">
        <v>4.7915280220799454</v>
      </c>
      <c r="X129" s="505">
        <v>104</v>
      </c>
    </row>
    <row r="130" spans="1:24">
      <c r="A130" s="174">
        <v>105</v>
      </c>
      <c r="B130" s="140" t="s">
        <v>718</v>
      </c>
      <c r="C130" s="141"/>
      <c r="D130" s="141">
        <v>5381.1261536665515</v>
      </c>
      <c r="E130" s="141"/>
      <c r="F130" s="141"/>
      <c r="G130" s="141"/>
      <c r="H130" s="141"/>
      <c r="I130" s="141"/>
      <c r="J130" s="141">
        <v>8821.5182846992648</v>
      </c>
      <c r="K130" s="141"/>
      <c r="L130" s="141"/>
      <c r="M130" s="141">
        <v>3778.1258113093891</v>
      </c>
      <c r="N130" s="189">
        <v>12599.644096008655</v>
      </c>
      <c r="O130" s="141"/>
      <c r="P130" s="141">
        <v>9574.8309018817054</v>
      </c>
      <c r="Q130" s="141"/>
      <c r="R130" s="141"/>
      <c r="S130" s="141"/>
      <c r="T130" s="141"/>
      <c r="U130" s="141"/>
      <c r="V130" s="141">
        <v>9574.8309018817054</v>
      </c>
      <c r="W130" s="188">
        <v>3024.8131941269485</v>
      </c>
      <c r="X130" s="505">
        <v>105</v>
      </c>
    </row>
    <row r="131" spans="1:24">
      <c r="A131" s="174">
        <v>106</v>
      </c>
      <c r="B131" s="140" t="s">
        <v>719</v>
      </c>
      <c r="C131" s="141"/>
      <c r="D131" s="141"/>
      <c r="E131" s="141"/>
      <c r="F131" s="141"/>
      <c r="G131" s="141"/>
      <c r="H131" s="141"/>
      <c r="I131" s="141"/>
      <c r="J131" s="141">
        <v>0</v>
      </c>
      <c r="K131" s="141"/>
      <c r="L131" s="141"/>
      <c r="M131" s="141"/>
      <c r="N131" s="189">
        <v>0</v>
      </c>
      <c r="O131" s="141"/>
      <c r="P131" s="141"/>
      <c r="Q131" s="141"/>
      <c r="R131" s="141"/>
      <c r="S131" s="141"/>
      <c r="T131" s="141"/>
      <c r="U131" s="141"/>
      <c r="V131" s="141">
        <v>0</v>
      </c>
      <c r="W131" s="188"/>
      <c r="X131" s="505">
        <v>106</v>
      </c>
    </row>
    <row r="132" spans="1:24">
      <c r="A132" s="174">
        <v>107</v>
      </c>
      <c r="B132" s="140" t="s">
        <v>720</v>
      </c>
      <c r="C132" s="141"/>
      <c r="D132" s="141"/>
      <c r="E132" s="141"/>
      <c r="F132" s="141">
        <v>3367.0982427822028</v>
      </c>
      <c r="G132" s="141"/>
      <c r="H132" s="141"/>
      <c r="I132" s="141"/>
      <c r="J132" s="141">
        <v>3367.0982427822028</v>
      </c>
      <c r="K132" s="141"/>
      <c r="L132" s="141"/>
      <c r="M132" s="141">
        <v>669.47599578345</v>
      </c>
      <c r="N132" s="189">
        <v>4036.5742385656526</v>
      </c>
      <c r="O132" s="141"/>
      <c r="P132" s="141"/>
      <c r="Q132" s="141">
        <v>1391.7632454175464</v>
      </c>
      <c r="R132" s="141"/>
      <c r="S132" s="141"/>
      <c r="T132" s="141"/>
      <c r="U132" s="141"/>
      <c r="V132" s="141">
        <v>1391.7632454175464</v>
      </c>
      <c r="W132" s="188">
        <v>2644.8109931481063</v>
      </c>
      <c r="X132" s="505">
        <v>107</v>
      </c>
    </row>
    <row r="133" spans="1:24">
      <c r="A133" s="174">
        <v>108</v>
      </c>
      <c r="B133" s="140" t="s">
        <v>722</v>
      </c>
      <c r="C133" s="141"/>
      <c r="D133" s="141"/>
      <c r="E133" s="141"/>
      <c r="F133" s="141"/>
      <c r="G133" s="141"/>
      <c r="H133" s="141"/>
      <c r="I133" s="141"/>
      <c r="J133" s="141">
        <v>14937.070821842985</v>
      </c>
      <c r="K133" s="141"/>
      <c r="L133" s="141"/>
      <c r="M133" s="141">
        <v>10047.338995557564</v>
      </c>
      <c r="N133" s="189">
        <v>24984.409817400548</v>
      </c>
      <c r="O133" s="141"/>
      <c r="P133" s="141"/>
      <c r="Q133" s="141"/>
      <c r="R133" s="141">
        <v>17214.235816948774</v>
      </c>
      <c r="S133" s="141"/>
      <c r="T133" s="141"/>
      <c r="U133" s="141"/>
      <c r="V133" s="141">
        <v>17214.235816948774</v>
      </c>
      <c r="W133" s="188">
        <v>7770.1740004517724</v>
      </c>
      <c r="X133" s="505">
        <v>108</v>
      </c>
    </row>
    <row r="134" spans="1:24">
      <c r="A134" s="174">
        <v>109</v>
      </c>
      <c r="B134" s="140" t="s">
        <v>723</v>
      </c>
      <c r="C134" s="141"/>
      <c r="D134" s="141" t="s">
        <v>725</v>
      </c>
      <c r="E134" s="141"/>
      <c r="F134" s="141"/>
      <c r="G134" s="141"/>
      <c r="H134" s="141"/>
      <c r="I134" s="141"/>
      <c r="J134" s="141" t="s">
        <v>725</v>
      </c>
      <c r="K134" s="141"/>
      <c r="L134" s="141"/>
      <c r="M134" s="141" t="s">
        <v>725</v>
      </c>
      <c r="N134" s="189" t="s">
        <v>725</v>
      </c>
      <c r="O134" s="141"/>
      <c r="P134" s="141" t="s">
        <v>725</v>
      </c>
      <c r="Q134" s="141"/>
      <c r="R134" s="141"/>
      <c r="S134" s="141"/>
      <c r="T134" s="141"/>
      <c r="U134" s="141"/>
      <c r="V134" s="141" t="s">
        <v>725</v>
      </c>
      <c r="W134" s="188" t="s">
        <v>725</v>
      </c>
      <c r="X134" s="505">
        <v>109</v>
      </c>
    </row>
    <row r="135" spans="1:24">
      <c r="A135" s="174">
        <v>110</v>
      </c>
      <c r="B135" s="140" t="s">
        <v>724</v>
      </c>
      <c r="C135" s="141"/>
      <c r="D135" s="141"/>
      <c r="E135" s="141">
        <v>2068.267013570367</v>
      </c>
      <c r="F135" s="141"/>
      <c r="G135" s="141"/>
      <c r="H135" s="141">
        <v>0</v>
      </c>
      <c r="I135" s="141"/>
      <c r="J135" s="141">
        <v>2068.267013570367</v>
      </c>
      <c r="K135" s="141"/>
      <c r="L135" s="141"/>
      <c r="M135" s="141">
        <v>331.59699570815445</v>
      </c>
      <c r="N135" s="189">
        <v>2399.8640092785213</v>
      </c>
      <c r="O135" s="141"/>
      <c r="P135" s="141"/>
      <c r="Q135" s="141"/>
      <c r="R135" s="141">
        <v>1847.3320162057105</v>
      </c>
      <c r="S135" s="141"/>
      <c r="T135" s="141"/>
      <c r="U135" s="141"/>
      <c r="V135" s="141">
        <v>1847.3320162057105</v>
      </c>
      <c r="W135" s="188">
        <v>552.53199307281068</v>
      </c>
      <c r="X135" s="505">
        <v>110</v>
      </c>
    </row>
    <row r="136" spans="1:24" ht="15" customHeight="1">
      <c r="A136" s="166" t="s">
        <v>572</v>
      </c>
      <c r="B136" s="194"/>
    </row>
    <row r="137" spans="1:24">
      <c r="A137" s="46" t="s">
        <v>983</v>
      </c>
      <c r="B137" s="194"/>
    </row>
    <row r="138" spans="1:24">
      <c r="A138" s="150" t="s">
        <v>645</v>
      </c>
      <c r="B138" s="194"/>
    </row>
    <row r="139" spans="1:24">
      <c r="B139" s="194"/>
    </row>
    <row r="140" spans="1:24">
      <c r="B140" s="194"/>
    </row>
    <row r="141" spans="1:24">
      <c r="B141" s="194"/>
    </row>
    <row r="142" spans="1:24">
      <c r="B142" s="194"/>
    </row>
    <row r="143" spans="1:24">
      <c r="B143" s="194"/>
    </row>
    <row r="144" spans="1:24">
      <c r="B144" s="194"/>
    </row>
    <row r="145" spans="2:2">
      <c r="B145" s="194"/>
    </row>
    <row r="146" spans="2:2">
      <c r="B146" s="194"/>
    </row>
    <row r="147" spans="2:2">
      <c r="B147" s="194"/>
    </row>
    <row r="148" spans="2:2">
      <c r="B148" s="194"/>
    </row>
    <row r="149" spans="2:2">
      <c r="B149" s="194"/>
    </row>
    <row r="150" spans="2:2">
      <c r="B150" s="194"/>
    </row>
    <row r="151" spans="2:2">
      <c r="B151" s="194"/>
    </row>
    <row r="152" spans="2:2">
      <c r="B152" s="194"/>
    </row>
    <row r="153" spans="2:2">
      <c r="B153" s="194"/>
    </row>
    <row r="154" spans="2:2">
      <c r="B154" s="194"/>
    </row>
    <row r="155" spans="2:2">
      <c r="B155" s="194"/>
    </row>
    <row r="156" spans="2:2">
      <c r="B156" s="194"/>
    </row>
    <row r="157" spans="2:2">
      <c r="B157" s="194"/>
    </row>
    <row r="158" spans="2:2">
      <c r="B158" s="194"/>
    </row>
    <row r="159" spans="2:2">
      <c r="B159" s="194"/>
    </row>
    <row r="160" spans="2:2">
      <c r="B160" s="194"/>
    </row>
    <row r="161" spans="2:2">
      <c r="B161" s="194"/>
    </row>
    <row r="162" spans="2:2">
      <c r="B162" s="194"/>
    </row>
    <row r="163" spans="2:2">
      <c r="B163" s="194"/>
    </row>
    <row r="164" spans="2:2">
      <c r="B164" s="194"/>
    </row>
    <row r="165" spans="2:2">
      <c r="B165" s="194"/>
    </row>
    <row r="166" spans="2:2">
      <c r="B166" s="194"/>
    </row>
    <row r="167" spans="2:2">
      <c r="B167" s="194"/>
    </row>
    <row r="168" spans="2:2">
      <c r="B168" s="194"/>
    </row>
    <row r="169" spans="2:2">
      <c r="B169" s="194"/>
    </row>
    <row r="170" spans="2:2">
      <c r="B170" s="194"/>
    </row>
    <row r="171" spans="2:2">
      <c r="B171" s="194"/>
    </row>
    <row r="172" spans="2:2">
      <c r="B172" s="194"/>
    </row>
    <row r="173" spans="2:2">
      <c r="B173" s="194"/>
    </row>
    <row r="174" spans="2:2">
      <c r="B174" s="194"/>
    </row>
    <row r="175" spans="2:2">
      <c r="B175" s="194"/>
    </row>
    <row r="176" spans="2:2">
      <c r="B176" s="194"/>
    </row>
    <row r="177" spans="2:2">
      <c r="B177" s="194"/>
    </row>
    <row r="178" spans="2:2">
      <c r="B178" s="194"/>
    </row>
    <row r="179" spans="2:2">
      <c r="B179" s="194"/>
    </row>
    <row r="180" spans="2:2">
      <c r="B180" s="194"/>
    </row>
    <row r="181" spans="2:2">
      <c r="B181" s="194"/>
    </row>
    <row r="182" spans="2:2">
      <c r="B182" s="194"/>
    </row>
    <row r="183" spans="2:2">
      <c r="B183" s="194"/>
    </row>
    <row r="184" spans="2:2">
      <c r="B184" s="194"/>
    </row>
    <row r="185" spans="2:2">
      <c r="B185" s="194"/>
    </row>
    <row r="186" spans="2:2">
      <c r="B186" s="194"/>
    </row>
    <row r="187" spans="2:2">
      <c r="B187" s="194"/>
    </row>
    <row r="188" spans="2:2">
      <c r="B188" s="194"/>
    </row>
    <row r="189" spans="2:2">
      <c r="B189" s="194"/>
    </row>
    <row r="190" spans="2:2">
      <c r="B190" s="194"/>
    </row>
    <row r="191" spans="2:2">
      <c r="B191" s="194"/>
    </row>
    <row r="192" spans="2:2">
      <c r="B192" s="194"/>
    </row>
    <row r="193" spans="2:2">
      <c r="B193" s="194"/>
    </row>
    <row r="194" spans="2:2">
      <c r="B194" s="194"/>
    </row>
    <row r="195" spans="2:2">
      <c r="B195" s="194"/>
    </row>
    <row r="196" spans="2:2">
      <c r="B196" s="194"/>
    </row>
    <row r="197" spans="2:2">
      <c r="B197" s="194"/>
    </row>
    <row r="198" spans="2:2">
      <c r="B198" s="194"/>
    </row>
    <row r="199" spans="2:2">
      <c r="B199" s="194"/>
    </row>
    <row r="200" spans="2:2">
      <c r="B200" s="194"/>
    </row>
    <row r="201" spans="2:2">
      <c r="B201" s="194"/>
    </row>
    <row r="202" spans="2:2">
      <c r="B202" s="194"/>
    </row>
    <row r="203" spans="2:2">
      <c r="B203" s="194"/>
    </row>
    <row r="204" spans="2:2">
      <c r="B204" s="194"/>
    </row>
    <row r="205" spans="2:2">
      <c r="B205" s="194"/>
    </row>
    <row r="206" spans="2:2">
      <c r="B206" s="194"/>
    </row>
    <row r="207" spans="2:2">
      <c r="B207" s="194"/>
    </row>
    <row r="208" spans="2:2">
      <c r="B208" s="194"/>
    </row>
    <row r="209" spans="2:2">
      <c r="B209" s="194"/>
    </row>
    <row r="210" spans="2:2">
      <c r="B210" s="194"/>
    </row>
    <row r="211" spans="2:2">
      <c r="B211" s="194"/>
    </row>
    <row r="212" spans="2:2">
      <c r="B212" s="194"/>
    </row>
    <row r="213" spans="2:2">
      <c r="B213" s="194"/>
    </row>
    <row r="214" spans="2:2">
      <c r="B214" s="194"/>
    </row>
    <row r="215" spans="2:2">
      <c r="B215" s="194"/>
    </row>
    <row r="216" spans="2:2">
      <c r="B216" s="194"/>
    </row>
    <row r="217" spans="2:2">
      <c r="B217" s="194"/>
    </row>
    <row r="218" spans="2:2">
      <c r="B218" s="194"/>
    </row>
    <row r="219" spans="2:2">
      <c r="B219" s="194"/>
    </row>
    <row r="220" spans="2:2">
      <c r="B220" s="194"/>
    </row>
    <row r="221" spans="2:2">
      <c r="B221" s="194"/>
    </row>
    <row r="222" spans="2:2">
      <c r="B222" s="194"/>
    </row>
    <row r="223" spans="2:2">
      <c r="B223" s="194"/>
    </row>
    <row r="224" spans="2:2">
      <c r="B224" s="194"/>
    </row>
    <row r="225" spans="2:2">
      <c r="B225" s="194"/>
    </row>
    <row r="226" spans="2:2">
      <c r="B226" s="194"/>
    </row>
    <row r="227" spans="2:2">
      <c r="B227" s="194"/>
    </row>
    <row r="228" spans="2:2">
      <c r="B228" s="194"/>
    </row>
    <row r="229" spans="2:2">
      <c r="B229" s="194"/>
    </row>
    <row r="230" spans="2:2">
      <c r="B230" s="194"/>
    </row>
    <row r="231" spans="2:2">
      <c r="B231" s="194"/>
    </row>
    <row r="232" spans="2:2">
      <c r="B232" s="194"/>
    </row>
    <row r="233" spans="2:2">
      <c r="B233" s="194"/>
    </row>
    <row r="234" spans="2:2">
      <c r="B234" s="194"/>
    </row>
    <row r="235" spans="2:2">
      <c r="B235" s="194"/>
    </row>
    <row r="236" spans="2:2">
      <c r="B236" s="194"/>
    </row>
    <row r="237" spans="2:2">
      <c r="B237" s="194"/>
    </row>
    <row r="238" spans="2:2">
      <c r="B238" s="194"/>
    </row>
    <row r="239" spans="2:2">
      <c r="B239" s="194"/>
    </row>
    <row r="240" spans="2:2">
      <c r="B240" s="194"/>
    </row>
    <row r="241" spans="2:2">
      <c r="B241" s="194"/>
    </row>
    <row r="242" spans="2:2">
      <c r="B242" s="194"/>
    </row>
    <row r="243" spans="2:2">
      <c r="B243" s="194"/>
    </row>
    <row r="244" spans="2:2">
      <c r="B244" s="194"/>
    </row>
    <row r="245" spans="2:2">
      <c r="B245" s="194"/>
    </row>
    <row r="246" spans="2:2">
      <c r="B246" s="194"/>
    </row>
    <row r="247" spans="2:2">
      <c r="B247" s="194"/>
    </row>
    <row r="248" spans="2:2">
      <c r="B248" s="194"/>
    </row>
    <row r="249" spans="2:2">
      <c r="B249" s="194"/>
    </row>
    <row r="250" spans="2:2">
      <c r="B250" s="194"/>
    </row>
    <row r="251" spans="2:2">
      <c r="B251" s="194"/>
    </row>
    <row r="252" spans="2:2">
      <c r="B252" s="194"/>
    </row>
    <row r="253" spans="2:2">
      <c r="B253" s="194"/>
    </row>
    <row r="254" spans="2:2">
      <c r="B254" s="194"/>
    </row>
    <row r="255" spans="2:2">
      <c r="B255" s="194"/>
    </row>
    <row r="256" spans="2:2">
      <c r="B256" s="194"/>
    </row>
    <row r="257" spans="2:2">
      <c r="B257" s="194"/>
    </row>
    <row r="258" spans="2:2">
      <c r="B258" s="194"/>
    </row>
    <row r="259" spans="2:2">
      <c r="B259" s="194"/>
    </row>
    <row r="260" spans="2:2">
      <c r="B260" s="194"/>
    </row>
    <row r="261" spans="2:2">
      <c r="B261" s="194"/>
    </row>
    <row r="262" spans="2:2">
      <c r="B262" s="194"/>
    </row>
    <row r="263" spans="2:2">
      <c r="B263" s="194"/>
    </row>
    <row r="264" spans="2:2">
      <c r="B264" s="194"/>
    </row>
    <row r="265" spans="2:2">
      <c r="B265" s="194"/>
    </row>
    <row r="266" spans="2:2">
      <c r="B266" s="194"/>
    </row>
    <row r="267" spans="2:2">
      <c r="B267" s="194"/>
    </row>
    <row r="268" spans="2:2">
      <c r="B268" s="194"/>
    </row>
    <row r="269" spans="2:2">
      <c r="B269" s="194"/>
    </row>
    <row r="270" spans="2:2">
      <c r="B270" s="194"/>
    </row>
    <row r="271" spans="2:2">
      <c r="B271" s="194"/>
    </row>
    <row r="272" spans="2:2">
      <c r="B272" s="194"/>
    </row>
    <row r="273" spans="2:2">
      <c r="B273" s="194"/>
    </row>
    <row r="274" spans="2:2">
      <c r="B274" s="194"/>
    </row>
    <row r="275" spans="2:2">
      <c r="B275" s="194"/>
    </row>
    <row r="276" spans="2:2">
      <c r="B276" s="194"/>
    </row>
    <row r="277" spans="2:2">
      <c r="B277" s="194"/>
    </row>
    <row r="278" spans="2:2">
      <c r="B278" s="194"/>
    </row>
    <row r="279" spans="2:2">
      <c r="B279" s="194"/>
    </row>
    <row r="280" spans="2:2">
      <c r="B280" s="194"/>
    </row>
    <row r="281" spans="2:2">
      <c r="B281" s="194"/>
    </row>
    <row r="282" spans="2:2">
      <c r="B282" s="194"/>
    </row>
    <row r="283" spans="2:2">
      <c r="B283" s="194"/>
    </row>
    <row r="284" spans="2:2">
      <c r="B284" s="194"/>
    </row>
    <row r="285" spans="2:2">
      <c r="B285" s="194"/>
    </row>
    <row r="286" spans="2:2">
      <c r="B286" s="194"/>
    </row>
    <row r="287" spans="2:2">
      <c r="B287" s="194"/>
    </row>
    <row r="288" spans="2:2">
      <c r="B288" s="194"/>
    </row>
    <row r="289" spans="2:2">
      <c r="B289" s="194"/>
    </row>
    <row r="290" spans="2:2">
      <c r="B290" s="194"/>
    </row>
    <row r="291" spans="2:2">
      <c r="B291" s="194"/>
    </row>
    <row r="292" spans="2:2">
      <c r="B292" s="194"/>
    </row>
    <row r="293" spans="2:2">
      <c r="B293" s="194"/>
    </row>
    <row r="294" spans="2:2">
      <c r="B294" s="194"/>
    </row>
    <row r="295" spans="2:2">
      <c r="B295" s="194"/>
    </row>
    <row r="296" spans="2:2">
      <c r="B296" s="194"/>
    </row>
    <row r="297" spans="2:2">
      <c r="B297" s="194"/>
    </row>
    <row r="298" spans="2:2">
      <c r="B298" s="194"/>
    </row>
    <row r="299" spans="2:2">
      <c r="B299" s="194"/>
    </row>
    <row r="300" spans="2:2">
      <c r="B300" s="194"/>
    </row>
    <row r="301" spans="2:2">
      <c r="B301" s="194"/>
    </row>
    <row r="302" spans="2:2">
      <c r="B302" s="194"/>
    </row>
    <row r="303" spans="2:2">
      <c r="B303" s="194"/>
    </row>
    <row r="304" spans="2:2">
      <c r="B304" s="194"/>
    </row>
    <row r="305" spans="2:2">
      <c r="B305" s="194"/>
    </row>
    <row r="306" spans="2:2">
      <c r="B306" s="194"/>
    </row>
    <row r="307" spans="2:2">
      <c r="B307" s="194"/>
    </row>
    <row r="308" spans="2:2">
      <c r="B308" s="194"/>
    </row>
    <row r="309" spans="2:2">
      <c r="B309" s="194"/>
    </row>
    <row r="310" spans="2:2">
      <c r="B310" s="194"/>
    </row>
    <row r="311" spans="2:2">
      <c r="B311" s="194"/>
    </row>
    <row r="312" spans="2:2">
      <c r="B312" s="194"/>
    </row>
    <row r="313" spans="2:2">
      <c r="B313" s="194"/>
    </row>
    <row r="314" spans="2:2">
      <c r="B314" s="194"/>
    </row>
    <row r="315" spans="2:2">
      <c r="B315" s="194"/>
    </row>
    <row r="316" spans="2:2">
      <c r="B316" s="194"/>
    </row>
    <row r="317" spans="2:2">
      <c r="B317" s="194"/>
    </row>
    <row r="318" spans="2:2">
      <c r="B318" s="194"/>
    </row>
    <row r="319" spans="2:2">
      <c r="B319" s="194"/>
    </row>
    <row r="320" spans="2:2">
      <c r="B320" s="194"/>
    </row>
    <row r="321" spans="2:2">
      <c r="B321" s="194"/>
    </row>
    <row r="322" spans="2:2">
      <c r="B322" s="194"/>
    </row>
    <row r="323" spans="2:2">
      <c r="B323" s="194"/>
    </row>
    <row r="324" spans="2:2">
      <c r="B324" s="194"/>
    </row>
    <row r="325" spans="2:2">
      <c r="B325" s="194"/>
    </row>
    <row r="326" spans="2:2">
      <c r="B326" s="194"/>
    </row>
    <row r="327" spans="2:2">
      <c r="B327" s="194"/>
    </row>
    <row r="328" spans="2:2">
      <c r="B328" s="194"/>
    </row>
    <row r="329" spans="2:2">
      <c r="B329" s="194"/>
    </row>
    <row r="330" spans="2:2">
      <c r="B330" s="194"/>
    </row>
    <row r="331" spans="2:2">
      <c r="B331" s="194"/>
    </row>
    <row r="332" spans="2:2">
      <c r="B332" s="194"/>
    </row>
    <row r="333" spans="2:2">
      <c r="B333" s="194"/>
    </row>
    <row r="334" spans="2:2">
      <c r="B334" s="194"/>
    </row>
    <row r="335" spans="2:2">
      <c r="B335" s="194"/>
    </row>
    <row r="336" spans="2:2">
      <c r="B336" s="194"/>
    </row>
    <row r="337" spans="2:2">
      <c r="B337" s="194"/>
    </row>
    <row r="338" spans="2:2">
      <c r="B338" s="194"/>
    </row>
    <row r="339" spans="2:2">
      <c r="B339" s="194"/>
    </row>
    <row r="340" spans="2:2">
      <c r="B340" s="194"/>
    </row>
    <row r="341" spans="2:2">
      <c r="B341" s="194"/>
    </row>
    <row r="342" spans="2:2">
      <c r="B342" s="194"/>
    </row>
    <row r="343" spans="2:2">
      <c r="B343" s="194"/>
    </row>
    <row r="344" spans="2:2">
      <c r="B344" s="194"/>
    </row>
    <row r="345" spans="2:2">
      <c r="B345" s="194"/>
    </row>
    <row r="346" spans="2:2">
      <c r="B346" s="194"/>
    </row>
    <row r="347" spans="2:2">
      <c r="B347" s="194"/>
    </row>
    <row r="348" spans="2:2">
      <c r="B348" s="194"/>
    </row>
    <row r="349" spans="2:2">
      <c r="B349" s="194"/>
    </row>
    <row r="350" spans="2:2">
      <c r="B350" s="194"/>
    </row>
    <row r="351" spans="2:2">
      <c r="B351" s="194"/>
    </row>
    <row r="352" spans="2:2">
      <c r="B352" s="194"/>
    </row>
    <row r="353" spans="2:2">
      <c r="B353" s="194"/>
    </row>
    <row r="354" spans="2:2">
      <c r="B354" s="194"/>
    </row>
    <row r="355" spans="2:2">
      <c r="B355" s="194"/>
    </row>
    <row r="356" spans="2:2">
      <c r="B356" s="194"/>
    </row>
    <row r="357" spans="2:2">
      <c r="B357" s="194"/>
    </row>
    <row r="358" spans="2:2">
      <c r="B358" s="194"/>
    </row>
    <row r="359" spans="2:2">
      <c r="B359" s="194"/>
    </row>
    <row r="360" spans="2:2">
      <c r="B360" s="194"/>
    </row>
    <row r="361" spans="2:2">
      <c r="B361" s="194"/>
    </row>
    <row r="362" spans="2:2">
      <c r="B362" s="194"/>
    </row>
    <row r="363" spans="2:2">
      <c r="B363" s="194"/>
    </row>
    <row r="364" spans="2:2">
      <c r="B364" s="194"/>
    </row>
    <row r="365" spans="2:2">
      <c r="B365" s="194"/>
    </row>
    <row r="366" spans="2:2">
      <c r="B366" s="194"/>
    </row>
    <row r="367" spans="2:2">
      <c r="B367" s="194"/>
    </row>
    <row r="368" spans="2:2">
      <c r="B368" s="194"/>
    </row>
    <row r="369" spans="2:2">
      <c r="B369" s="194"/>
    </row>
    <row r="370" spans="2:2">
      <c r="B370" s="194"/>
    </row>
    <row r="371" spans="2:2">
      <c r="B371" s="194"/>
    </row>
    <row r="372" spans="2:2">
      <c r="B372" s="194"/>
    </row>
    <row r="373" spans="2:2">
      <c r="B373" s="194"/>
    </row>
    <row r="374" spans="2:2">
      <c r="B374" s="194"/>
    </row>
    <row r="375" spans="2:2">
      <c r="B375" s="194"/>
    </row>
    <row r="376" spans="2:2">
      <c r="B376" s="194"/>
    </row>
    <row r="377" spans="2:2">
      <c r="B377" s="194"/>
    </row>
    <row r="378" spans="2:2">
      <c r="B378" s="194"/>
    </row>
    <row r="379" spans="2:2">
      <c r="B379" s="194"/>
    </row>
    <row r="380" spans="2:2">
      <c r="B380" s="194"/>
    </row>
    <row r="381" spans="2:2">
      <c r="B381" s="194"/>
    </row>
    <row r="382" spans="2:2">
      <c r="B382" s="194"/>
    </row>
    <row r="383" spans="2:2">
      <c r="B383" s="194"/>
    </row>
    <row r="384" spans="2:2">
      <c r="B384" s="194"/>
    </row>
    <row r="385" spans="2:2">
      <c r="B385" s="194"/>
    </row>
    <row r="386" spans="2:2">
      <c r="B386" s="194"/>
    </row>
    <row r="387" spans="2:2">
      <c r="B387" s="194"/>
    </row>
    <row r="388" spans="2:2">
      <c r="B388" s="194"/>
    </row>
    <row r="389" spans="2:2">
      <c r="B389" s="194"/>
    </row>
    <row r="390" spans="2:2">
      <c r="B390" s="194"/>
    </row>
    <row r="391" spans="2:2">
      <c r="B391" s="194"/>
    </row>
    <row r="392" spans="2:2">
      <c r="B392" s="194"/>
    </row>
    <row r="393" spans="2:2">
      <c r="B393" s="194"/>
    </row>
    <row r="394" spans="2:2">
      <c r="B394" s="194"/>
    </row>
    <row r="395" spans="2:2">
      <c r="B395" s="194"/>
    </row>
    <row r="396" spans="2:2">
      <c r="B396" s="194"/>
    </row>
    <row r="397" spans="2:2">
      <c r="B397" s="194"/>
    </row>
    <row r="398" spans="2:2">
      <c r="B398" s="194"/>
    </row>
    <row r="399" spans="2:2">
      <c r="B399" s="194"/>
    </row>
    <row r="400" spans="2:2">
      <c r="B400" s="194"/>
    </row>
    <row r="401" spans="2:2">
      <c r="B401" s="194"/>
    </row>
    <row r="402" spans="2:2">
      <c r="B402" s="194"/>
    </row>
    <row r="403" spans="2:2">
      <c r="B403" s="194"/>
    </row>
    <row r="404" spans="2:2">
      <c r="B404" s="194"/>
    </row>
    <row r="405" spans="2:2">
      <c r="B405" s="194"/>
    </row>
    <row r="406" spans="2:2">
      <c r="B406" s="194"/>
    </row>
    <row r="407" spans="2:2">
      <c r="B407" s="194"/>
    </row>
    <row r="408" spans="2:2">
      <c r="B408" s="194"/>
    </row>
    <row r="409" spans="2:2">
      <c r="B409" s="194"/>
    </row>
    <row r="410" spans="2:2">
      <c r="B410" s="194"/>
    </row>
    <row r="411" spans="2:2">
      <c r="B411" s="194"/>
    </row>
    <row r="412" spans="2:2">
      <c r="B412" s="194"/>
    </row>
    <row r="413" spans="2:2">
      <c r="B413" s="194"/>
    </row>
    <row r="414" spans="2:2">
      <c r="B414" s="194"/>
    </row>
    <row r="415" spans="2:2">
      <c r="B415" s="194"/>
    </row>
    <row r="416" spans="2:2">
      <c r="B416" s="194"/>
    </row>
    <row r="417" spans="2:2">
      <c r="B417" s="194"/>
    </row>
    <row r="418" spans="2:2">
      <c r="B418" s="194"/>
    </row>
    <row r="419" spans="2:2">
      <c r="B419" s="194"/>
    </row>
    <row r="420" spans="2:2">
      <c r="B420" s="194"/>
    </row>
    <row r="421" spans="2:2">
      <c r="B421" s="194"/>
    </row>
    <row r="422" spans="2:2">
      <c r="B422" s="194"/>
    </row>
    <row r="423" spans="2:2">
      <c r="B423" s="194"/>
    </row>
    <row r="424" spans="2:2">
      <c r="B424" s="194"/>
    </row>
    <row r="425" spans="2:2">
      <c r="B425" s="194"/>
    </row>
    <row r="426" spans="2:2">
      <c r="B426" s="194"/>
    </row>
    <row r="427" spans="2:2">
      <c r="B427" s="194"/>
    </row>
    <row r="428" spans="2:2">
      <c r="B428" s="194"/>
    </row>
    <row r="429" spans="2:2">
      <c r="B429" s="194"/>
    </row>
    <row r="430" spans="2:2">
      <c r="B430" s="194"/>
    </row>
    <row r="431" spans="2:2">
      <c r="B431" s="194"/>
    </row>
    <row r="432" spans="2:2">
      <c r="B432" s="194"/>
    </row>
    <row r="433" spans="2:2">
      <c r="B433" s="194"/>
    </row>
    <row r="434" spans="2:2">
      <c r="B434" s="194"/>
    </row>
    <row r="435" spans="2:2">
      <c r="B435" s="194"/>
    </row>
    <row r="436" spans="2:2">
      <c r="B436" s="194"/>
    </row>
    <row r="437" spans="2:2">
      <c r="B437" s="194"/>
    </row>
    <row r="438" spans="2:2">
      <c r="B438" s="194"/>
    </row>
    <row r="439" spans="2:2">
      <c r="B439" s="194"/>
    </row>
    <row r="440" spans="2:2">
      <c r="B440" s="194"/>
    </row>
    <row r="441" spans="2:2">
      <c r="B441" s="194"/>
    </row>
    <row r="442" spans="2:2">
      <c r="B442" s="194"/>
    </row>
    <row r="443" spans="2:2">
      <c r="B443" s="194"/>
    </row>
    <row r="444" spans="2:2">
      <c r="B444" s="194"/>
    </row>
    <row r="445" spans="2:2">
      <c r="B445" s="194"/>
    </row>
    <row r="446" spans="2:2">
      <c r="B446" s="194"/>
    </row>
    <row r="447" spans="2:2">
      <c r="B447" s="194"/>
    </row>
    <row r="448" spans="2:2">
      <c r="B448" s="194"/>
    </row>
    <row r="449" spans="2:2">
      <c r="B449" s="194"/>
    </row>
    <row r="450" spans="2:2">
      <c r="B450" s="194"/>
    </row>
    <row r="451" spans="2:2">
      <c r="B451" s="194"/>
    </row>
    <row r="452" spans="2:2">
      <c r="B452" s="194"/>
    </row>
    <row r="453" spans="2:2">
      <c r="B453" s="194"/>
    </row>
    <row r="454" spans="2:2">
      <c r="B454" s="194"/>
    </row>
    <row r="455" spans="2:2">
      <c r="B455" s="194"/>
    </row>
    <row r="456" spans="2:2">
      <c r="B456" s="194"/>
    </row>
    <row r="457" spans="2:2">
      <c r="B457" s="194"/>
    </row>
    <row r="458" spans="2:2">
      <c r="B458" s="194"/>
    </row>
    <row r="459" spans="2:2">
      <c r="B459" s="194"/>
    </row>
    <row r="460" spans="2:2">
      <c r="B460" s="194"/>
    </row>
    <row r="461" spans="2:2">
      <c r="B461" s="194"/>
    </row>
    <row r="462" spans="2:2">
      <c r="B462" s="194"/>
    </row>
    <row r="463" spans="2:2">
      <c r="B463" s="194"/>
    </row>
    <row r="464" spans="2:2">
      <c r="B464" s="194"/>
    </row>
    <row r="465" spans="2:2">
      <c r="B465" s="194"/>
    </row>
    <row r="466" spans="2:2">
      <c r="B466" s="194"/>
    </row>
    <row r="467" spans="2:2">
      <c r="B467" s="194"/>
    </row>
    <row r="468" spans="2:2">
      <c r="B468" s="194"/>
    </row>
    <row r="469" spans="2:2">
      <c r="B469" s="194"/>
    </row>
    <row r="470" spans="2:2">
      <c r="B470" s="194"/>
    </row>
    <row r="471" spans="2:2">
      <c r="B471" s="194"/>
    </row>
    <row r="472" spans="2:2">
      <c r="B472" s="194"/>
    </row>
    <row r="473" spans="2:2">
      <c r="B473" s="194"/>
    </row>
    <row r="474" spans="2:2">
      <c r="B474" s="194"/>
    </row>
    <row r="475" spans="2:2">
      <c r="B475" s="194"/>
    </row>
    <row r="476" spans="2:2">
      <c r="B476" s="194"/>
    </row>
    <row r="477" spans="2:2">
      <c r="B477" s="194"/>
    </row>
    <row r="478" spans="2:2">
      <c r="B478" s="194"/>
    </row>
    <row r="479" spans="2:2">
      <c r="B479" s="194"/>
    </row>
    <row r="480" spans="2:2">
      <c r="B480" s="194"/>
    </row>
    <row r="481" spans="2:2">
      <c r="B481" s="194"/>
    </row>
    <row r="482" spans="2:2">
      <c r="B482" s="194"/>
    </row>
    <row r="483" spans="2:2">
      <c r="B483" s="194"/>
    </row>
    <row r="484" spans="2:2">
      <c r="B484" s="194"/>
    </row>
    <row r="485" spans="2:2">
      <c r="B485" s="194"/>
    </row>
    <row r="486" spans="2:2">
      <c r="B486" s="194"/>
    </row>
    <row r="487" spans="2:2">
      <c r="B487" s="194"/>
    </row>
    <row r="488" spans="2:2">
      <c r="B488" s="194"/>
    </row>
    <row r="489" spans="2:2">
      <c r="B489" s="194"/>
    </row>
    <row r="490" spans="2:2">
      <c r="B490" s="194"/>
    </row>
    <row r="491" spans="2:2">
      <c r="B491" s="194"/>
    </row>
    <row r="492" spans="2:2">
      <c r="B492" s="194"/>
    </row>
    <row r="493" spans="2:2">
      <c r="B493" s="194"/>
    </row>
    <row r="494" spans="2:2">
      <c r="B494" s="194"/>
    </row>
    <row r="495" spans="2:2">
      <c r="B495" s="194"/>
    </row>
    <row r="496" spans="2:2">
      <c r="B496" s="194"/>
    </row>
    <row r="497" spans="2:2">
      <c r="B497" s="194"/>
    </row>
    <row r="498" spans="2:2">
      <c r="B498" s="194"/>
    </row>
    <row r="499" spans="2:2">
      <c r="B499" s="194"/>
    </row>
    <row r="500" spans="2:2">
      <c r="B500" s="194"/>
    </row>
    <row r="501" spans="2:2">
      <c r="B501" s="194"/>
    </row>
    <row r="502" spans="2:2">
      <c r="B502" s="194"/>
    </row>
    <row r="503" spans="2:2">
      <c r="B503" s="194"/>
    </row>
    <row r="504" spans="2:2">
      <c r="B504" s="194"/>
    </row>
    <row r="505" spans="2:2">
      <c r="B505" s="194"/>
    </row>
    <row r="506" spans="2:2">
      <c r="B506" s="194"/>
    </row>
    <row r="507" spans="2:2">
      <c r="B507" s="194"/>
    </row>
    <row r="508" spans="2:2">
      <c r="B508" s="194"/>
    </row>
    <row r="509" spans="2:2">
      <c r="B509" s="194"/>
    </row>
    <row r="510" spans="2:2">
      <c r="B510" s="194"/>
    </row>
    <row r="511" spans="2:2">
      <c r="B511" s="194"/>
    </row>
    <row r="512" spans="2:2">
      <c r="B512" s="194"/>
    </row>
    <row r="513" spans="2:2">
      <c r="B513" s="194"/>
    </row>
    <row r="514" spans="2:2">
      <c r="B514" s="194"/>
    </row>
    <row r="515" spans="2:2">
      <c r="B515" s="194"/>
    </row>
    <row r="516" spans="2:2">
      <c r="B516" s="194"/>
    </row>
    <row r="517" spans="2:2">
      <c r="B517" s="194"/>
    </row>
    <row r="518" spans="2:2">
      <c r="B518" s="194"/>
    </row>
    <row r="519" spans="2:2">
      <c r="B519" s="194"/>
    </row>
    <row r="520" spans="2:2">
      <c r="B520" s="194"/>
    </row>
    <row r="521" spans="2:2">
      <c r="B521" s="194"/>
    </row>
    <row r="522" spans="2:2">
      <c r="B522" s="194"/>
    </row>
    <row r="523" spans="2:2">
      <c r="B523" s="194"/>
    </row>
    <row r="524" spans="2:2">
      <c r="B524" s="194"/>
    </row>
    <row r="525" spans="2:2">
      <c r="B525" s="194"/>
    </row>
    <row r="526" spans="2:2">
      <c r="B526" s="194"/>
    </row>
    <row r="527" spans="2:2">
      <c r="B527" s="194"/>
    </row>
    <row r="528" spans="2:2">
      <c r="B528" s="194"/>
    </row>
    <row r="529" spans="2:2">
      <c r="B529" s="194"/>
    </row>
    <row r="530" spans="2:2">
      <c r="B530" s="194"/>
    </row>
    <row r="531" spans="2:2">
      <c r="B531" s="194"/>
    </row>
    <row r="532" spans="2:2">
      <c r="B532" s="194"/>
    </row>
    <row r="533" spans="2:2">
      <c r="B533" s="194"/>
    </row>
    <row r="534" spans="2:2">
      <c r="B534" s="194"/>
    </row>
    <row r="535" spans="2:2">
      <c r="B535" s="194"/>
    </row>
    <row r="536" spans="2:2">
      <c r="B536" s="194"/>
    </row>
    <row r="537" spans="2:2">
      <c r="B537" s="194"/>
    </row>
    <row r="538" spans="2:2">
      <c r="B538" s="194"/>
    </row>
    <row r="539" spans="2:2">
      <c r="B539" s="194"/>
    </row>
    <row r="540" spans="2:2">
      <c r="B540" s="194"/>
    </row>
    <row r="541" spans="2:2">
      <c r="B541" s="194"/>
    </row>
    <row r="542" spans="2:2">
      <c r="B542" s="194"/>
    </row>
    <row r="543" spans="2:2">
      <c r="B543" s="194"/>
    </row>
    <row r="544" spans="2:2">
      <c r="B544" s="194"/>
    </row>
    <row r="545" spans="2:2">
      <c r="B545" s="194"/>
    </row>
    <row r="546" spans="2:2">
      <c r="B546" s="194"/>
    </row>
    <row r="547" spans="2:2">
      <c r="B547" s="194"/>
    </row>
    <row r="548" spans="2:2">
      <c r="B548" s="194"/>
    </row>
    <row r="549" spans="2:2">
      <c r="B549" s="194"/>
    </row>
    <row r="550" spans="2:2">
      <c r="B550" s="194"/>
    </row>
    <row r="551" spans="2:2">
      <c r="B551" s="194"/>
    </row>
    <row r="552" spans="2:2">
      <c r="B552" s="194"/>
    </row>
    <row r="553" spans="2:2">
      <c r="B553" s="194"/>
    </row>
    <row r="554" spans="2:2">
      <c r="B554" s="194"/>
    </row>
    <row r="555" spans="2:2">
      <c r="B555" s="194"/>
    </row>
    <row r="556" spans="2:2">
      <c r="B556" s="194"/>
    </row>
    <row r="557" spans="2:2">
      <c r="B557" s="194"/>
    </row>
    <row r="558" spans="2:2">
      <c r="B558" s="194"/>
    </row>
    <row r="559" spans="2:2">
      <c r="B559" s="194"/>
    </row>
    <row r="560" spans="2:2">
      <c r="B560" s="194"/>
    </row>
    <row r="561" spans="2:2">
      <c r="B561" s="194"/>
    </row>
    <row r="562" spans="2:2">
      <c r="B562" s="194"/>
    </row>
    <row r="563" spans="2:2">
      <c r="B563" s="194"/>
    </row>
    <row r="564" spans="2:2">
      <c r="B564" s="194"/>
    </row>
    <row r="565" spans="2:2">
      <c r="B565" s="194"/>
    </row>
    <row r="566" spans="2:2">
      <c r="B566" s="194"/>
    </row>
    <row r="567" spans="2:2">
      <c r="B567" s="194"/>
    </row>
    <row r="568" spans="2:2">
      <c r="B568" s="194"/>
    </row>
    <row r="569" spans="2:2">
      <c r="B569" s="194"/>
    </row>
    <row r="570" spans="2:2">
      <c r="B570" s="194"/>
    </row>
    <row r="571" spans="2:2">
      <c r="B571" s="194"/>
    </row>
    <row r="572" spans="2:2">
      <c r="B572" s="194"/>
    </row>
    <row r="573" spans="2:2">
      <c r="B573" s="194"/>
    </row>
    <row r="574" spans="2:2">
      <c r="B574" s="194"/>
    </row>
    <row r="575" spans="2:2">
      <c r="B575" s="194"/>
    </row>
    <row r="576" spans="2:2">
      <c r="B576" s="194"/>
    </row>
    <row r="577" spans="2:2">
      <c r="B577" s="194"/>
    </row>
    <row r="578" spans="2:2">
      <c r="B578" s="194"/>
    </row>
    <row r="579" spans="2:2">
      <c r="B579" s="194"/>
    </row>
    <row r="580" spans="2:2">
      <c r="B580" s="194"/>
    </row>
    <row r="581" spans="2:2">
      <c r="B581" s="194"/>
    </row>
    <row r="582" spans="2:2">
      <c r="B582" s="194"/>
    </row>
    <row r="583" spans="2:2">
      <c r="B583" s="194"/>
    </row>
    <row r="584" spans="2:2">
      <c r="B584" s="194"/>
    </row>
    <row r="585" spans="2:2">
      <c r="B585" s="194"/>
    </row>
    <row r="586" spans="2:2">
      <c r="B586" s="194"/>
    </row>
    <row r="587" spans="2:2">
      <c r="B587" s="194"/>
    </row>
    <row r="588" spans="2:2">
      <c r="B588" s="194"/>
    </row>
    <row r="589" spans="2:2">
      <c r="B589" s="194"/>
    </row>
    <row r="590" spans="2:2">
      <c r="B590" s="194"/>
    </row>
    <row r="591" spans="2:2">
      <c r="B591" s="194"/>
    </row>
    <row r="592" spans="2:2">
      <c r="B592" s="194"/>
    </row>
    <row r="593" spans="2:2">
      <c r="B593" s="194"/>
    </row>
    <row r="594" spans="2:2">
      <c r="B594" s="194"/>
    </row>
    <row r="595" spans="2:2">
      <c r="B595" s="194"/>
    </row>
    <row r="596" spans="2:2">
      <c r="B596" s="194"/>
    </row>
    <row r="597" spans="2:2">
      <c r="B597" s="194"/>
    </row>
    <row r="598" spans="2:2">
      <c r="B598" s="194"/>
    </row>
    <row r="599" spans="2:2">
      <c r="B599" s="194"/>
    </row>
    <row r="600" spans="2:2">
      <c r="B600" s="194"/>
    </row>
    <row r="601" spans="2:2">
      <c r="B601" s="194"/>
    </row>
    <row r="602" spans="2:2">
      <c r="B602" s="194"/>
    </row>
    <row r="603" spans="2:2">
      <c r="B603" s="194"/>
    </row>
    <row r="604" spans="2:2">
      <c r="B604" s="194"/>
    </row>
    <row r="605" spans="2:2">
      <c r="B605" s="194"/>
    </row>
    <row r="606" spans="2:2">
      <c r="B606" s="194"/>
    </row>
    <row r="607" spans="2:2">
      <c r="B607" s="194"/>
    </row>
    <row r="608" spans="2:2">
      <c r="B608" s="194"/>
    </row>
    <row r="609" spans="2:2">
      <c r="B609" s="194"/>
    </row>
    <row r="610" spans="2:2">
      <c r="B610" s="194"/>
    </row>
    <row r="611" spans="2:2">
      <c r="B611" s="194"/>
    </row>
    <row r="612" spans="2:2">
      <c r="B612" s="194"/>
    </row>
    <row r="613" spans="2:2">
      <c r="B613" s="194"/>
    </row>
    <row r="614" spans="2:2">
      <c r="B614" s="194"/>
    </row>
    <row r="615" spans="2:2">
      <c r="B615" s="194"/>
    </row>
    <row r="616" spans="2:2">
      <c r="B616" s="194"/>
    </row>
    <row r="617" spans="2:2">
      <c r="B617" s="194"/>
    </row>
    <row r="618" spans="2:2">
      <c r="B618" s="194"/>
    </row>
    <row r="619" spans="2:2">
      <c r="B619" s="194"/>
    </row>
    <row r="620" spans="2:2">
      <c r="B620" s="194"/>
    </row>
    <row r="621" spans="2:2">
      <c r="B621" s="194"/>
    </row>
    <row r="622" spans="2:2">
      <c r="B622" s="194"/>
    </row>
    <row r="623" spans="2:2">
      <c r="B623" s="194"/>
    </row>
    <row r="624" spans="2:2">
      <c r="B624" s="194"/>
    </row>
    <row r="625" spans="2:2">
      <c r="B625" s="194"/>
    </row>
    <row r="626" spans="2:2">
      <c r="B626" s="194"/>
    </row>
    <row r="627" spans="2:2">
      <c r="B627" s="194"/>
    </row>
    <row r="628" spans="2:2">
      <c r="B628" s="194"/>
    </row>
    <row r="629" spans="2:2">
      <c r="B629" s="194"/>
    </row>
    <row r="630" spans="2:2">
      <c r="B630" s="194"/>
    </row>
    <row r="631" spans="2:2">
      <c r="B631" s="194"/>
    </row>
    <row r="632" spans="2:2">
      <c r="B632" s="194"/>
    </row>
    <row r="633" spans="2:2">
      <c r="B633" s="194"/>
    </row>
    <row r="634" spans="2:2">
      <c r="B634" s="194"/>
    </row>
    <row r="635" spans="2:2">
      <c r="B635" s="194"/>
    </row>
    <row r="636" spans="2:2">
      <c r="B636" s="194"/>
    </row>
    <row r="637" spans="2:2">
      <c r="B637" s="194"/>
    </row>
    <row r="638" spans="2:2">
      <c r="B638" s="194"/>
    </row>
    <row r="639" spans="2:2">
      <c r="B639" s="194"/>
    </row>
    <row r="640" spans="2:2">
      <c r="B640" s="194"/>
    </row>
    <row r="641" spans="2:2">
      <c r="B641" s="194"/>
    </row>
    <row r="642" spans="2:2">
      <c r="B642" s="194"/>
    </row>
    <row r="643" spans="2:2">
      <c r="B643" s="194"/>
    </row>
    <row r="644" spans="2:2">
      <c r="B644" s="194"/>
    </row>
    <row r="645" spans="2:2">
      <c r="B645" s="194"/>
    </row>
    <row r="646" spans="2:2">
      <c r="B646" s="194"/>
    </row>
    <row r="647" spans="2:2">
      <c r="B647" s="194"/>
    </row>
    <row r="648" spans="2:2">
      <c r="B648" s="194"/>
    </row>
    <row r="649" spans="2:2">
      <c r="B649" s="194"/>
    </row>
    <row r="650" spans="2:2">
      <c r="B650" s="194"/>
    </row>
    <row r="651" spans="2:2">
      <c r="B651" s="194"/>
    </row>
    <row r="652" spans="2:2">
      <c r="B652" s="194"/>
    </row>
    <row r="653" spans="2:2">
      <c r="B653" s="194"/>
    </row>
    <row r="654" spans="2:2">
      <c r="B654" s="194"/>
    </row>
    <row r="655" spans="2:2">
      <c r="B655" s="194"/>
    </row>
    <row r="656" spans="2:2">
      <c r="B656" s="194"/>
    </row>
    <row r="657" spans="2:2">
      <c r="B657" s="194"/>
    </row>
    <row r="658" spans="2:2">
      <c r="B658" s="194"/>
    </row>
    <row r="659" spans="2:2">
      <c r="B659" s="194"/>
    </row>
    <row r="660" spans="2:2">
      <c r="B660" s="194"/>
    </row>
    <row r="661" spans="2:2">
      <c r="B661" s="194"/>
    </row>
    <row r="662" spans="2:2">
      <c r="B662" s="194"/>
    </row>
    <row r="663" spans="2:2">
      <c r="B663" s="194"/>
    </row>
    <row r="664" spans="2:2">
      <c r="B664" s="194"/>
    </row>
    <row r="665" spans="2:2">
      <c r="B665" s="194"/>
    </row>
    <row r="666" spans="2:2">
      <c r="B666" s="194"/>
    </row>
    <row r="667" spans="2:2">
      <c r="B667" s="194"/>
    </row>
    <row r="668" spans="2:2">
      <c r="B668" s="194"/>
    </row>
    <row r="669" spans="2:2">
      <c r="B669" s="194"/>
    </row>
    <row r="670" spans="2:2">
      <c r="B670" s="194"/>
    </row>
    <row r="671" spans="2:2">
      <c r="B671" s="194"/>
    </row>
    <row r="672" spans="2:2">
      <c r="B672" s="194"/>
    </row>
    <row r="673" spans="2:2">
      <c r="B673" s="194"/>
    </row>
    <row r="674" spans="2:2">
      <c r="B674" s="194"/>
    </row>
    <row r="675" spans="2:2">
      <c r="B675" s="194"/>
    </row>
    <row r="676" spans="2:2">
      <c r="B676" s="194"/>
    </row>
    <row r="677" spans="2:2">
      <c r="B677" s="194"/>
    </row>
    <row r="678" spans="2:2">
      <c r="B678" s="194"/>
    </row>
    <row r="679" spans="2:2">
      <c r="B679" s="194"/>
    </row>
    <row r="680" spans="2:2">
      <c r="B680" s="194"/>
    </row>
    <row r="681" spans="2:2">
      <c r="B681" s="194"/>
    </row>
    <row r="682" spans="2:2">
      <c r="B682" s="194"/>
    </row>
    <row r="683" spans="2:2">
      <c r="B683" s="194"/>
    </row>
    <row r="684" spans="2:2">
      <c r="B684" s="194"/>
    </row>
    <row r="685" spans="2:2">
      <c r="B685" s="194"/>
    </row>
    <row r="686" spans="2:2">
      <c r="B686" s="194"/>
    </row>
    <row r="687" spans="2:2">
      <c r="B687" s="194"/>
    </row>
    <row r="688" spans="2:2">
      <c r="B688" s="194"/>
    </row>
    <row r="689" spans="2:2">
      <c r="B689" s="194"/>
    </row>
    <row r="690" spans="2:2">
      <c r="B690" s="194"/>
    </row>
    <row r="691" spans="2:2">
      <c r="B691" s="194"/>
    </row>
    <row r="692" spans="2:2">
      <c r="B692" s="194"/>
    </row>
    <row r="693" spans="2:2">
      <c r="B693" s="194"/>
    </row>
    <row r="694" spans="2:2">
      <c r="B694" s="194"/>
    </row>
    <row r="695" spans="2:2">
      <c r="B695" s="194"/>
    </row>
    <row r="696" spans="2:2">
      <c r="B696" s="194"/>
    </row>
    <row r="697" spans="2:2">
      <c r="B697" s="194"/>
    </row>
    <row r="698" spans="2:2">
      <c r="B698" s="194"/>
    </row>
    <row r="699" spans="2:2">
      <c r="B699" s="194"/>
    </row>
    <row r="700" spans="2:2">
      <c r="B700" s="194"/>
    </row>
    <row r="701" spans="2:2">
      <c r="B701" s="194"/>
    </row>
    <row r="702" spans="2:2">
      <c r="B702" s="194"/>
    </row>
    <row r="703" spans="2:2">
      <c r="B703" s="194"/>
    </row>
    <row r="704" spans="2:2">
      <c r="B704" s="194"/>
    </row>
    <row r="705" spans="2:2">
      <c r="B705" s="194"/>
    </row>
    <row r="706" spans="2:2">
      <c r="B706" s="194"/>
    </row>
    <row r="707" spans="2:2">
      <c r="B707" s="194"/>
    </row>
    <row r="708" spans="2:2">
      <c r="B708" s="194"/>
    </row>
    <row r="709" spans="2:2">
      <c r="B709" s="194"/>
    </row>
    <row r="710" spans="2:2">
      <c r="B710" s="194"/>
    </row>
    <row r="711" spans="2:2">
      <c r="B711" s="194"/>
    </row>
    <row r="712" spans="2:2">
      <c r="B712" s="194"/>
    </row>
    <row r="713" spans="2:2">
      <c r="B713" s="194"/>
    </row>
    <row r="714" spans="2:2">
      <c r="B714" s="194"/>
    </row>
    <row r="715" spans="2:2">
      <c r="B715" s="194"/>
    </row>
    <row r="716" spans="2:2">
      <c r="B716" s="194"/>
    </row>
    <row r="717" spans="2:2">
      <c r="B717" s="194"/>
    </row>
    <row r="718" spans="2:2">
      <c r="B718" s="194"/>
    </row>
    <row r="719" spans="2:2">
      <c r="B719" s="194"/>
    </row>
    <row r="720" spans="2:2">
      <c r="B720" s="194"/>
    </row>
    <row r="721" spans="2:2">
      <c r="B721" s="194"/>
    </row>
    <row r="722" spans="2:2">
      <c r="B722" s="194"/>
    </row>
    <row r="723" spans="2:2">
      <c r="B723" s="194"/>
    </row>
    <row r="724" spans="2:2">
      <c r="B724" s="194"/>
    </row>
    <row r="725" spans="2:2">
      <c r="B725" s="194"/>
    </row>
    <row r="726" spans="2:2">
      <c r="B726" s="194"/>
    </row>
    <row r="727" spans="2:2">
      <c r="B727" s="194"/>
    </row>
    <row r="728" spans="2:2">
      <c r="B728" s="194"/>
    </row>
    <row r="729" spans="2:2">
      <c r="B729" s="194"/>
    </row>
    <row r="730" spans="2:2">
      <c r="B730" s="194"/>
    </row>
    <row r="731" spans="2:2">
      <c r="B731" s="194"/>
    </row>
    <row r="732" spans="2:2">
      <c r="B732" s="194"/>
    </row>
    <row r="733" spans="2:2">
      <c r="B733" s="194"/>
    </row>
    <row r="734" spans="2:2">
      <c r="B734" s="194"/>
    </row>
    <row r="735" spans="2:2">
      <c r="B735" s="194"/>
    </row>
    <row r="736" spans="2:2">
      <c r="B736" s="194"/>
    </row>
    <row r="737" spans="2:2">
      <c r="B737" s="194"/>
    </row>
    <row r="738" spans="2:2">
      <c r="B738" s="194"/>
    </row>
    <row r="739" spans="2:2">
      <c r="B739" s="194"/>
    </row>
    <row r="740" spans="2:2">
      <c r="B740" s="194"/>
    </row>
    <row r="741" spans="2:2">
      <c r="B741" s="194"/>
    </row>
    <row r="742" spans="2:2">
      <c r="B742" s="194"/>
    </row>
    <row r="743" spans="2:2">
      <c r="B743" s="194"/>
    </row>
    <row r="744" spans="2:2">
      <c r="B744" s="194"/>
    </row>
    <row r="745" spans="2:2">
      <c r="B745" s="194"/>
    </row>
    <row r="746" spans="2:2">
      <c r="B746" s="194"/>
    </row>
    <row r="747" spans="2:2">
      <c r="B747" s="194"/>
    </row>
    <row r="748" spans="2:2">
      <c r="B748" s="194"/>
    </row>
    <row r="749" spans="2:2">
      <c r="B749" s="194"/>
    </row>
    <row r="750" spans="2:2">
      <c r="B750" s="194"/>
    </row>
    <row r="751" spans="2:2">
      <c r="B751" s="194"/>
    </row>
    <row r="752" spans="2:2">
      <c r="B752" s="194"/>
    </row>
    <row r="753" spans="2:2">
      <c r="B753" s="194"/>
    </row>
    <row r="754" spans="2:2">
      <c r="B754" s="194"/>
    </row>
    <row r="755" spans="2:2">
      <c r="B755" s="194"/>
    </row>
    <row r="756" spans="2:2">
      <c r="B756" s="194"/>
    </row>
    <row r="757" spans="2:2">
      <c r="B757" s="194"/>
    </row>
    <row r="758" spans="2:2">
      <c r="B758" s="194"/>
    </row>
    <row r="759" spans="2:2">
      <c r="B759" s="194"/>
    </row>
    <row r="760" spans="2:2">
      <c r="B760" s="194"/>
    </row>
    <row r="761" spans="2:2">
      <c r="B761" s="194"/>
    </row>
    <row r="762" spans="2:2">
      <c r="B762" s="194"/>
    </row>
    <row r="763" spans="2:2">
      <c r="B763" s="194"/>
    </row>
    <row r="764" spans="2:2">
      <c r="B764" s="194"/>
    </row>
    <row r="765" spans="2:2">
      <c r="B765" s="194"/>
    </row>
    <row r="766" spans="2:2">
      <c r="B766" s="194"/>
    </row>
    <row r="767" spans="2:2">
      <c r="B767" s="194"/>
    </row>
    <row r="768" spans="2:2">
      <c r="B768" s="194"/>
    </row>
    <row r="769" spans="2:2">
      <c r="B769" s="194"/>
    </row>
    <row r="770" spans="2:2">
      <c r="B770" s="194"/>
    </row>
    <row r="771" spans="2:2">
      <c r="B771" s="194"/>
    </row>
    <row r="772" spans="2:2">
      <c r="B772" s="194"/>
    </row>
    <row r="773" spans="2:2">
      <c r="B773" s="194"/>
    </row>
    <row r="774" spans="2:2">
      <c r="B774" s="194"/>
    </row>
    <row r="775" spans="2:2">
      <c r="B775" s="194"/>
    </row>
    <row r="776" spans="2:2">
      <c r="B776" s="194"/>
    </row>
    <row r="777" spans="2:2">
      <c r="B777" s="194"/>
    </row>
    <row r="778" spans="2:2">
      <c r="B778" s="194"/>
    </row>
    <row r="779" spans="2:2">
      <c r="B779" s="194"/>
    </row>
    <row r="780" spans="2:2">
      <c r="B780" s="194"/>
    </row>
    <row r="781" spans="2:2">
      <c r="B781" s="194"/>
    </row>
    <row r="782" spans="2:2">
      <c r="B782" s="194"/>
    </row>
    <row r="783" spans="2:2">
      <c r="B783" s="194"/>
    </row>
    <row r="784" spans="2:2">
      <c r="B784" s="194"/>
    </row>
    <row r="785" spans="2:2">
      <c r="B785" s="194"/>
    </row>
    <row r="786" spans="2:2">
      <c r="B786" s="194"/>
    </row>
    <row r="787" spans="2:2">
      <c r="B787" s="194"/>
    </row>
    <row r="788" spans="2:2">
      <c r="B788" s="194"/>
    </row>
    <row r="789" spans="2:2">
      <c r="B789" s="194"/>
    </row>
    <row r="790" spans="2:2">
      <c r="B790" s="194"/>
    </row>
    <row r="791" spans="2:2">
      <c r="B791" s="194"/>
    </row>
    <row r="792" spans="2:2">
      <c r="B792" s="194"/>
    </row>
    <row r="793" spans="2:2">
      <c r="B793" s="194"/>
    </row>
    <row r="794" spans="2:2">
      <c r="B794" s="194"/>
    </row>
    <row r="795" spans="2:2">
      <c r="B795" s="194"/>
    </row>
    <row r="796" spans="2:2">
      <c r="B796" s="194"/>
    </row>
    <row r="797" spans="2:2">
      <c r="B797" s="194"/>
    </row>
    <row r="798" spans="2:2">
      <c r="B798" s="194"/>
    </row>
    <row r="799" spans="2:2">
      <c r="B799" s="194"/>
    </row>
    <row r="800" spans="2:2">
      <c r="B800" s="194"/>
    </row>
    <row r="801" spans="2:2">
      <c r="B801" s="194"/>
    </row>
    <row r="802" spans="2:2">
      <c r="B802" s="194"/>
    </row>
    <row r="803" spans="2:2">
      <c r="B803" s="194"/>
    </row>
    <row r="804" spans="2:2">
      <c r="B804" s="194"/>
    </row>
    <row r="805" spans="2:2">
      <c r="B805" s="194"/>
    </row>
    <row r="806" spans="2:2">
      <c r="B806" s="194"/>
    </row>
    <row r="807" spans="2:2">
      <c r="B807" s="194"/>
    </row>
    <row r="808" spans="2:2">
      <c r="B808" s="194"/>
    </row>
    <row r="809" spans="2:2">
      <c r="B809" s="194"/>
    </row>
    <row r="810" spans="2:2">
      <c r="B810" s="194"/>
    </row>
    <row r="811" spans="2:2">
      <c r="B811" s="194"/>
    </row>
    <row r="812" spans="2:2">
      <c r="B812" s="194"/>
    </row>
    <row r="813" spans="2:2">
      <c r="B813" s="194"/>
    </row>
    <row r="814" spans="2:2">
      <c r="B814" s="194"/>
    </row>
    <row r="815" spans="2:2">
      <c r="B815" s="194"/>
    </row>
    <row r="816" spans="2:2">
      <c r="B816" s="194"/>
    </row>
    <row r="817" spans="2:2">
      <c r="B817" s="194"/>
    </row>
  </sheetData>
  <mergeCells count="4">
    <mergeCell ref="X4:X5"/>
    <mergeCell ref="A4:A5"/>
    <mergeCell ref="B4:B5"/>
    <mergeCell ref="N4:N5"/>
  </mergeCells>
  <pageMargins left="0.59055118110236227" right="0.39370078740157483" top="0.78740157480314965" bottom="0.78740157480314965" header="0.11811023622047245" footer="0.11811023622047245"/>
  <pageSetup paperSize="9" scale="70" pageOrder="overThenDown" orientation="portrait" r:id="rId1"/>
  <headerFooter alignWithMargins="0">
    <oddHeader>&amp;R&amp;"MetaNormalLF-Roman,Standard"Teil 5</oddHeader>
    <oddFooter>&amp;L&amp;"MetaNormalLF-Roman,Standard"Statistisches Bundesamt, Umweltnutzung und Wirtschaft, Tabellenband, 2016</oddFooter>
  </headerFooter>
  <rowBreaks count="1" manualBreakCount="1">
    <brk id="76" max="16383" man="1"/>
  </rowBreak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zoomScaleNormal="100" zoomScaleSheetLayoutView="100" workbookViewId="0"/>
  </sheetViews>
  <sheetFormatPr baseColWidth="10" defaultRowHeight="12"/>
  <cols>
    <col min="1" max="1" width="4.28515625" style="74" customWidth="1"/>
    <col min="2" max="2" width="35.7109375" style="74" customWidth="1"/>
    <col min="3" max="6" width="11.7109375" style="74" customWidth="1"/>
    <col min="7" max="14" width="9.7109375" style="74" customWidth="1"/>
    <col min="15" max="15" width="4.28515625" style="74" hidden="1" customWidth="1"/>
    <col min="16" max="16384" width="11.42578125" style="74"/>
  </cols>
  <sheetData>
    <row r="1" spans="1:16" ht="20.100000000000001" customHeight="1">
      <c r="A1" s="151" t="s">
        <v>992</v>
      </c>
      <c r="F1" s="195"/>
      <c r="G1" s="151"/>
      <c r="H1" s="134"/>
    </row>
    <row r="2" spans="1:16" ht="15.75">
      <c r="A2" s="135" t="s">
        <v>726</v>
      </c>
      <c r="G2" s="135"/>
      <c r="H2" s="135"/>
    </row>
    <row r="3" spans="1:16" ht="20.100000000000001" customHeight="1">
      <c r="A3" s="175"/>
      <c r="B3" s="175"/>
      <c r="C3" s="175"/>
      <c r="D3" s="175"/>
      <c r="E3" s="175"/>
      <c r="F3" s="139"/>
      <c r="G3" s="139"/>
      <c r="H3" s="175"/>
      <c r="I3" s="175"/>
      <c r="J3" s="175"/>
      <c r="K3" s="175"/>
      <c r="L3" s="175"/>
      <c r="M3" s="175"/>
      <c r="N3" s="175"/>
    </row>
    <row r="4" spans="1:16" s="81" customFormat="1" ht="27" customHeight="1">
      <c r="A4" s="540" t="s">
        <v>30</v>
      </c>
      <c r="B4" s="547" t="s">
        <v>630</v>
      </c>
      <c r="C4" s="541">
        <v>2003</v>
      </c>
      <c r="D4" s="541">
        <v>2004</v>
      </c>
      <c r="E4" s="543">
        <v>2005</v>
      </c>
      <c r="F4" s="541">
        <v>2006</v>
      </c>
      <c r="G4" s="544">
        <v>2007</v>
      </c>
      <c r="H4" s="548">
        <v>2008</v>
      </c>
      <c r="I4" s="543">
        <v>2009</v>
      </c>
      <c r="J4" s="543">
        <v>2010</v>
      </c>
      <c r="K4" s="543">
        <v>2011</v>
      </c>
      <c r="L4" s="543">
        <v>2012</v>
      </c>
      <c r="M4" s="543">
        <v>2013</v>
      </c>
      <c r="N4" s="543" t="s">
        <v>981</v>
      </c>
      <c r="O4" s="545" t="s">
        <v>30</v>
      </c>
      <c r="P4" s="137"/>
    </row>
    <row r="5" spans="1:16" ht="15" customHeight="1">
      <c r="A5" s="139"/>
      <c r="B5" s="139"/>
      <c r="C5" s="138" t="s">
        <v>727</v>
      </c>
      <c r="D5" s="139"/>
      <c r="E5" s="139"/>
      <c r="F5" s="139"/>
      <c r="G5" s="138"/>
      <c r="H5" s="138"/>
      <c r="I5" s="139"/>
      <c r="J5" s="139"/>
      <c r="K5" s="139"/>
      <c r="L5" s="139"/>
      <c r="M5" s="139"/>
      <c r="N5" s="139"/>
      <c r="O5" s="139"/>
      <c r="P5" s="139"/>
    </row>
    <row r="6" spans="1:16" ht="15" customHeight="1">
      <c r="A6" s="25">
        <v>1</v>
      </c>
      <c r="B6" s="143" t="s">
        <v>635</v>
      </c>
      <c r="C6" s="196">
        <v>1256.6668286003933</v>
      </c>
      <c r="D6" s="196">
        <v>1270.0591738472312</v>
      </c>
      <c r="E6" s="196">
        <v>1280.0357553376582</v>
      </c>
      <c r="F6" s="196">
        <v>1288.9010111556663</v>
      </c>
      <c r="G6" s="196">
        <v>1294.9387179834409</v>
      </c>
      <c r="H6" s="196">
        <v>1296.4835999534919</v>
      </c>
      <c r="I6" s="196">
        <v>1305.0293826266791</v>
      </c>
      <c r="J6" s="196">
        <v>1318.5324700201413</v>
      </c>
      <c r="K6" s="196">
        <v>1327.1223118943346</v>
      </c>
      <c r="L6" s="196">
        <v>1338.9624722605772</v>
      </c>
      <c r="M6" s="196">
        <v>1350.2711659926381</v>
      </c>
      <c r="N6" s="196">
        <v>1361.872768974911</v>
      </c>
      <c r="O6" s="505">
        <v>1</v>
      </c>
      <c r="P6" s="139"/>
    </row>
    <row r="7" spans="1:16" ht="15" customHeight="1">
      <c r="A7" s="25">
        <v>2</v>
      </c>
      <c r="B7" s="145" t="s">
        <v>410</v>
      </c>
      <c r="C7" s="196">
        <v>43.943826646664483</v>
      </c>
      <c r="D7" s="196">
        <v>43.96659325783547</v>
      </c>
      <c r="E7" s="196">
        <v>43.989170136179382</v>
      </c>
      <c r="F7" s="196">
        <v>44.006932252018643</v>
      </c>
      <c r="G7" s="196">
        <v>44.030340975069109</v>
      </c>
      <c r="H7" s="196">
        <v>44.043199319973183</v>
      </c>
      <c r="I7" s="196">
        <v>44.055015297193677</v>
      </c>
      <c r="J7" s="196">
        <v>44.057281338378999</v>
      </c>
      <c r="K7" s="196">
        <v>44.070553732777817</v>
      </c>
      <c r="L7" s="196">
        <v>44.077621786762101</v>
      </c>
      <c r="M7" s="196">
        <v>44.158077049571787</v>
      </c>
      <c r="N7" s="196">
        <v>42.032727862725132</v>
      </c>
      <c r="O7" s="505">
        <v>2</v>
      </c>
      <c r="P7" s="139"/>
    </row>
    <row r="8" spans="1:16" ht="15" customHeight="1">
      <c r="A8" s="25">
        <v>3</v>
      </c>
      <c r="B8" s="145" t="s">
        <v>424</v>
      </c>
      <c r="C8" s="196">
        <v>-21.485207776778694</v>
      </c>
      <c r="D8" s="196">
        <v>-24.106017547963756</v>
      </c>
      <c r="E8" s="196">
        <v>-24.976394105421502</v>
      </c>
      <c r="F8" s="196">
        <v>-27.14186543380211</v>
      </c>
      <c r="G8" s="196">
        <v>-30.592870839939103</v>
      </c>
      <c r="H8" s="196">
        <v>-25.24532412310716</v>
      </c>
      <c r="I8" s="196">
        <v>-21.485415342912297</v>
      </c>
      <c r="J8" s="196">
        <v>-25.219331156316894</v>
      </c>
      <c r="K8" s="196">
        <v>-22.771268607138587</v>
      </c>
      <c r="L8" s="196">
        <v>-23.168649005478112</v>
      </c>
      <c r="M8" s="196">
        <v>-23.007716297925999</v>
      </c>
      <c r="N8" s="196">
        <v>-22.20505468536258</v>
      </c>
      <c r="O8" s="505">
        <v>3</v>
      </c>
      <c r="P8" s="139"/>
    </row>
    <row r="9" spans="1:16" ht="15" customHeight="1">
      <c r="A9" s="25">
        <v>4</v>
      </c>
      <c r="B9" s="145" t="s">
        <v>433</v>
      </c>
      <c r="C9" s="196">
        <v>-9.0662736230478078</v>
      </c>
      <c r="D9" s="196">
        <v>-9.8839942194450607</v>
      </c>
      <c r="E9" s="196">
        <v>-10.14752021274969</v>
      </c>
      <c r="F9" s="196">
        <v>-10.827359990441867</v>
      </c>
      <c r="G9" s="196">
        <v>-11.892588165078964</v>
      </c>
      <c r="H9" s="196">
        <v>-10.252092523679172</v>
      </c>
      <c r="I9" s="196">
        <v>-9.0665125608188912</v>
      </c>
      <c r="J9" s="196">
        <v>-10.248108307868751</v>
      </c>
      <c r="K9" s="196">
        <v>-9.4591247593966941</v>
      </c>
      <c r="L9" s="196">
        <v>-9.6002790492229977</v>
      </c>
      <c r="M9" s="196">
        <v>-9.5487577693731254</v>
      </c>
      <c r="N9" s="196">
        <v>-9.2977598766348724</v>
      </c>
      <c r="O9" s="505">
        <v>4</v>
      </c>
      <c r="P9" s="139"/>
    </row>
    <row r="10" spans="1:16" ht="15" customHeight="1">
      <c r="A10" s="25">
        <v>5</v>
      </c>
      <c r="B10" s="145" t="s">
        <v>647</v>
      </c>
      <c r="C10" s="196">
        <v>0</v>
      </c>
      <c r="D10" s="196">
        <v>0</v>
      </c>
      <c r="E10" s="196">
        <v>0</v>
      </c>
      <c r="F10" s="196">
        <v>0</v>
      </c>
      <c r="G10" s="196">
        <v>0</v>
      </c>
      <c r="H10" s="196">
        <v>0</v>
      </c>
      <c r="I10" s="196">
        <v>0</v>
      </c>
      <c r="J10" s="196">
        <v>0</v>
      </c>
      <c r="K10" s="196">
        <v>0</v>
      </c>
      <c r="L10" s="196">
        <v>0</v>
      </c>
      <c r="M10" s="196">
        <v>0</v>
      </c>
      <c r="N10" s="196">
        <v>0</v>
      </c>
      <c r="O10" s="505">
        <v>5</v>
      </c>
      <c r="P10" s="139"/>
    </row>
    <row r="11" spans="1:16" ht="15" customHeight="1">
      <c r="A11" s="25">
        <v>6</v>
      </c>
      <c r="B11" s="143" t="s">
        <v>642</v>
      </c>
      <c r="C11" s="196">
        <v>1270.0591738472312</v>
      </c>
      <c r="D11" s="196">
        <v>1280.035755337658</v>
      </c>
      <c r="E11" s="196">
        <v>1288.9010111556661</v>
      </c>
      <c r="F11" s="196">
        <v>1294.9387179834409</v>
      </c>
      <c r="G11" s="196">
        <v>1296.4835999534919</v>
      </c>
      <c r="H11" s="196">
        <v>1305.0293826266789</v>
      </c>
      <c r="I11" s="196">
        <v>1318.5324700201418</v>
      </c>
      <c r="J11" s="196">
        <v>1327.1223118943346</v>
      </c>
      <c r="K11" s="196">
        <v>1338.962472260577</v>
      </c>
      <c r="L11" s="196">
        <v>1350.2711659926381</v>
      </c>
      <c r="M11" s="196">
        <v>1361.872768974911</v>
      </c>
      <c r="N11" s="196">
        <v>1372.4026822756384</v>
      </c>
      <c r="O11" s="505">
        <v>6</v>
      </c>
      <c r="P11" s="139"/>
    </row>
    <row r="12" spans="1:16" ht="15" customHeight="1">
      <c r="A12" s="139"/>
      <c r="B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</row>
    <row r="13" spans="1:16" ht="15" customHeight="1">
      <c r="A13" s="139"/>
      <c r="B13" s="139"/>
      <c r="C13" s="138" t="s">
        <v>728</v>
      </c>
      <c r="D13" s="139"/>
      <c r="E13" s="139"/>
      <c r="F13" s="139"/>
      <c r="G13" s="138"/>
      <c r="H13" s="138"/>
      <c r="I13" s="139"/>
      <c r="J13" s="139"/>
      <c r="K13" s="139"/>
      <c r="L13" s="139"/>
      <c r="M13" s="139"/>
      <c r="N13" s="139"/>
      <c r="O13" s="139"/>
      <c r="P13" s="139"/>
    </row>
    <row r="14" spans="1:16" ht="15" customHeight="1">
      <c r="A14" s="25">
        <v>7</v>
      </c>
      <c r="B14" s="143" t="s">
        <v>635</v>
      </c>
      <c r="C14" s="196">
        <v>1017.9001311663187</v>
      </c>
      <c r="D14" s="196">
        <v>1028.7479308162574</v>
      </c>
      <c r="E14" s="196">
        <v>1036.8289618235031</v>
      </c>
      <c r="F14" s="196">
        <v>1044.0098190360898</v>
      </c>
      <c r="G14" s="196">
        <v>1048.9003615665872</v>
      </c>
      <c r="H14" s="196">
        <v>1050.1517159623286</v>
      </c>
      <c r="I14" s="196">
        <v>1057.07379992761</v>
      </c>
      <c r="J14" s="196">
        <v>1068.0113007163145</v>
      </c>
      <c r="K14" s="196">
        <v>1074.9690726344111</v>
      </c>
      <c r="L14" s="196">
        <v>1084.5596025310676</v>
      </c>
      <c r="M14" s="196">
        <v>1093.7196444540368</v>
      </c>
      <c r="N14" s="196">
        <v>1103.1169428696778</v>
      </c>
      <c r="O14" s="505">
        <v>7</v>
      </c>
      <c r="P14" s="139"/>
    </row>
    <row r="15" spans="1:16" ht="15" customHeight="1">
      <c r="A15" s="25">
        <v>8</v>
      </c>
      <c r="B15" s="145" t="s">
        <v>410</v>
      </c>
      <c r="C15" s="196">
        <v>35.594499583798232</v>
      </c>
      <c r="D15" s="196">
        <v>35.612940538846736</v>
      </c>
      <c r="E15" s="196">
        <v>35.631227810305305</v>
      </c>
      <c r="F15" s="196">
        <v>35.645615124135098</v>
      </c>
      <c r="G15" s="196">
        <v>35.664576189805977</v>
      </c>
      <c r="H15" s="196">
        <v>35.674991449178279</v>
      </c>
      <c r="I15" s="196">
        <v>35.684562390726875</v>
      </c>
      <c r="J15" s="196">
        <v>35.686397884086986</v>
      </c>
      <c r="K15" s="196">
        <v>35.697148523550027</v>
      </c>
      <c r="L15" s="196">
        <v>35.702873647277301</v>
      </c>
      <c r="M15" s="196">
        <v>35.768042410153143</v>
      </c>
      <c r="N15" s="196">
        <v>34.046509568807359</v>
      </c>
      <c r="O15" s="505">
        <v>8</v>
      </c>
      <c r="P15" s="139"/>
    </row>
    <row r="16" spans="1:16" ht="15" customHeight="1">
      <c r="A16" s="25">
        <v>9</v>
      </c>
      <c r="B16" s="145" t="s">
        <v>424</v>
      </c>
      <c r="C16" s="196">
        <v>-17.403018299190741</v>
      </c>
      <c r="D16" s="196">
        <v>-19.525874213850642</v>
      </c>
      <c r="E16" s="196">
        <v>-20.230879225391419</v>
      </c>
      <c r="F16" s="196">
        <v>-21.984911001379711</v>
      </c>
      <c r="G16" s="196">
        <v>-24.780225380350675</v>
      </c>
      <c r="H16" s="196">
        <v>-20.448712539716798</v>
      </c>
      <c r="I16" s="196">
        <v>-17.403186427758961</v>
      </c>
      <c r="J16" s="196">
        <v>-20.427658236616683</v>
      </c>
      <c r="K16" s="196">
        <v>-18.444727571782256</v>
      </c>
      <c r="L16" s="196">
        <v>-18.766605694437271</v>
      </c>
      <c r="M16" s="196">
        <v>-18.63625020132006</v>
      </c>
      <c r="N16" s="196">
        <v>-17.986094295143687</v>
      </c>
      <c r="O16" s="505">
        <v>9</v>
      </c>
      <c r="P16" s="139"/>
    </row>
    <row r="17" spans="1:16" ht="15" customHeight="1">
      <c r="A17" s="25">
        <v>10</v>
      </c>
      <c r="B17" s="145" t="s">
        <v>433</v>
      </c>
      <c r="C17" s="196">
        <v>-7.3436816346687248</v>
      </c>
      <c r="D17" s="196">
        <v>-8.0060353177504986</v>
      </c>
      <c r="E17" s="196">
        <v>-8.2194913723272496</v>
      </c>
      <c r="F17" s="196">
        <v>-8.7701615922579137</v>
      </c>
      <c r="G17" s="196">
        <v>-9.6329964137139612</v>
      </c>
      <c r="H17" s="196">
        <v>-8.3041949441801304</v>
      </c>
      <c r="I17" s="196">
        <v>-7.3438751742633022</v>
      </c>
      <c r="J17" s="196">
        <v>-8.3009677293736903</v>
      </c>
      <c r="K17" s="196">
        <v>-7.6618910551113224</v>
      </c>
      <c r="L17" s="196">
        <v>-7.7762260298706289</v>
      </c>
      <c r="M17" s="196">
        <v>-7.7344937931922315</v>
      </c>
      <c r="N17" s="196">
        <v>-7.5311855000742467</v>
      </c>
      <c r="O17" s="505">
        <v>10</v>
      </c>
      <c r="P17" s="139"/>
    </row>
    <row r="18" spans="1:16" ht="15" customHeight="1">
      <c r="A18" s="25">
        <v>11</v>
      </c>
      <c r="B18" s="145" t="s">
        <v>647</v>
      </c>
      <c r="C18" s="196">
        <v>0</v>
      </c>
      <c r="D18" s="196">
        <v>0</v>
      </c>
      <c r="E18" s="196">
        <v>0</v>
      </c>
      <c r="F18" s="196">
        <v>0</v>
      </c>
      <c r="G18" s="196">
        <v>0</v>
      </c>
      <c r="H18" s="196">
        <v>0</v>
      </c>
      <c r="I18" s="196">
        <v>0</v>
      </c>
      <c r="J18" s="196">
        <v>0</v>
      </c>
      <c r="K18" s="196">
        <v>0</v>
      </c>
      <c r="L18" s="196">
        <v>0</v>
      </c>
      <c r="M18" s="196">
        <v>0</v>
      </c>
      <c r="N18" s="196">
        <v>0</v>
      </c>
      <c r="O18" s="505">
        <v>11</v>
      </c>
      <c r="P18" s="139"/>
    </row>
    <row r="19" spans="1:16" ht="15" customHeight="1">
      <c r="A19" s="25">
        <v>12</v>
      </c>
      <c r="B19" s="143" t="s">
        <v>642</v>
      </c>
      <c r="C19" s="196">
        <v>1028.7479308162574</v>
      </c>
      <c r="D19" s="196">
        <v>1036.8289618235028</v>
      </c>
      <c r="E19" s="196">
        <v>1044.0098190360898</v>
      </c>
      <c r="F19" s="196">
        <v>1048.9003615665874</v>
      </c>
      <c r="G19" s="196">
        <v>1050.1517159623286</v>
      </c>
      <c r="H19" s="196">
        <v>1057.0737999276098</v>
      </c>
      <c r="I19" s="196">
        <v>1068.0113007163147</v>
      </c>
      <c r="J19" s="196">
        <v>1074.9690726344111</v>
      </c>
      <c r="K19" s="196">
        <v>1084.5596025310676</v>
      </c>
      <c r="L19" s="196">
        <v>1093.7196444540371</v>
      </c>
      <c r="M19" s="196">
        <v>1103.1169428696776</v>
      </c>
      <c r="N19" s="196">
        <v>1111.6461726432676</v>
      </c>
      <c r="O19" s="505">
        <v>12</v>
      </c>
      <c r="P19" s="139"/>
    </row>
    <row r="20" spans="1:16" ht="15" customHeight="1">
      <c r="A20" s="139"/>
      <c r="B20" s="139"/>
      <c r="D20" s="139"/>
      <c r="E20" s="139"/>
      <c r="F20" s="139"/>
      <c r="G20" s="139"/>
      <c r="H20" s="139"/>
      <c r="I20" s="139"/>
      <c r="J20" s="139"/>
      <c r="K20" s="197"/>
      <c r="L20" s="197"/>
      <c r="M20" s="197"/>
      <c r="N20" s="197"/>
      <c r="O20" s="139"/>
      <c r="P20" s="139"/>
    </row>
    <row r="21" spans="1:16" ht="15" customHeight="1">
      <c r="A21" s="139"/>
      <c r="B21" s="139"/>
      <c r="C21" s="138" t="s">
        <v>729</v>
      </c>
      <c r="D21" s="139"/>
      <c r="E21" s="139"/>
      <c r="F21" s="139"/>
      <c r="G21" s="138"/>
      <c r="H21" s="138"/>
      <c r="I21" s="139"/>
      <c r="J21" s="139"/>
      <c r="K21" s="197"/>
      <c r="L21" s="197"/>
      <c r="M21" s="197"/>
      <c r="N21" s="197"/>
      <c r="O21" s="139"/>
      <c r="P21" s="139"/>
    </row>
    <row r="22" spans="1:16" ht="15" customHeight="1">
      <c r="A22" s="25">
        <v>13</v>
      </c>
      <c r="B22" s="143" t="s">
        <v>635</v>
      </c>
      <c r="C22" s="196">
        <v>1004.275584547629</v>
      </c>
      <c r="D22" s="196">
        <v>1012.0767944666759</v>
      </c>
      <c r="E22" s="196">
        <v>1016.3725134270793</v>
      </c>
      <c r="F22" s="196">
        <v>1018.8341657771422</v>
      </c>
      <c r="G22" s="196">
        <v>1019.8612414657723</v>
      </c>
      <c r="H22" s="196">
        <v>1017.6985459491021</v>
      </c>
      <c r="I22" s="196">
        <v>1021.1304827466042</v>
      </c>
      <c r="J22" s="196">
        <v>1028.4932983191245</v>
      </c>
      <c r="K22" s="196">
        <v>1022.0741771793626</v>
      </c>
      <c r="L22" s="196">
        <v>1027.6470496964766</v>
      </c>
      <c r="M22" s="196">
        <v>1032.7104767649873</v>
      </c>
      <c r="N22" s="196">
        <v>1040.1647684946188</v>
      </c>
      <c r="O22" s="505">
        <v>13</v>
      </c>
      <c r="P22" s="139"/>
    </row>
    <row r="23" spans="1:16" ht="15" customHeight="1">
      <c r="A23" s="25">
        <v>14</v>
      </c>
      <c r="B23" s="145" t="s">
        <v>410</v>
      </c>
      <c r="C23" s="196">
        <v>34.621446255573296</v>
      </c>
      <c r="D23" s="196">
        <v>34.548711621958205</v>
      </c>
      <c r="E23" s="196">
        <v>34.449337628258647</v>
      </c>
      <c r="F23" s="196">
        <v>34.376899283124779</v>
      </c>
      <c r="G23" s="196">
        <v>34.325706435686804</v>
      </c>
      <c r="H23" s="196">
        <v>34.265967781950252</v>
      </c>
      <c r="I23" s="196">
        <v>34.205384810390001</v>
      </c>
      <c r="J23" s="196">
        <v>33.833712095996205</v>
      </c>
      <c r="K23" s="196">
        <v>33.774308822350392</v>
      </c>
      <c r="L23" s="196">
        <v>33.711318849507343</v>
      </c>
      <c r="M23" s="196">
        <v>33.719377882668752</v>
      </c>
      <c r="N23" s="196">
        <v>32.148205389885597</v>
      </c>
      <c r="O23" s="505">
        <v>14</v>
      </c>
      <c r="P23" s="139"/>
    </row>
    <row r="24" spans="1:16" ht="15" customHeight="1">
      <c r="A24" s="25">
        <v>15</v>
      </c>
      <c r="B24" s="145" t="s">
        <v>424</v>
      </c>
      <c r="C24" s="196">
        <v>-17.403018299190741</v>
      </c>
      <c r="D24" s="196">
        <v>-19.525874213850642</v>
      </c>
      <c r="E24" s="196">
        <v>-20.230879225391419</v>
      </c>
      <c r="F24" s="196">
        <v>-21.984911001379711</v>
      </c>
      <c r="G24" s="196">
        <v>-24.780225380350675</v>
      </c>
      <c r="H24" s="196">
        <v>-20.448712539716798</v>
      </c>
      <c r="I24" s="196">
        <v>-17.403186427758961</v>
      </c>
      <c r="J24" s="196">
        <v>-20.427658236616683</v>
      </c>
      <c r="K24" s="196">
        <v>-18.444727571782256</v>
      </c>
      <c r="L24" s="196">
        <v>-18.766605694437271</v>
      </c>
      <c r="M24" s="196">
        <v>-18.63625020132006</v>
      </c>
      <c r="N24" s="196">
        <v>-17.986094295143687</v>
      </c>
      <c r="O24" s="505">
        <v>15</v>
      </c>
      <c r="P24" s="139"/>
    </row>
    <row r="25" spans="1:16" ht="15" customHeight="1">
      <c r="A25" s="25">
        <v>16</v>
      </c>
      <c r="B25" s="145" t="s">
        <v>433</v>
      </c>
      <c r="C25" s="196">
        <v>-7.2920582927372797</v>
      </c>
      <c r="D25" s="196">
        <v>-7.9495748425881683</v>
      </c>
      <c r="E25" s="196">
        <v>-8.1567886208711577</v>
      </c>
      <c r="F25" s="196">
        <v>-8.7028524841396617</v>
      </c>
      <c r="G25" s="196">
        <v>-9.5619654341019302</v>
      </c>
      <c r="H25" s="196">
        <v>-8.2294420930743204</v>
      </c>
      <c r="I25" s="196">
        <v>-7.2654004516637141</v>
      </c>
      <c r="J25" s="196">
        <v>-8.202677297435482</v>
      </c>
      <c r="K25" s="196">
        <v>-7.559878751679336</v>
      </c>
      <c r="L25" s="196">
        <v>-7.6705681883954471</v>
      </c>
      <c r="M25" s="196">
        <v>-7.6288359517170496</v>
      </c>
      <c r="N25" s="196">
        <v>-7.4255276585990648</v>
      </c>
      <c r="O25" s="505">
        <v>16</v>
      </c>
      <c r="P25" s="139"/>
    </row>
    <row r="26" spans="1:16" ht="15" customHeight="1">
      <c r="A26" s="25">
        <v>17</v>
      </c>
      <c r="B26" s="145" t="s">
        <v>647</v>
      </c>
      <c r="C26" s="196">
        <v>-2.1251597445983204</v>
      </c>
      <c r="D26" s="196">
        <v>-2.7775436051159876</v>
      </c>
      <c r="E26" s="196">
        <v>-3.6000174319331917</v>
      </c>
      <c r="F26" s="196">
        <v>-2.6620601089752172</v>
      </c>
      <c r="G26" s="196">
        <v>-2.1462111379041833</v>
      </c>
      <c r="H26" s="196">
        <v>-2.1558763516570787</v>
      </c>
      <c r="I26" s="196">
        <v>-2.1739823584470646</v>
      </c>
      <c r="J26" s="196">
        <v>-11.622497701706102</v>
      </c>
      <c r="K26" s="196">
        <v>-2.1968299817746817</v>
      </c>
      <c r="L26" s="196">
        <v>-2.2107178981639146</v>
      </c>
      <c r="M26" s="196">
        <v>0</v>
      </c>
      <c r="N26" s="196">
        <v>0</v>
      </c>
      <c r="O26" s="505">
        <v>17</v>
      </c>
      <c r="P26" s="139"/>
    </row>
    <row r="27" spans="1:16" ht="15" customHeight="1">
      <c r="A27" s="25">
        <v>18</v>
      </c>
      <c r="B27" s="143" t="s">
        <v>642</v>
      </c>
      <c r="C27" s="196">
        <v>1012.076794466676</v>
      </c>
      <c r="D27" s="196">
        <v>1016.3725134270793</v>
      </c>
      <c r="E27" s="196">
        <v>1018.8341657771423</v>
      </c>
      <c r="F27" s="196">
        <v>1019.8612414657724</v>
      </c>
      <c r="G27" s="196">
        <v>1017.6985459491024</v>
      </c>
      <c r="H27" s="196">
        <v>1021.1304827466041</v>
      </c>
      <c r="I27" s="196">
        <v>1028.4932983191245</v>
      </c>
      <c r="J27" s="196">
        <v>1022.0741771793626</v>
      </c>
      <c r="K27" s="196">
        <v>1027.6470496964766</v>
      </c>
      <c r="L27" s="196">
        <v>1032.7104767649873</v>
      </c>
      <c r="M27" s="196">
        <v>1040.1647684946188</v>
      </c>
      <c r="N27" s="196">
        <v>1046.9013519307618</v>
      </c>
      <c r="O27" s="505">
        <v>18</v>
      </c>
      <c r="P27" s="139"/>
    </row>
    <row r="28" spans="1:16" ht="15" customHeight="1">
      <c r="A28" s="55"/>
      <c r="B28" s="173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55"/>
      <c r="P28" s="139"/>
    </row>
    <row r="29" spans="1:16" ht="15" customHeight="1">
      <c r="A29" s="139"/>
      <c r="B29" s="139"/>
      <c r="C29" s="138" t="s">
        <v>730</v>
      </c>
      <c r="D29" s="139"/>
      <c r="E29" s="139"/>
      <c r="F29" s="139"/>
      <c r="G29" s="138"/>
      <c r="H29" s="138"/>
      <c r="I29" s="139"/>
      <c r="J29" s="139"/>
      <c r="K29" s="197"/>
      <c r="L29" s="197"/>
      <c r="M29" s="197"/>
      <c r="N29" s="197"/>
      <c r="O29" s="139"/>
      <c r="P29" s="139"/>
    </row>
    <row r="30" spans="1:16" ht="15" customHeight="1">
      <c r="A30" s="174">
        <v>19</v>
      </c>
      <c r="B30" s="143" t="s">
        <v>635</v>
      </c>
      <c r="C30" s="196">
        <v>13.624546618689822</v>
      </c>
      <c r="D30" s="196">
        <v>16.671136349581637</v>
      </c>
      <c r="E30" s="196">
        <v>20.456448396423824</v>
      </c>
      <c r="F30" s="196">
        <v>25.17565325894758</v>
      </c>
      <c r="G30" s="196">
        <v>29.039120100814863</v>
      </c>
      <c r="H30" s="196">
        <v>32.453170013226185</v>
      </c>
      <c r="I30" s="196">
        <v>35.943317181005476</v>
      </c>
      <c r="J30" s="196">
        <v>39.518002397189825</v>
      </c>
      <c r="K30" s="196">
        <v>52.894895455048506</v>
      </c>
      <c r="L30" s="196">
        <v>56.912552834590841</v>
      </c>
      <c r="M30" s="196">
        <v>61.009167689049526</v>
      </c>
      <c r="N30" s="196">
        <v>62.952174375058746</v>
      </c>
      <c r="O30" s="505">
        <v>19</v>
      </c>
      <c r="P30" s="139"/>
    </row>
    <row r="31" spans="1:16" ht="15" customHeight="1">
      <c r="A31" s="174">
        <v>20</v>
      </c>
      <c r="B31" s="145" t="s">
        <v>410</v>
      </c>
      <c r="C31" s="196">
        <v>0.97305332822494028</v>
      </c>
      <c r="D31" s="196">
        <v>1.0642289168885299</v>
      </c>
      <c r="E31" s="196">
        <v>1.1818901820466556</v>
      </c>
      <c r="F31" s="196">
        <v>1.2687158410103172</v>
      </c>
      <c r="G31" s="196">
        <v>1.3388697541191692</v>
      </c>
      <c r="H31" s="196">
        <v>1.4090236672280212</v>
      </c>
      <c r="I31" s="196">
        <v>1.4791775803368734</v>
      </c>
      <c r="J31" s="196">
        <v>1.8526857880907837</v>
      </c>
      <c r="K31" s="196">
        <v>1.9228397011996359</v>
      </c>
      <c r="L31" s="196">
        <v>1.991554797769957</v>
      </c>
      <c r="M31" s="196">
        <v>2.0486645274843998</v>
      </c>
      <c r="N31" s="196">
        <v>1.8983041789217538</v>
      </c>
      <c r="O31" s="505">
        <v>20</v>
      </c>
      <c r="P31" s="139"/>
    </row>
    <row r="32" spans="1:16" ht="15" customHeight="1">
      <c r="A32" s="174">
        <v>21</v>
      </c>
      <c r="B32" s="145" t="s">
        <v>424</v>
      </c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505">
        <v>21</v>
      </c>
      <c r="P32" s="139"/>
    </row>
    <row r="33" spans="1:16" ht="15" customHeight="1">
      <c r="A33" s="174">
        <v>22</v>
      </c>
      <c r="B33" s="145" t="s">
        <v>433</v>
      </c>
      <c r="C33" s="196">
        <v>-5.162334193144525E-2</v>
      </c>
      <c r="D33" s="196">
        <v>-5.6460475162331464E-2</v>
      </c>
      <c r="E33" s="196">
        <v>-6.2702751456093067E-2</v>
      </c>
      <c r="F33" s="196">
        <v>-6.7309108118251262E-2</v>
      </c>
      <c r="G33" s="196">
        <v>-7.1030979612030226E-2</v>
      </c>
      <c r="H33" s="196">
        <v>-7.4752851105809218E-2</v>
      </c>
      <c r="I33" s="196">
        <v>-7.8474722599588181E-2</v>
      </c>
      <c r="J33" s="196">
        <v>-9.8290431938207343E-2</v>
      </c>
      <c r="K33" s="196">
        <v>-0.10201230343198631</v>
      </c>
      <c r="L33" s="196">
        <v>-0.10565784147518181</v>
      </c>
      <c r="M33" s="196">
        <v>-0.10565784147518181</v>
      </c>
      <c r="N33" s="196">
        <v>-0.10565784147518181</v>
      </c>
      <c r="O33" s="505">
        <v>22</v>
      </c>
      <c r="P33" s="139"/>
    </row>
    <row r="34" spans="1:16" ht="15" customHeight="1">
      <c r="A34" s="174">
        <v>23</v>
      </c>
      <c r="B34" s="145" t="s">
        <v>647</v>
      </c>
      <c r="C34" s="196">
        <v>2.1251597445983204</v>
      </c>
      <c r="D34" s="196">
        <v>2.7775436051159876</v>
      </c>
      <c r="E34" s="196">
        <v>3.6000174319331917</v>
      </c>
      <c r="F34" s="196">
        <v>2.6620601089752172</v>
      </c>
      <c r="G34" s="196">
        <v>2.1462111379041833</v>
      </c>
      <c r="H34" s="196">
        <v>2.1558763516570787</v>
      </c>
      <c r="I34" s="196">
        <v>2.1739823584470646</v>
      </c>
      <c r="J34" s="196">
        <v>11.622497701706102</v>
      </c>
      <c r="K34" s="196">
        <v>2.1968299817746817</v>
      </c>
      <c r="L34" s="196">
        <v>2.2107178981639146</v>
      </c>
      <c r="M34" s="196">
        <v>0</v>
      </c>
      <c r="N34" s="196">
        <v>0</v>
      </c>
      <c r="O34" s="505">
        <v>23</v>
      </c>
      <c r="P34" s="139"/>
    </row>
    <row r="35" spans="1:16" ht="15" customHeight="1">
      <c r="A35" s="174">
        <v>24</v>
      </c>
      <c r="B35" s="143" t="s">
        <v>642</v>
      </c>
      <c r="C35" s="196">
        <v>16.671136349581637</v>
      </c>
      <c r="D35" s="196">
        <v>20.456448396423824</v>
      </c>
      <c r="E35" s="196">
        <v>25.17565325894758</v>
      </c>
      <c r="F35" s="196">
        <v>29.039120100814863</v>
      </c>
      <c r="G35" s="196">
        <v>32.453170013226185</v>
      </c>
      <c r="H35" s="196">
        <v>35.943317181005469</v>
      </c>
      <c r="I35" s="196">
        <v>39.518002397189825</v>
      </c>
      <c r="J35" s="196">
        <v>52.894895455048506</v>
      </c>
      <c r="K35" s="196">
        <v>56.912552834590841</v>
      </c>
      <c r="L35" s="196">
        <v>61.009167689049534</v>
      </c>
      <c r="M35" s="196">
        <v>62.952174375058746</v>
      </c>
      <c r="N35" s="196">
        <v>64.74482071250533</v>
      </c>
      <c r="O35" s="505">
        <v>24</v>
      </c>
      <c r="P35" s="139"/>
    </row>
    <row r="36" spans="1:16" ht="15" customHeight="1">
      <c r="A36" s="55"/>
      <c r="B36" s="173"/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8"/>
      <c r="N36" s="198"/>
      <c r="O36" s="55"/>
      <c r="P36" s="139"/>
    </row>
    <row r="37" spans="1:16" ht="15" customHeight="1">
      <c r="A37" s="139"/>
      <c r="B37" s="139"/>
      <c r="C37" s="138" t="s">
        <v>731</v>
      </c>
      <c r="D37" s="139"/>
      <c r="E37" s="139"/>
      <c r="F37" s="139"/>
      <c r="G37" s="138"/>
      <c r="H37" s="138"/>
      <c r="I37" s="139"/>
      <c r="J37" s="139"/>
      <c r="K37" s="197"/>
      <c r="L37" s="197"/>
      <c r="M37" s="197"/>
      <c r="N37" s="197"/>
      <c r="O37" s="139"/>
      <c r="P37" s="139"/>
    </row>
    <row r="38" spans="1:16" ht="15" customHeight="1">
      <c r="A38" s="174">
        <v>25</v>
      </c>
      <c r="B38" s="143" t="s">
        <v>635</v>
      </c>
      <c r="C38" s="196">
        <v>238.76669743407473</v>
      </c>
      <c r="D38" s="196">
        <v>241.31124303097394</v>
      </c>
      <c r="E38" s="196">
        <v>243.20679351415501</v>
      </c>
      <c r="F38" s="196">
        <v>244.8911921195766</v>
      </c>
      <c r="G38" s="196">
        <v>246.03835641685373</v>
      </c>
      <c r="H38" s="196">
        <v>246.33188399116347</v>
      </c>
      <c r="I38" s="196">
        <v>247.95558269906897</v>
      </c>
      <c r="J38" s="196">
        <v>250.52116930382684</v>
      </c>
      <c r="K38" s="196">
        <v>252.15323925992357</v>
      </c>
      <c r="L38" s="196">
        <v>254.40286972950966</v>
      </c>
      <c r="M38" s="196">
        <v>256.55152153860121</v>
      </c>
      <c r="N38" s="196">
        <v>258.7558261052331</v>
      </c>
      <c r="O38" s="505">
        <v>25</v>
      </c>
      <c r="P38" s="139"/>
    </row>
    <row r="39" spans="1:16" ht="15" customHeight="1">
      <c r="A39" s="174">
        <v>26</v>
      </c>
      <c r="B39" s="145" t="s">
        <v>410</v>
      </c>
      <c r="C39" s="196">
        <v>8.3493270628662497</v>
      </c>
      <c r="D39" s="196">
        <v>8.3536527189887391</v>
      </c>
      <c r="E39" s="196">
        <v>8.357942325874081</v>
      </c>
      <c r="F39" s="196">
        <v>8.3613171278835399</v>
      </c>
      <c r="G39" s="196">
        <v>8.3657647852631296</v>
      </c>
      <c r="H39" s="196">
        <v>8.3682078707949046</v>
      </c>
      <c r="I39" s="196">
        <v>8.3704529064667987</v>
      </c>
      <c r="J39" s="196">
        <v>8.3708834542920112</v>
      </c>
      <c r="K39" s="196">
        <v>8.3734052092277871</v>
      </c>
      <c r="L39" s="196">
        <v>8.3747481394847973</v>
      </c>
      <c r="M39" s="196">
        <v>8.3900346394186389</v>
      </c>
      <c r="N39" s="196">
        <v>7.9862182939177746</v>
      </c>
      <c r="O39" s="505">
        <v>26</v>
      </c>
      <c r="P39" s="139"/>
    </row>
    <row r="40" spans="1:16" ht="15" customHeight="1">
      <c r="A40" s="174">
        <v>27</v>
      </c>
      <c r="B40" s="145" t="s">
        <v>424</v>
      </c>
      <c r="C40" s="196">
        <v>-4.0821894775879528</v>
      </c>
      <c r="D40" s="196">
        <v>-4.5801433341131119</v>
      </c>
      <c r="E40" s="196">
        <v>-4.7455148800300861</v>
      </c>
      <c r="F40" s="196">
        <v>-5.1569544324224017</v>
      </c>
      <c r="G40" s="196">
        <v>-5.8126454595884294</v>
      </c>
      <c r="H40" s="196">
        <v>-4.7966115833903595</v>
      </c>
      <c r="I40" s="196">
        <v>-4.0822289151533351</v>
      </c>
      <c r="J40" s="196">
        <v>-4.7916729197002095</v>
      </c>
      <c r="K40" s="196">
        <v>-4.3265410353563309</v>
      </c>
      <c r="L40" s="196">
        <v>-4.402043311040841</v>
      </c>
      <c r="M40" s="196">
        <v>-4.3714660966059391</v>
      </c>
      <c r="N40" s="196">
        <v>-4.2189603902188901</v>
      </c>
      <c r="O40" s="505">
        <v>27</v>
      </c>
      <c r="P40" s="139"/>
    </row>
    <row r="41" spans="1:16" ht="15" customHeight="1">
      <c r="A41" s="174">
        <v>28</v>
      </c>
      <c r="B41" s="145" t="s">
        <v>433</v>
      </c>
      <c r="C41" s="196">
        <v>-1.7225919883790834</v>
      </c>
      <c r="D41" s="196">
        <v>-1.8779589016945615</v>
      </c>
      <c r="E41" s="196">
        <v>-1.9280288404224413</v>
      </c>
      <c r="F41" s="196">
        <v>-2.0571983981839539</v>
      </c>
      <c r="G41" s="196">
        <v>-2.2595917513650026</v>
      </c>
      <c r="H41" s="196">
        <v>-1.9478975794990425</v>
      </c>
      <c r="I41" s="196">
        <v>-1.7226373865555891</v>
      </c>
      <c r="J41" s="196">
        <v>-1.9471405784950628</v>
      </c>
      <c r="K41" s="196">
        <v>-1.7972337042853717</v>
      </c>
      <c r="L41" s="196">
        <v>-1.8240530193523701</v>
      </c>
      <c r="M41" s="196">
        <v>-1.8142639761808934</v>
      </c>
      <c r="N41" s="196">
        <v>-1.7665743765606257</v>
      </c>
      <c r="O41" s="505">
        <v>28</v>
      </c>
      <c r="P41" s="139"/>
    </row>
    <row r="42" spans="1:16" ht="15" customHeight="1">
      <c r="A42" s="174">
        <v>29</v>
      </c>
      <c r="B42" s="145" t="s">
        <v>647</v>
      </c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505">
        <v>29</v>
      </c>
      <c r="P42" s="139"/>
    </row>
    <row r="43" spans="1:16" ht="15" customHeight="1">
      <c r="A43" s="174">
        <v>30</v>
      </c>
      <c r="B43" s="143" t="s">
        <v>642</v>
      </c>
      <c r="C43" s="196">
        <v>241.31124303097394</v>
      </c>
      <c r="D43" s="196">
        <v>243.20679351415501</v>
      </c>
      <c r="E43" s="196">
        <v>244.89119211957654</v>
      </c>
      <c r="F43" s="196">
        <v>246.03835641685379</v>
      </c>
      <c r="G43" s="196">
        <v>246.33188399116344</v>
      </c>
      <c r="H43" s="196">
        <v>247.95558269906894</v>
      </c>
      <c r="I43" s="196">
        <v>250.52116930382684</v>
      </c>
      <c r="J43" s="196">
        <v>252.15323925992357</v>
      </c>
      <c r="K43" s="196">
        <v>254.40286972950966</v>
      </c>
      <c r="L43" s="196">
        <v>256.55152153860126</v>
      </c>
      <c r="M43" s="196">
        <v>258.75582610523304</v>
      </c>
      <c r="N43" s="196">
        <v>260.75650963237138</v>
      </c>
      <c r="O43" s="505">
        <v>30</v>
      </c>
      <c r="P43" s="139"/>
    </row>
    <row r="44" spans="1:16" ht="15" customHeight="1">
      <c r="A44" s="76" t="s">
        <v>572</v>
      </c>
      <c r="D44" s="198"/>
    </row>
    <row r="45" spans="1:16">
      <c r="A45" s="46" t="s">
        <v>983</v>
      </c>
    </row>
    <row r="46" spans="1:16">
      <c r="A46" s="150" t="s">
        <v>645</v>
      </c>
    </row>
    <row r="47" spans="1:16">
      <c r="A47" s="22" t="s">
        <v>979</v>
      </c>
    </row>
  </sheetData>
  <pageMargins left="0.78740157480314965" right="0.39370078740157483" top="0.78740157480314965" bottom="0.78740157480314965" header="0.11811023622047245" footer="0.11811023622047245"/>
  <pageSetup paperSize="9" orientation="portrait" r:id="rId1"/>
  <headerFooter alignWithMargins="0">
    <oddHeader>&amp;R&amp;"MetaNormalLF-Roman,Standard"&amp;9Teil 5</oddHeader>
    <oddFooter>&amp;L&amp;"MetaNormalLF-Roman,Standard"&amp;9Statistisches Bundesamt, Umweltnutzung und Wirtschaft, Tabellenband, 2016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zoomScaleNormal="100" zoomScaleSheetLayoutView="100" workbookViewId="0"/>
  </sheetViews>
  <sheetFormatPr baseColWidth="10" defaultRowHeight="12"/>
  <cols>
    <col min="1" max="1" width="4.28515625" style="74" customWidth="1"/>
    <col min="2" max="2" width="40.7109375" style="74" customWidth="1"/>
    <col min="3" max="14" width="10.7109375" style="74" customWidth="1"/>
    <col min="15" max="15" width="4.28515625" style="74" hidden="1" customWidth="1"/>
    <col min="16" max="16384" width="11.42578125" style="74"/>
  </cols>
  <sheetData>
    <row r="1" spans="1:16" ht="20.100000000000001" customHeight="1">
      <c r="A1" s="151" t="s">
        <v>993</v>
      </c>
      <c r="G1" s="151"/>
      <c r="H1" s="134"/>
    </row>
    <row r="2" spans="1:16" ht="15.75">
      <c r="A2" s="135" t="s">
        <v>726</v>
      </c>
      <c r="G2" s="135"/>
      <c r="H2" s="135"/>
    </row>
    <row r="3" spans="1:16" ht="20.100000000000001" customHeight="1">
      <c r="A3" s="175"/>
      <c r="B3" s="175"/>
      <c r="C3" s="175"/>
      <c r="D3" s="175"/>
      <c r="E3" s="175"/>
      <c r="F3" s="139"/>
    </row>
    <row r="4" spans="1:16" s="81" customFormat="1" ht="27" customHeight="1">
      <c r="A4" s="540" t="s">
        <v>30</v>
      </c>
      <c r="B4" s="547" t="s">
        <v>630</v>
      </c>
      <c r="C4" s="541">
        <v>2003</v>
      </c>
      <c r="D4" s="541">
        <v>2004</v>
      </c>
      <c r="E4" s="543">
        <v>2005</v>
      </c>
      <c r="F4" s="541">
        <v>2006</v>
      </c>
      <c r="G4" s="544">
        <v>2007</v>
      </c>
      <c r="H4" s="544">
        <v>2008</v>
      </c>
      <c r="I4" s="544">
        <v>2009</v>
      </c>
      <c r="J4" s="541">
        <v>2010</v>
      </c>
      <c r="K4" s="541">
        <v>2011</v>
      </c>
      <c r="L4" s="541">
        <v>2012</v>
      </c>
      <c r="M4" s="541">
        <v>2013</v>
      </c>
      <c r="N4" s="543" t="s">
        <v>981</v>
      </c>
      <c r="O4" s="545" t="s">
        <v>30</v>
      </c>
      <c r="P4" s="137"/>
    </row>
    <row r="5" spans="1:16" ht="15" customHeight="1">
      <c r="A5" s="139"/>
      <c r="B5" s="571"/>
      <c r="C5" s="152" t="s">
        <v>732</v>
      </c>
      <c r="D5" s="153"/>
      <c r="E5" s="153"/>
      <c r="F5" s="154"/>
      <c r="G5" s="152"/>
      <c r="H5" s="152"/>
      <c r="J5" s="154"/>
      <c r="K5" s="154"/>
      <c r="L5" s="154"/>
      <c r="M5" s="154"/>
      <c r="N5" s="154"/>
      <c r="O5" s="139"/>
      <c r="P5" s="139"/>
    </row>
    <row r="6" spans="1:16" ht="15" customHeight="1">
      <c r="A6" s="25">
        <v>1</v>
      </c>
      <c r="B6" s="143" t="s">
        <v>635</v>
      </c>
      <c r="C6" s="141">
        <v>2237.3166542358308</v>
      </c>
      <c r="D6" s="141">
        <v>2253.0849575403913</v>
      </c>
      <c r="E6" s="141">
        <v>2264.8344757094956</v>
      </c>
      <c r="F6" s="141">
        <v>2275.2796344997919</v>
      </c>
      <c r="G6" s="141">
        <v>2282.3965522477797</v>
      </c>
      <c r="H6" s="141">
        <v>2284.2314593083747</v>
      </c>
      <c r="I6" s="141">
        <v>2294.2943853750926</v>
      </c>
      <c r="J6" s="141">
        <v>2310.1950896984695</v>
      </c>
      <c r="K6" s="141">
        <v>2320.3086612009397</v>
      </c>
      <c r="L6" s="141">
        <v>2334.2560118882961</v>
      </c>
      <c r="M6" s="141">
        <v>2347.5720019392811</v>
      </c>
      <c r="N6" s="141">
        <v>2361.2333439249519</v>
      </c>
      <c r="O6" s="505">
        <v>1</v>
      </c>
      <c r="P6" s="139"/>
    </row>
    <row r="7" spans="1:16" ht="15" customHeight="1">
      <c r="A7" s="25">
        <v>2</v>
      </c>
      <c r="B7" s="143" t="s">
        <v>733</v>
      </c>
      <c r="C7" s="141">
        <v>15.76830330456025</v>
      </c>
      <c r="D7" s="141">
        <v>11.749518169104151</v>
      </c>
      <c r="E7" s="141">
        <v>10.445158790296293</v>
      </c>
      <c r="F7" s="141">
        <v>7.1169177479880164</v>
      </c>
      <c r="G7" s="141">
        <v>1.8349070605947344</v>
      </c>
      <c r="H7" s="141">
        <v>10.062926066718035</v>
      </c>
      <c r="I7" s="141">
        <v>15.900704323376704</v>
      </c>
      <c r="J7" s="141">
        <v>10.113571502470586</v>
      </c>
      <c r="K7" s="141">
        <v>13.947350687356636</v>
      </c>
      <c r="L7" s="141">
        <v>13.31599005098443</v>
      </c>
      <c r="M7" s="141">
        <v>13.661341985670763</v>
      </c>
      <c r="N7" s="141">
        <v>12.399648599917738</v>
      </c>
      <c r="O7" s="505">
        <v>2</v>
      </c>
      <c r="P7" s="139"/>
    </row>
    <row r="8" spans="1:16" ht="15" customHeight="1">
      <c r="A8" s="25">
        <v>3</v>
      </c>
      <c r="B8" s="143" t="s">
        <v>642</v>
      </c>
      <c r="C8" s="141">
        <v>2253.0849575403913</v>
      </c>
      <c r="D8" s="141">
        <v>2264.8344757094956</v>
      </c>
      <c r="E8" s="141">
        <v>2275.2796344997919</v>
      </c>
      <c r="F8" s="141">
        <v>2282.3965522477797</v>
      </c>
      <c r="G8" s="141">
        <v>2284.2314593083747</v>
      </c>
      <c r="H8" s="141">
        <v>2294.2943853750926</v>
      </c>
      <c r="I8" s="141">
        <v>2310.1950896984695</v>
      </c>
      <c r="J8" s="141">
        <v>2320.3086612009397</v>
      </c>
      <c r="K8" s="141">
        <v>2334.2560118882961</v>
      </c>
      <c r="L8" s="141">
        <v>2347.5720019392811</v>
      </c>
      <c r="M8" s="141">
        <v>2361.2333439249519</v>
      </c>
      <c r="N8" s="141">
        <v>2373.6329925248692</v>
      </c>
      <c r="O8" s="505">
        <v>3</v>
      </c>
      <c r="P8" s="139"/>
    </row>
    <row r="9" spans="1:16" ht="15" customHeight="1">
      <c r="A9" s="139"/>
      <c r="B9" s="571"/>
      <c r="G9" s="139"/>
      <c r="H9" s="139"/>
      <c r="I9" s="139"/>
      <c r="J9" s="139"/>
      <c r="K9" s="139"/>
      <c r="L9" s="139"/>
      <c r="M9" s="139"/>
      <c r="N9" s="139"/>
      <c r="O9" s="139"/>
      <c r="P9" s="139"/>
    </row>
    <row r="10" spans="1:16" ht="15" customHeight="1">
      <c r="A10" s="139"/>
      <c r="B10" s="571"/>
      <c r="C10" s="152" t="s">
        <v>734</v>
      </c>
      <c r="D10" s="155"/>
      <c r="E10" s="155"/>
      <c r="F10" s="155"/>
      <c r="G10" s="152"/>
      <c r="H10" s="152"/>
      <c r="J10" s="154"/>
      <c r="K10" s="154"/>
      <c r="L10" s="154"/>
      <c r="M10" s="154"/>
      <c r="N10" s="154"/>
      <c r="O10" s="139"/>
      <c r="P10" s="139"/>
    </row>
    <row r="11" spans="1:16" ht="15" customHeight="1">
      <c r="A11" s="55">
        <v>4</v>
      </c>
      <c r="B11" s="143" t="s">
        <v>635</v>
      </c>
      <c r="C11" s="141">
        <v>1017.9001311663187</v>
      </c>
      <c r="D11" s="141">
        <v>1028.7479308162574</v>
      </c>
      <c r="E11" s="141">
        <v>1036.8289618235031</v>
      </c>
      <c r="F11" s="141">
        <v>1044.0098190360898</v>
      </c>
      <c r="G11" s="141">
        <v>1048.9003615665872</v>
      </c>
      <c r="H11" s="141">
        <v>1050.1517159623286</v>
      </c>
      <c r="I11" s="141">
        <v>1057.07379992761</v>
      </c>
      <c r="J11" s="141">
        <v>1068.0113007163145</v>
      </c>
      <c r="K11" s="141">
        <v>1074.9690726344111</v>
      </c>
      <c r="L11" s="141">
        <v>1084.5596025310676</v>
      </c>
      <c r="M11" s="141">
        <v>1093.7196444540368</v>
      </c>
      <c r="N11" s="141">
        <v>1103.1169428696778</v>
      </c>
      <c r="O11" s="505">
        <v>4</v>
      </c>
      <c r="P11" s="139"/>
    </row>
    <row r="12" spans="1:16" ht="15" customHeight="1">
      <c r="A12" s="55">
        <v>5</v>
      </c>
      <c r="B12" s="143" t="s">
        <v>733</v>
      </c>
      <c r="C12" s="141">
        <v>10.847799649938707</v>
      </c>
      <c r="D12" s="141">
        <v>8.0810310072456488</v>
      </c>
      <c r="E12" s="141">
        <v>7.1808572125866776</v>
      </c>
      <c r="F12" s="141">
        <v>4.8905425304974193</v>
      </c>
      <c r="G12" s="141">
        <v>1.251354395741364</v>
      </c>
      <c r="H12" s="141">
        <v>6.9220839652814901</v>
      </c>
      <c r="I12" s="141">
        <v>10.937500788704492</v>
      </c>
      <c r="J12" s="141">
        <v>6.9577719180965794</v>
      </c>
      <c r="K12" s="141">
        <v>9.5905298966565162</v>
      </c>
      <c r="L12" s="141">
        <v>9.1600419229692776</v>
      </c>
      <c r="M12" s="141">
        <v>9.3972984156410675</v>
      </c>
      <c r="N12" s="141">
        <v>8.529229773589643</v>
      </c>
      <c r="O12" s="505">
        <v>5</v>
      </c>
      <c r="P12" s="139"/>
    </row>
    <row r="13" spans="1:16" ht="15" customHeight="1">
      <c r="A13" s="55">
        <v>6</v>
      </c>
      <c r="B13" s="143" t="s">
        <v>642</v>
      </c>
      <c r="C13" s="141">
        <v>1028.7479308162574</v>
      </c>
      <c r="D13" s="141">
        <v>1036.8289618235031</v>
      </c>
      <c r="E13" s="141">
        <v>1044.0098190360898</v>
      </c>
      <c r="F13" s="141">
        <v>1048.9003615665872</v>
      </c>
      <c r="G13" s="141">
        <v>1050.1517159623286</v>
      </c>
      <c r="H13" s="141">
        <v>1057.07379992761</v>
      </c>
      <c r="I13" s="141">
        <v>1068.0113007163145</v>
      </c>
      <c r="J13" s="141">
        <v>1074.9690726344111</v>
      </c>
      <c r="K13" s="141">
        <v>1084.5596025310676</v>
      </c>
      <c r="L13" s="141">
        <v>1093.7196444540368</v>
      </c>
      <c r="M13" s="141">
        <v>1103.1169428696778</v>
      </c>
      <c r="N13" s="141">
        <v>1111.6461726432676</v>
      </c>
      <c r="O13" s="505">
        <v>6</v>
      </c>
      <c r="P13" s="139"/>
    </row>
    <row r="14" spans="1:16" ht="15" customHeight="1">
      <c r="A14" s="139"/>
      <c r="B14" s="571"/>
      <c r="G14" s="139"/>
      <c r="H14" s="139"/>
      <c r="I14" s="139"/>
      <c r="J14" s="139"/>
      <c r="K14" s="139"/>
      <c r="L14" s="139"/>
      <c r="M14" s="139"/>
      <c r="N14" s="139"/>
      <c r="O14" s="139"/>
      <c r="P14" s="139"/>
    </row>
    <row r="15" spans="1:16" ht="15" customHeight="1">
      <c r="A15" s="139"/>
      <c r="B15" s="571"/>
      <c r="C15" s="152" t="s">
        <v>731</v>
      </c>
      <c r="D15" s="155"/>
      <c r="E15" s="155"/>
      <c r="F15" s="155"/>
      <c r="G15" s="152"/>
      <c r="H15" s="152"/>
      <c r="J15" s="154"/>
      <c r="K15" s="154"/>
      <c r="L15" s="154"/>
      <c r="M15" s="154"/>
      <c r="N15" s="154"/>
      <c r="O15" s="139"/>
      <c r="P15" s="139"/>
    </row>
    <row r="16" spans="1:16" ht="15" customHeight="1">
      <c r="A16" s="55">
        <v>7</v>
      </c>
      <c r="B16" s="143" t="s">
        <v>635</v>
      </c>
      <c r="C16" s="141">
        <v>238.76669743407473</v>
      </c>
      <c r="D16" s="141">
        <v>241.31124303097394</v>
      </c>
      <c r="E16" s="141">
        <v>243.20679351415501</v>
      </c>
      <c r="F16" s="141">
        <v>244.8911921195766</v>
      </c>
      <c r="G16" s="141">
        <v>246.03835641685373</v>
      </c>
      <c r="H16" s="141">
        <v>246.33188399116347</v>
      </c>
      <c r="I16" s="141">
        <v>247.95558269906897</v>
      </c>
      <c r="J16" s="141">
        <v>250.52116930382684</v>
      </c>
      <c r="K16" s="141">
        <v>252.15323925992357</v>
      </c>
      <c r="L16" s="141">
        <v>254.40286972950966</v>
      </c>
      <c r="M16" s="141">
        <v>256.55152153860121</v>
      </c>
      <c r="N16" s="141">
        <v>258.7558261052331</v>
      </c>
      <c r="O16" s="505">
        <v>7</v>
      </c>
      <c r="P16" s="139"/>
    </row>
    <row r="17" spans="1:16" ht="15" customHeight="1">
      <c r="A17" s="55">
        <v>8</v>
      </c>
      <c r="B17" s="143" t="s">
        <v>733</v>
      </c>
      <c r="C17" s="141">
        <v>2.5445455968992028</v>
      </c>
      <c r="D17" s="141">
        <v>1.8955504831810539</v>
      </c>
      <c r="E17" s="141">
        <v>1.6843986054215929</v>
      </c>
      <c r="F17" s="141">
        <v>1.147164297277137</v>
      </c>
      <c r="G17" s="141">
        <v>0.29352757430972998</v>
      </c>
      <c r="H17" s="141">
        <v>1.6236987079055107</v>
      </c>
      <c r="I17" s="141">
        <v>2.5655866047578746</v>
      </c>
      <c r="J17" s="141">
        <v>1.6320699560967333</v>
      </c>
      <c r="K17" s="141">
        <v>2.2496304695860889</v>
      </c>
      <c r="L17" s="141">
        <v>2.1486518090915632</v>
      </c>
      <c r="M17" s="141">
        <v>2.2043045666318504</v>
      </c>
      <c r="N17" s="141">
        <v>2.000683527138317</v>
      </c>
      <c r="O17" s="505">
        <v>8</v>
      </c>
      <c r="P17" s="139"/>
    </row>
    <row r="18" spans="1:16" ht="15" customHeight="1">
      <c r="A18" s="55">
        <v>9</v>
      </c>
      <c r="B18" s="143" t="s">
        <v>642</v>
      </c>
      <c r="C18" s="141">
        <v>241.31124303097394</v>
      </c>
      <c r="D18" s="141">
        <v>243.20679351415501</v>
      </c>
      <c r="E18" s="141">
        <v>244.8911921195766</v>
      </c>
      <c r="F18" s="141">
        <v>246.03835641685373</v>
      </c>
      <c r="G18" s="141">
        <v>246.33188399116347</v>
      </c>
      <c r="H18" s="141">
        <v>247.95558269906897</v>
      </c>
      <c r="I18" s="141">
        <v>250.52116930382684</v>
      </c>
      <c r="J18" s="141">
        <v>252.15323925992357</v>
      </c>
      <c r="K18" s="141">
        <v>254.40286972950966</v>
      </c>
      <c r="L18" s="141">
        <v>256.55152153860121</v>
      </c>
      <c r="M18" s="141">
        <v>258.7558261052331</v>
      </c>
      <c r="N18" s="141">
        <v>260.75650963237138</v>
      </c>
      <c r="O18" s="505">
        <v>9</v>
      </c>
      <c r="P18" s="139"/>
    </row>
    <row r="19" spans="1:16" ht="15" customHeight="1">
      <c r="A19" s="139"/>
      <c r="B19" s="571"/>
      <c r="G19" s="139"/>
      <c r="H19" s="139"/>
      <c r="I19" s="139"/>
      <c r="J19" s="139"/>
      <c r="K19" s="139"/>
      <c r="L19" s="139"/>
      <c r="M19" s="139"/>
      <c r="N19" s="139"/>
      <c r="O19" s="139"/>
      <c r="P19" s="139"/>
    </row>
    <row r="20" spans="1:16" ht="15" customHeight="1">
      <c r="A20" s="139"/>
      <c r="B20" s="571"/>
      <c r="C20" s="152" t="s">
        <v>735</v>
      </c>
      <c r="D20" s="155"/>
      <c r="E20" s="155"/>
      <c r="F20" s="155"/>
      <c r="G20" s="152"/>
      <c r="H20" s="152"/>
      <c r="J20" s="154"/>
      <c r="K20" s="154"/>
      <c r="L20" s="154"/>
      <c r="M20" s="154"/>
      <c r="N20" s="154"/>
      <c r="O20" s="139"/>
      <c r="P20" s="139"/>
    </row>
    <row r="21" spans="1:16" ht="15" customHeight="1">
      <c r="A21" s="55">
        <v>10</v>
      </c>
      <c r="B21" s="143" t="s">
        <v>635</v>
      </c>
      <c r="C21" s="141">
        <v>231.31001320876578</v>
      </c>
      <c r="D21" s="141">
        <v>233.68597126648811</v>
      </c>
      <c r="E21" s="141">
        <v>235.45890794516555</v>
      </c>
      <c r="F21" s="141">
        <v>237.03881091745359</v>
      </c>
      <c r="G21" s="141">
        <v>238.11802183766704</v>
      </c>
      <c r="H21" s="141">
        <v>238.40804692821067</v>
      </c>
      <c r="I21" s="141">
        <v>239.92519032174172</v>
      </c>
      <c r="J21" s="141">
        <v>242.32280725165606</v>
      </c>
      <c r="K21" s="141">
        <v>243.84653687993332</v>
      </c>
      <c r="L21" s="141">
        <v>245.95372720104734</v>
      </c>
      <c r="M21" s="141">
        <v>247.96102351997095</v>
      </c>
      <c r="N21" s="141">
        <v>250.02076252336877</v>
      </c>
      <c r="O21" s="505">
        <v>10</v>
      </c>
      <c r="P21" s="139"/>
    </row>
    <row r="22" spans="1:16" ht="15" customHeight="1">
      <c r="A22" s="55">
        <v>11</v>
      </c>
      <c r="B22" s="143" t="s">
        <v>733</v>
      </c>
      <c r="C22" s="141">
        <v>2.3759580577223387</v>
      </c>
      <c r="D22" s="141">
        <v>1.7729366786774481</v>
      </c>
      <c r="E22" s="141">
        <v>1.5799029722880222</v>
      </c>
      <c r="F22" s="141">
        <v>1.0792109202134597</v>
      </c>
      <c r="G22" s="141">
        <v>0.29002509054364056</v>
      </c>
      <c r="H22" s="141">
        <v>1.5171433935310343</v>
      </c>
      <c r="I22" s="141">
        <v>2.3976169299143368</v>
      </c>
      <c r="J22" s="141">
        <v>1.5237296282772732</v>
      </c>
      <c r="K22" s="141">
        <v>2.1071903211140306</v>
      </c>
      <c r="L22" s="141">
        <v>2.0072963189235891</v>
      </c>
      <c r="M22" s="141">
        <v>2.0597390033978447</v>
      </c>
      <c r="N22" s="141">
        <v>1.8697352991897787</v>
      </c>
      <c r="O22" s="505">
        <v>11</v>
      </c>
      <c r="P22" s="139"/>
    </row>
    <row r="23" spans="1:16" ht="15" customHeight="1">
      <c r="A23" s="55">
        <v>12</v>
      </c>
      <c r="B23" s="143" t="s">
        <v>642</v>
      </c>
      <c r="C23" s="141">
        <v>233.68597126648811</v>
      </c>
      <c r="D23" s="141">
        <v>235.45890794516555</v>
      </c>
      <c r="E23" s="141">
        <v>237.03881091745359</v>
      </c>
      <c r="F23" s="141">
        <v>238.11802183766704</v>
      </c>
      <c r="G23" s="141">
        <v>238.40804692821067</v>
      </c>
      <c r="H23" s="141">
        <v>239.92519032174172</v>
      </c>
      <c r="I23" s="141">
        <v>242.32280725165606</v>
      </c>
      <c r="J23" s="141">
        <v>243.84653687993332</v>
      </c>
      <c r="K23" s="141">
        <v>245.95372720104734</v>
      </c>
      <c r="L23" s="141">
        <v>247.96102351997095</v>
      </c>
      <c r="M23" s="141">
        <v>250.02076252336877</v>
      </c>
      <c r="N23" s="141">
        <v>251.89049782255856</v>
      </c>
      <c r="O23" s="505">
        <v>12</v>
      </c>
      <c r="P23" s="139"/>
    </row>
    <row r="24" spans="1:16" ht="15" customHeight="1">
      <c r="A24" s="139"/>
      <c r="B24" s="571"/>
      <c r="G24" s="139"/>
      <c r="H24" s="139"/>
      <c r="I24" s="139"/>
      <c r="J24" s="139"/>
      <c r="K24" s="139"/>
      <c r="L24" s="139"/>
      <c r="M24" s="139"/>
      <c r="N24" s="139"/>
      <c r="O24" s="139"/>
      <c r="P24" s="139"/>
    </row>
    <row r="25" spans="1:16" ht="15" customHeight="1">
      <c r="A25" s="139"/>
      <c r="B25" s="571"/>
      <c r="C25" s="152" t="s">
        <v>736</v>
      </c>
      <c r="D25" s="155"/>
      <c r="E25" s="155"/>
      <c r="F25" s="155"/>
      <c r="G25" s="152"/>
      <c r="H25" s="152"/>
      <c r="J25" s="154"/>
      <c r="K25" s="154"/>
      <c r="L25" s="154"/>
      <c r="M25" s="154"/>
      <c r="N25" s="154"/>
      <c r="O25" s="139"/>
      <c r="P25" s="139"/>
    </row>
    <row r="26" spans="1:16" ht="15" customHeight="1">
      <c r="A26" s="55">
        <v>13</v>
      </c>
      <c r="B26" s="143" t="s">
        <v>635</v>
      </c>
      <c r="C26" s="141">
        <v>749.33981242667198</v>
      </c>
      <c r="D26" s="141">
        <v>749.33981242667198</v>
      </c>
      <c r="E26" s="141">
        <v>749.33981242667198</v>
      </c>
      <c r="F26" s="141">
        <v>749.33981242667198</v>
      </c>
      <c r="G26" s="141">
        <v>749.33981242667198</v>
      </c>
      <c r="H26" s="141">
        <v>749.33981242667198</v>
      </c>
      <c r="I26" s="141">
        <v>749.33981242667198</v>
      </c>
      <c r="J26" s="141">
        <v>749.33981242667198</v>
      </c>
      <c r="K26" s="141">
        <v>749.33981242667198</v>
      </c>
      <c r="L26" s="141">
        <v>749.33981242667198</v>
      </c>
      <c r="M26" s="141">
        <v>749.33981242667198</v>
      </c>
      <c r="N26" s="141">
        <v>749.33981242667198</v>
      </c>
      <c r="O26" s="505">
        <v>13</v>
      </c>
      <c r="P26" s="139"/>
    </row>
    <row r="27" spans="1:16" ht="15" customHeight="1">
      <c r="A27" s="55">
        <v>14</v>
      </c>
      <c r="B27" s="143" t="s">
        <v>733</v>
      </c>
      <c r="C27" s="199" t="s">
        <v>580</v>
      </c>
      <c r="D27" s="199" t="s">
        <v>580</v>
      </c>
      <c r="E27" s="199" t="s">
        <v>580</v>
      </c>
      <c r="F27" s="199" t="s">
        <v>580</v>
      </c>
      <c r="G27" s="199" t="s">
        <v>580</v>
      </c>
      <c r="H27" s="199" t="s">
        <v>580</v>
      </c>
      <c r="I27" s="199" t="s">
        <v>580</v>
      </c>
      <c r="J27" s="199" t="s">
        <v>580</v>
      </c>
      <c r="K27" s="199" t="s">
        <v>580</v>
      </c>
      <c r="L27" s="199" t="s">
        <v>580</v>
      </c>
      <c r="M27" s="199" t="s">
        <v>580</v>
      </c>
      <c r="N27" s="199" t="s">
        <v>580</v>
      </c>
      <c r="O27" s="505">
        <v>14</v>
      </c>
      <c r="P27" s="139"/>
    </row>
    <row r="28" spans="1:16" ht="15" customHeight="1">
      <c r="A28" s="174">
        <v>15</v>
      </c>
      <c r="B28" s="143" t="s">
        <v>642</v>
      </c>
      <c r="C28" s="141">
        <v>749.33981242667198</v>
      </c>
      <c r="D28" s="141">
        <v>749.33981242667198</v>
      </c>
      <c r="E28" s="141">
        <v>749.33981242667198</v>
      </c>
      <c r="F28" s="141">
        <v>749.33981242667198</v>
      </c>
      <c r="G28" s="141">
        <v>749.33981242667198</v>
      </c>
      <c r="H28" s="141">
        <v>749.33981242667198</v>
      </c>
      <c r="I28" s="141">
        <v>749.33981242667198</v>
      </c>
      <c r="J28" s="141">
        <v>749.33981242667198</v>
      </c>
      <c r="K28" s="141">
        <v>749.33981242667198</v>
      </c>
      <c r="L28" s="141">
        <v>749.33981242667198</v>
      </c>
      <c r="M28" s="141">
        <v>749.33981242667198</v>
      </c>
      <c r="N28" s="141">
        <v>749.33981242667198</v>
      </c>
      <c r="O28" s="505">
        <v>15</v>
      </c>
      <c r="P28" s="139"/>
    </row>
    <row r="29" spans="1:16" ht="15" customHeight="1">
      <c r="A29" s="76" t="s">
        <v>572</v>
      </c>
    </row>
    <row r="30" spans="1:16">
      <c r="A30" s="46" t="s">
        <v>983</v>
      </c>
      <c r="B30" s="173"/>
    </row>
    <row r="31" spans="1:16">
      <c r="A31" s="150" t="s">
        <v>645</v>
      </c>
    </row>
    <row r="32" spans="1:16">
      <c r="A32" s="22" t="s">
        <v>979</v>
      </c>
    </row>
  </sheetData>
  <pageMargins left="0.59055118110236227" right="0.39370078740157483" top="0.78740157480314965" bottom="0.78740157480314965" header="0.11811023622047245" footer="0.11811023622047245"/>
  <pageSetup paperSize="9" orientation="portrait" r:id="rId1"/>
  <headerFooter alignWithMargins="0">
    <oddHeader>&amp;R&amp;"MetaNormalLF-Roman,Standard"&amp;9Teil 5</oddHeader>
    <oddFooter>&amp;L&amp;"MetaNormalLF-Roman,Standard"&amp;9Statistisches Bundesamt, Umweltnutzung und Wirtschaft, Tabellenband, 2016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zoomScaleNormal="100" zoomScaleSheetLayoutView="100" workbookViewId="0"/>
  </sheetViews>
  <sheetFormatPr baseColWidth="10" defaultRowHeight="12"/>
  <cols>
    <col min="1" max="1" width="4.28515625" style="74" customWidth="1"/>
    <col min="2" max="2" width="30.7109375" style="74" customWidth="1"/>
    <col min="3" max="3" width="10.7109375" style="74" customWidth="1"/>
    <col min="4" max="16" width="9.7109375" style="74" customWidth="1"/>
    <col min="17" max="17" width="4.28515625" style="74" hidden="1" customWidth="1"/>
    <col min="18" max="16384" width="11.42578125" style="74"/>
  </cols>
  <sheetData>
    <row r="1" spans="1:18" ht="20.100000000000001" customHeight="1">
      <c r="A1" s="151" t="s">
        <v>994</v>
      </c>
      <c r="G1" s="134"/>
      <c r="I1" s="151"/>
    </row>
    <row r="2" spans="1:18" ht="15.75">
      <c r="A2" s="135" t="s">
        <v>744</v>
      </c>
      <c r="G2" s="135"/>
      <c r="I2" s="135"/>
    </row>
    <row r="3" spans="1:18">
      <c r="A3" s="175"/>
      <c r="B3" s="175"/>
      <c r="C3" s="175"/>
      <c r="D3" s="175"/>
      <c r="E3" s="175"/>
      <c r="F3" s="139"/>
      <c r="G3" s="175"/>
      <c r="H3" s="139"/>
      <c r="I3" s="175"/>
    </row>
    <row r="4" spans="1:18" ht="27" customHeight="1">
      <c r="A4" s="540" t="s">
        <v>30</v>
      </c>
      <c r="B4" s="547" t="s">
        <v>630</v>
      </c>
      <c r="C4" s="544" t="s">
        <v>3</v>
      </c>
      <c r="D4" s="541">
        <v>2002</v>
      </c>
      <c r="E4" s="543">
        <v>2003</v>
      </c>
      <c r="F4" s="543">
        <v>2004</v>
      </c>
      <c r="G4" s="541">
        <v>2005</v>
      </c>
      <c r="H4" s="541">
        <v>2006</v>
      </c>
      <c r="I4" s="548">
        <v>2007</v>
      </c>
      <c r="J4" s="543">
        <v>2008</v>
      </c>
      <c r="K4" s="543">
        <v>2009</v>
      </c>
      <c r="L4" s="543">
        <v>2010</v>
      </c>
      <c r="M4" s="543">
        <v>2011</v>
      </c>
      <c r="N4" s="543">
        <v>2012</v>
      </c>
      <c r="O4" s="543">
        <v>2013</v>
      </c>
      <c r="P4" s="543">
        <v>2014</v>
      </c>
      <c r="Q4" s="545" t="s">
        <v>30</v>
      </c>
      <c r="R4" s="139"/>
    </row>
    <row r="5" spans="1:18" ht="15" customHeight="1">
      <c r="A5" s="139"/>
      <c r="B5" s="571"/>
      <c r="C5" s="139"/>
      <c r="D5" s="200" t="s">
        <v>48</v>
      </c>
      <c r="E5" s="153"/>
      <c r="F5" s="154"/>
      <c r="H5" s="154"/>
      <c r="I5" s="200"/>
      <c r="J5" s="139"/>
      <c r="Q5" s="139"/>
      <c r="R5" s="139"/>
    </row>
    <row r="6" spans="1:18" ht="15" customHeight="1">
      <c r="A6" s="25">
        <v>1</v>
      </c>
      <c r="B6" s="566" t="s">
        <v>741</v>
      </c>
      <c r="C6" s="25" t="s">
        <v>9</v>
      </c>
      <c r="D6" s="131">
        <v>21.4</v>
      </c>
      <c r="E6" s="131">
        <v>22.5</v>
      </c>
      <c r="F6" s="131">
        <v>31.4</v>
      </c>
      <c r="G6" s="131">
        <v>28.5</v>
      </c>
      <c r="H6" s="131">
        <v>27.6</v>
      </c>
      <c r="I6" s="131">
        <v>24.8</v>
      </c>
      <c r="J6" s="131">
        <v>25.7</v>
      </c>
      <c r="K6" s="131">
        <v>26.5</v>
      </c>
      <c r="L6" s="131">
        <v>23.2</v>
      </c>
      <c r="M6" s="131">
        <v>28</v>
      </c>
      <c r="N6" s="131">
        <v>24.6</v>
      </c>
      <c r="O6" s="131">
        <v>22.7</v>
      </c>
      <c r="P6" s="131">
        <v>26.2</v>
      </c>
      <c r="Q6" s="505">
        <v>1</v>
      </c>
      <c r="R6" s="139"/>
    </row>
    <row r="7" spans="1:18" ht="15" customHeight="1">
      <c r="A7" s="25">
        <v>2</v>
      </c>
      <c r="B7" s="566" t="s">
        <v>740</v>
      </c>
      <c r="C7" s="25" t="s">
        <v>9</v>
      </c>
      <c r="D7" s="131">
        <v>21</v>
      </c>
      <c r="E7" s="131">
        <v>22.999999999999996</v>
      </c>
      <c r="F7" s="131">
        <v>31</v>
      </c>
      <c r="G7" s="131">
        <v>29</v>
      </c>
      <c r="H7" s="131">
        <v>28</v>
      </c>
      <c r="I7" s="131">
        <v>25</v>
      </c>
      <c r="J7" s="131">
        <v>25.999999999999996</v>
      </c>
      <c r="K7" s="131">
        <v>27</v>
      </c>
      <c r="L7" s="131">
        <v>22.999999999999996</v>
      </c>
      <c r="M7" s="131">
        <v>28</v>
      </c>
      <c r="N7" s="131">
        <v>25</v>
      </c>
      <c r="O7" s="131">
        <v>23</v>
      </c>
      <c r="P7" s="131">
        <v>26</v>
      </c>
      <c r="Q7" s="505">
        <v>2</v>
      </c>
      <c r="R7" s="139"/>
    </row>
    <row r="8" spans="1:18" ht="15" customHeight="1">
      <c r="A8" s="25">
        <v>3</v>
      </c>
      <c r="B8" s="566" t="s">
        <v>739</v>
      </c>
      <c r="C8" s="25" t="s">
        <v>631</v>
      </c>
      <c r="D8" s="131">
        <v>10264</v>
      </c>
      <c r="E8" s="131">
        <v>10320</v>
      </c>
      <c r="F8" s="131">
        <v>10320</v>
      </c>
      <c r="G8" s="131">
        <v>10320</v>
      </c>
      <c r="H8" s="131">
        <v>10320</v>
      </c>
      <c r="I8" s="131">
        <v>10320</v>
      </c>
      <c r="J8" s="131">
        <v>10347</v>
      </c>
      <c r="K8" s="131">
        <v>10347</v>
      </c>
      <c r="L8" s="131">
        <v>10347</v>
      </c>
      <c r="M8" s="131">
        <v>10347</v>
      </c>
      <c r="N8" s="131">
        <v>10347</v>
      </c>
      <c r="O8" s="131">
        <v>10347</v>
      </c>
      <c r="P8" s="131">
        <v>10628</v>
      </c>
      <c r="Q8" s="505">
        <v>3</v>
      </c>
      <c r="R8" s="139"/>
    </row>
    <row r="9" spans="1:18" ht="15" customHeight="1">
      <c r="A9" s="139"/>
      <c r="B9" s="571"/>
      <c r="C9" s="139"/>
      <c r="D9" s="139"/>
      <c r="E9" s="139"/>
      <c r="F9" s="139"/>
      <c r="G9" s="139"/>
      <c r="H9" s="139"/>
      <c r="I9" s="139"/>
      <c r="J9" s="139"/>
      <c r="Q9" s="139"/>
      <c r="R9" s="139"/>
    </row>
    <row r="10" spans="1:18" ht="15" customHeight="1">
      <c r="A10" s="139"/>
      <c r="B10" s="571"/>
      <c r="C10" s="139"/>
      <c r="D10" s="152" t="s">
        <v>743</v>
      </c>
      <c r="E10" s="154"/>
      <c r="F10" s="154"/>
      <c r="H10" s="154"/>
      <c r="I10" s="152"/>
      <c r="J10" s="139"/>
      <c r="Q10" s="139"/>
      <c r="R10" s="139"/>
    </row>
    <row r="11" spans="1:18" ht="15" customHeight="1">
      <c r="A11" s="25">
        <v>4</v>
      </c>
      <c r="B11" s="566" t="s">
        <v>741</v>
      </c>
      <c r="C11" s="25" t="s">
        <v>9</v>
      </c>
      <c r="D11" s="131">
        <v>19.8</v>
      </c>
      <c r="E11" s="131">
        <v>20.100000000000001</v>
      </c>
      <c r="F11" s="131">
        <v>26.3</v>
      </c>
      <c r="G11" s="131">
        <v>24.9</v>
      </c>
      <c r="H11" s="131">
        <v>22.6</v>
      </c>
      <c r="I11" s="131">
        <v>20.2</v>
      </c>
      <c r="J11" s="131">
        <v>24.1</v>
      </c>
      <c r="K11" s="131">
        <v>20.3</v>
      </c>
      <c r="L11" s="131">
        <v>19.2</v>
      </c>
      <c r="M11" s="131">
        <v>20.3</v>
      </c>
      <c r="N11" s="131">
        <v>19.3</v>
      </c>
      <c r="O11" s="131">
        <v>18.100000000000001</v>
      </c>
      <c r="P11" s="131">
        <v>19.7</v>
      </c>
      <c r="Q11" s="505">
        <v>4</v>
      </c>
      <c r="R11" s="139"/>
    </row>
    <row r="12" spans="1:18" ht="15" customHeight="1">
      <c r="A12" s="25">
        <v>5</v>
      </c>
      <c r="B12" s="566" t="s">
        <v>740</v>
      </c>
      <c r="C12" s="25" t="s">
        <v>9</v>
      </c>
      <c r="D12" s="131">
        <v>19.879027987526232</v>
      </c>
      <c r="E12" s="131">
        <v>20.786863254577316</v>
      </c>
      <c r="F12" s="131">
        <v>26.091821759722503</v>
      </c>
      <c r="G12" s="131">
        <v>23.511736257506779</v>
      </c>
      <c r="H12" s="131">
        <v>23.011573634880282</v>
      </c>
      <c r="I12" s="131">
        <v>20.257441509125801</v>
      </c>
      <c r="J12" s="131">
        <v>24.290764647467725</v>
      </c>
      <c r="K12" s="131">
        <v>21.083011955264173</v>
      </c>
      <c r="L12" s="131">
        <v>19.256044905008636</v>
      </c>
      <c r="M12" s="131">
        <v>20.91310697334794</v>
      </c>
      <c r="N12" s="131">
        <v>20.096544715447152</v>
      </c>
      <c r="O12" s="131">
        <v>18.410714285714285</v>
      </c>
      <c r="P12" s="131">
        <v>20.338646714378665</v>
      </c>
      <c r="Q12" s="505">
        <v>5</v>
      </c>
      <c r="R12" s="139"/>
    </row>
    <row r="13" spans="1:18" ht="15" customHeight="1">
      <c r="A13" s="25">
        <v>6</v>
      </c>
      <c r="B13" s="566" t="s">
        <v>739</v>
      </c>
      <c r="C13" s="25" t="s">
        <v>631</v>
      </c>
      <c r="D13" s="131">
        <v>6487.6226415094334</v>
      </c>
      <c r="E13" s="131">
        <v>6523.0188679245284</v>
      </c>
      <c r="F13" s="131">
        <v>6002.4489795918362</v>
      </c>
      <c r="G13" s="131">
        <v>6002.4489795918362</v>
      </c>
      <c r="H13" s="131">
        <v>6002.4489795918362</v>
      </c>
      <c r="I13" s="131">
        <v>6002.4489795918362</v>
      </c>
      <c r="J13" s="131">
        <v>6018.1530612244896</v>
      </c>
      <c r="K13" s="131">
        <v>5912.5714285714284</v>
      </c>
      <c r="L13" s="131">
        <v>5912.5714285714284</v>
      </c>
      <c r="M13" s="131">
        <v>5912.5714285714284</v>
      </c>
      <c r="N13" s="131">
        <v>5912.5714285714284</v>
      </c>
      <c r="O13" s="131">
        <v>5736.9504950495057</v>
      </c>
      <c r="P13" s="131">
        <v>5984.6990291262136</v>
      </c>
      <c r="Q13" s="505">
        <v>6</v>
      </c>
      <c r="R13" s="139"/>
    </row>
    <row r="14" spans="1:18" ht="15" customHeight="1">
      <c r="A14" s="139"/>
      <c r="B14" s="571"/>
      <c r="C14" s="139"/>
      <c r="D14" s="139"/>
      <c r="E14" s="139"/>
      <c r="F14" s="139"/>
      <c r="G14" s="139"/>
      <c r="H14" s="139"/>
      <c r="I14" s="139"/>
      <c r="J14" s="139"/>
      <c r="Q14" s="139"/>
      <c r="R14" s="139"/>
    </row>
    <row r="15" spans="1:18" ht="15" customHeight="1">
      <c r="A15" s="139"/>
      <c r="B15" s="571"/>
      <c r="C15" s="139"/>
      <c r="D15" s="152" t="s">
        <v>742</v>
      </c>
      <c r="E15" s="154"/>
      <c r="F15" s="154"/>
      <c r="H15" s="154"/>
      <c r="I15" s="152"/>
      <c r="J15" s="139"/>
      <c r="Q15" s="139"/>
      <c r="R15" s="139"/>
    </row>
    <row r="16" spans="1:18" ht="15" customHeight="1">
      <c r="A16" s="25">
        <v>7</v>
      </c>
      <c r="B16" s="566" t="s">
        <v>741</v>
      </c>
      <c r="C16" s="25" t="s">
        <v>9</v>
      </c>
      <c r="D16" s="131">
        <v>24.7</v>
      </c>
      <c r="E16" s="131">
        <v>27.3</v>
      </c>
      <c r="F16" s="131">
        <v>41.5</v>
      </c>
      <c r="G16" s="131">
        <v>35.799999999999997</v>
      </c>
      <c r="H16" s="131">
        <v>36.4</v>
      </c>
      <c r="I16" s="131">
        <v>32.799999999999997</v>
      </c>
      <c r="J16" s="131">
        <v>28.4</v>
      </c>
      <c r="K16" s="131">
        <v>36.1</v>
      </c>
      <c r="L16" s="131">
        <v>29.4</v>
      </c>
      <c r="M16" s="131">
        <v>38</v>
      </c>
      <c r="N16" s="131">
        <v>32.5</v>
      </c>
      <c r="O16" s="131">
        <v>29.8</v>
      </c>
      <c r="P16" s="131">
        <v>36.1</v>
      </c>
      <c r="Q16" s="505">
        <v>7</v>
      </c>
      <c r="R16" s="139"/>
    </row>
    <row r="17" spans="1:18" ht="15" customHeight="1">
      <c r="A17" s="25">
        <v>8</v>
      </c>
      <c r="B17" s="566" t="s">
        <v>740</v>
      </c>
      <c r="C17" s="25" t="s">
        <v>9</v>
      </c>
      <c r="D17" s="131">
        <v>22.925772431685704</v>
      </c>
      <c r="E17" s="131">
        <v>26.802055434444107</v>
      </c>
      <c r="F17" s="131">
        <v>37.823564870629703</v>
      </c>
      <c r="G17" s="131">
        <v>36.630025202978388</v>
      </c>
      <c r="H17" s="131">
        <v>34.935129336873764</v>
      </c>
      <c r="I17" s="131">
        <v>31.593313023898276</v>
      </c>
      <c r="J17" s="131">
        <v>28.376254026691214</v>
      </c>
      <c r="K17" s="131">
        <v>34.889317392981091</v>
      </c>
      <c r="L17" s="131">
        <v>27.991940126655155</v>
      </c>
      <c r="M17" s="131">
        <v>37.449190702202742</v>
      </c>
      <c r="N17" s="131">
        <v>31.537940379403789</v>
      </c>
      <c r="O17" s="131">
        <v>28.711111111111112</v>
      </c>
      <c r="P17" s="131">
        <v>33.296855345911951</v>
      </c>
      <c r="Q17" s="505">
        <v>8</v>
      </c>
      <c r="R17" s="139"/>
    </row>
    <row r="18" spans="1:18" ht="15" customHeight="1">
      <c r="A18" s="25">
        <v>9</v>
      </c>
      <c r="B18" s="566" t="s">
        <v>739</v>
      </c>
      <c r="C18" s="25" t="s">
        <v>631</v>
      </c>
      <c r="D18" s="131">
        <v>3776.3773584905662</v>
      </c>
      <c r="E18" s="131">
        <v>3796.981132075472</v>
      </c>
      <c r="F18" s="131">
        <v>4317.5510204081629</v>
      </c>
      <c r="G18" s="131">
        <v>4317.5510204081629</v>
      </c>
      <c r="H18" s="131">
        <v>4317.5510204081629</v>
      </c>
      <c r="I18" s="131">
        <v>4317.5510204081629</v>
      </c>
      <c r="J18" s="131">
        <v>4328.8469387755094</v>
      </c>
      <c r="K18" s="131">
        <v>4434.4285714285716</v>
      </c>
      <c r="L18" s="131">
        <v>4434.4285714285716</v>
      </c>
      <c r="M18" s="131">
        <v>4434.4285714285716</v>
      </c>
      <c r="N18" s="131">
        <v>4434.4285714285716</v>
      </c>
      <c r="O18" s="131">
        <v>4610.0495049504943</v>
      </c>
      <c r="P18" s="131">
        <v>4643.3009708737864</v>
      </c>
      <c r="Q18" s="505">
        <v>9</v>
      </c>
      <c r="R18" s="139"/>
    </row>
    <row r="19" spans="1:18">
      <c r="A19" s="76" t="s">
        <v>572</v>
      </c>
      <c r="J19" s="139"/>
    </row>
    <row r="20" spans="1:18">
      <c r="A20" s="22" t="s">
        <v>995</v>
      </c>
      <c r="J20" s="139"/>
    </row>
    <row r="21" spans="1:18">
      <c r="A21" s="52" t="s">
        <v>738</v>
      </c>
      <c r="J21" s="139"/>
    </row>
    <row r="22" spans="1:18">
      <c r="A22" s="52" t="s">
        <v>737</v>
      </c>
      <c r="J22" s="139"/>
    </row>
    <row r="23" spans="1:18">
      <c r="B23" s="42"/>
      <c r="J23" s="139"/>
    </row>
    <row r="24" spans="1:18">
      <c r="J24" s="139"/>
    </row>
  </sheetData>
  <pageMargins left="0.59055118110236227" right="0.39370078740157483" top="0.78740157480314965" bottom="0.78740157480314965" header="0.11811023622047245" footer="0.11811023622047245"/>
  <pageSetup paperSize="9" orientation="portrait" r:id="rId1"/>
  <headerFooter alignWithMargins="0">
    <oddHeader>&amp;R&amp;"MetaNormalLF-Roman,Standard"&amp;9Teil 5</oddHeader>
    <oddFooter>&amp;L&amp;"MetaNormalLF-Roman,Standard"&amp;9Statistisches Bundesamt, Umweltnutzung und Wirtschaft, Tabellenband, 2016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7"/>
  <sheetViews>
    <sheetView workbookViewId="0"/>
  </sheetViews>
  <sheetFormatPr baseColWidth="10" defaultRowHeight="15"/>
  <cols>
    <col min="1" max="1" width="4.28515625" style="211" customWidth="1"/>
    <col min="2" max="2" width="33.85546875" style="213" customWidth="1"/>
    <col min="3" max="8" width="10.28515625" style="213" customWidth="1"/>
    <col min="9" max="9" width="8.28515625" style="213" customWidth="1"/>
    <col min="10" max="10" width="8.42578125" style="213" customWidth="1"/>
    <col min="11" max="12" width="12.7109375" style="213" hidden="1" customWidth="1"/>
    <col min="13" max="14" width="8.7109375" style="213" customWidth="1"/>
    <col min="15" max="15" width="12.7109375" style="213" hidden="1" customWidth="1"/>
    <col min="16" max="16384" width="11.42578125" style="213"/>
  </cols>
  <sheetData>
    <row r="1" spans="1:21" s="211" customFormat="1" ht="21.75" customHeight="1">
      <c r="A1" s="268" t="s">
        <v>897</v>
      </c>
      <c r="B1" s="289"/>
      <c r="C1" s="289"/>
      <c r="D1" s="289"/>
      <c r="E1" s="290"/>
      <c r="F1" s="290"/>
      <c r="G1" s="290"/>
      <c r="H1" s="290"/>
      <c r="I1" s="290"/>
      <c r="J1" s="2"/>
      <c r="K1" s="289"/>
      <c r="L1" s="290"/>
      <c r="M1" s="290"/>
      <c r="N1" s="214"/>
      <c r="O1" s="214"/>
      <c r="P1" s="214"/>
      <c r="Q1" s="214"/>
      <c r="R1" s="267"/>
      <c r="S1" s="2"/>
    </row>
    <row r="2" spans="1:21" s="211" customFormat="1" ht="15" customHeight="1">
      <c r="A2" s="291"/>
      <c r="E2" s="292"/>
      <c r="F2" s="292"/>
      <c r="G2" s="292"/>
      <c r="H2" s="292"/>
      <c r="I2" s="214"/>
      <c r="J2" s="214"/>
      <c r="K2" s="214"/>
      <c r="L2" s="214"/>
      <c r="M2" s="214"/>
      <c r="N2" s="214"/>
      <c r="O2" s="214"/>
      <c r="P2" s="293"/>
    </row>
    <row r="3" spans="1:21" s="211" customFormat="1" ht="12.75" customHeight="1">
      <c r="E3" s="214"/>
      <c r="F3" s="214"/>
      <c r="G3" s="214"/>
      <c r="H3" s="214"/>
      <c r="I3" s="214"/>
      <c r="J3" s="214"/>
      <c r="K3" s="214"/>
      <c r="L3" s="294"/>
      <c r="M3" s="294"/>
      <c r="N3" s="294"/>
      <c r="O3" s="294"/>
    </row>
    <row r="4" spans="1:21" s="296" customFormat="1" ht="27" customHeight="1">
      <c r="A4" s="707" t="s">
        <v>30</v>
      </c>
      <c r="B4" s="709" t="s">
        <v>1</v>
      </c>
      <c r="C4" s="700">
        <v>2005</v>
      </c>
      <c r="D4" s="700">
        <v>2010</v>
      </c>
      <c r="E4" s="700">
        <v>2011</v>
      </c>
      <c r="F4" s="700">
        <v>2012</v>
      </c>
      <c r="G4" s="700">
        <v>2013</v>
      </c>
      <c r="H4" s="701">
        <v>2014</v>
      </c>
      <c r="I4" s="700" t="s">
        <v>869</v>
      </c>
      <c r="J4" s="700" t="s">
        <v>870</v>
      </c>
      <c r="K4" s="700" t="s">
        <v>174</v>
      </c>
      <c r="L4" s="703" t="s">
        <v>114</v>
      </c>
      <c r="M4" s="704"/>
      <c r="N4" s="705"/>
      <c r="O4" s="706"/>
      <c r="P4" s="295"/>
      <c r="Q4" s="295"/>
      <c r="R4" s="295"/>
      <c r="S4" s="295"/>
      <c r="T4" s="295"/>
      <c r="U4" s="295"/>
    </row>
    <row r="5" spans="1:21" s="296" customFormat="1" ht="27" customHeight="1">
      <c r="A5" s="708"/>
      <c r="B5" s="710"/>
      <c r="C5" s="701"/>
      <c r="D5" s="701"/>
      <c r="E5" s="700"/>
      <c r="F5" s="700"/>
      <c r="G5" s="700"/>
      <c r="H5" s="702"/>
      <c r="I5" s="700" t="s">
        <v>37</v>
      </c>
      <c r="J5" s="700" t="s">
        <v>38</v>
      </c>
      <c r="K5" s="701" t="s">
        <v>36</v>
      </c>
      <c r="L5" s="297" t="s">
        <v>35</v>
      </c>
      <c r="M5" s="298" t="s">
        <v>869</v>
      </c>
      <c r="N5" s="218" t="s">
        <v>870</v>
      </c>
      <c r="O5" s="299" t="s">
        <v>174</v>
      </c>
      <c r="P5" s="295"/>
      <c r="Q5" s="295"/>
      <c r="R5" s="295"/>
      <c r="S5" s="295"/>
      <c r="T5" s="295"/>
      <c r="U5" s="295"/>
    </row>
    <row r="6" spans="1:21" s="296" customFormat="1" ht="21" customHeight="1">
      <c r="A6" s="295"/>
      <c r="B6" s="368"/>
      <c r="C6" s="696" t="s">
        <v>889</v>
      </c>
      <c r="D6" s="696"/>
      <c r="E6" s="696"/>
      <c r="F6" s="696"/>
      <c r="G6" s="696"/>
      <c r="H6" s="696"/>
      <c r="I6" s="697"/>
      <c r="J6" s="697"/>
      <c r="K6" s="300"/>
      <c r="L6" s="300"/>
      <c r="M6" s="698" t="s">
        <v>871</v>
      </c>
      <c r="N6" s="699"/>
      <c r="O6" s="301"/>
      <c r="P6" s="295"/>
      <c r="Q6" s="295"/>
      <c r="R6" s="295"/>
      <c r="S6" s="295"/>
      <c r="T6" s="295"/>
      <c r="U6" s="295"/>
    </row>
    <row r="7" spans="1:21" s="296" customFormat="1" ht="15" customHeight="1">
      <c r="A7" s="221">
        <v>1</v>
      </c>
      <c r="B7" s="370" t="s">
        <v>872</v>
      </c>
      <c r="C7" s="331">
        <f t="shared" ref="C7:G7" si="0">SUM(C8:C9)</f>
        <v>45634.025000000001</v>
      </c>
      <c r="D7" s="302">
        <f t="shared" si="0"/>
        <v>41811.384999999995</v>
      </c>
      <c r="E7" s="302">
        <f t="shared" si="0"/>
        <v>42396.166999999994</v>
      </c>
      <c r="F7" s="302">
        <f t="shared" si="0"/>
        <v>42860.063000000002</v>
      </c>
      <c r="G7" s="302">
        <f t="shared" si="0"/>
        <v>43271.298000000003</v>
      </c>
      <c r="H7" s="303">
        <f t="shared" ref="H7" si="1">SUM(H8:H9)</f>
        <v>43827.553</v>
      </c>
      <c r="I7" s="304">
        <f>H7/C7*100</f>
        <v>96.041392360196141</v>
      </c>
      <c r="J7" s="305">
        <f>H7/G7*100</f>
        <v>101.28550569479103</v>
      </c>
      <c r="K7" s="306" t="e">
        <f>E7/#REF!*100</f>
        <v>#REF!</v>
      </c>
      <c r="L7" s="307" t="e">
        <f>(#REF!-100)/5</f>
        <v>#REF!</v>
      </c>
      <c r="M7" s="308">
        <f>(I7-100)/10</f>
        <v>-0.39586076398038583</v>
      </c>
      <c r="N7" s="309">
        <f>J7-100</f>
        <v>1.2855056947910271</v>
      </c>
      <c r="O7" s="310"/>
      <c r="P7" s="295"/>
      <c r="Q7" s="295"/>
      <c r="R7" s="295"/>
      <c r="S7" s="295"/>
      <c r="T7" s="295"/>
      <c r="U7" s="295"/>
    </row>
    <row r="8" spans="1:21" s="296" customFormat="1" ht="15" customHeight="1">
      <c r="A8" s="221">
        <v>2</v>
      </c>
      <c r="B8" s="227" t="s">
        <v>873</v>
      </c>
      <c r="C8" s="332">
        <v>9592.5330000000013</v>
      </c>
      <c r="D8" s="311">
        <v>11266.644</v>
      </c>
      <c r="E8" s="311">
        <v>11891</v>
      </c>
      <c r="F8" s="311">
        <v>12578.949999999999</v>
      </c>
      <c r="G8" s="311">
        <v>13215.19</v>
      </c>
      <c r="H8" s="312">
        <v>13861.404000000002</v>
      </c>
      <c r="I8" s="304">
        <f>H8/C8*100</f>
        <v>144.50202047780289</v>
      </c>
      <c r="J8" s="305">
        <f>H8/G8*100</f>
        <v>104.88993347806579</v>
      </c>
      <c r="K8" s="306" t="e">
        <f>E8/#REF!*100</f>
        <v>#REF!</v>
      </c>
      <c r="L8" s="307" t="e">
        <f>(#REF!-100)/5</f>
        <v>#REF!</v>
      </c>
      <c r="M8" s="308">
        <f>(I8-100)/10</f>
        <v>4.450202047780289</v>
      </c>
      <c r="N8" s="309">
        <f>J8-100</f>
        <v>4.8899334780657853</v>
      </c>
      <c r="O8" s="310"/>
      <c r="P8" s="295"/>
      <c r="Q8" s="295"/>
      <c r="R8" s="295"/>
      <c r="S8" s="295"/>
      <c r="T8" s="295"/>
      <c r="U8" s="295"/>
    </row>
    <row r="9" spans="1:21" s="296" customFormat="1" ht="15" customHeight="1">
      <c r="A9" s="221">
        <v>3</v>
      </c>
      <c r="B9" s="227" t="s">
        <v>874</v>
      </c>
      <c r="C9" s="332">
        <v>36041.491999999998</v>
      </c>
      <c r="D9" s="311">
        <v>30544.740999999995</v>
      </c>
      <c r="E9" s="311">
        <v>30505.166999999994</v>
      </c>
      <c r="F9" s="311">
        <v>30281.113000000001</v>
      </c>
      <c r="G9" s="311">
        <v>30056.108000000004</v>
      </c>
      <c r="H9" s="312">
        <v>29966.149000000001</v>
      </c>
      <c r="I9" s="304">
        <f>H9/C9*100</f>
        <v>83.14347530340865</v>
      </c>
      <c r="J9" s="305">
        <f>H9/G9*100</f>
        <v>99.700696444130415</v>
      </c>
      <c r="K9" s="306" t="e">
        <f>E9/#REF!*100</f>
        <v>#REF!</v>
      </c>
      <c r="L9" s="307" t="e">
        <f>(#REF!-100)/5</f>
        <v>#REF!</v>
      </c>
      <c r="M9" s="308">
        <f>(I9-100)/10</f>
        <v>-1.6856524696591351</v>
      </c>
      <c r="N9" s="309">
        <f>J9-100</f>
        <v>-0.29930355586958513</v>
      </c>
      <c r="O9" s="310"/>
      <c r="P9" s="295"/>
      <c r="Q9" s="295"/>
      <c r="R9" s="295"/>
      <c r="S9" s="295"/>
      <c r="T9" s="295"/>
      <c r="U9" s="295"/>
    </row>
    <row r="10" spans="1:21" s="296" customFormat="1" ht="15" customHeight="1">
      <c r="A10" s="221">
        <v>4</v>
      </c>
      <c r="B10" s="370" t="s">
        <v>875</v>
      </c>
      <c r="C10" s="331">
        <f t="shared" ref="C10:H10" si="2">SUM(C13:C14)</f>
        <v>41264.520661425842</v>
      </c>
      <c r="D10" s="302">
        <f t="shared" si="2"/>
        <v>37799.439502813322</v>
      </c>
      <c r="E10" s="302">
        <f t="shared" si="2"/>
        <v>38261.046838807772</v>
      </c>
      <c r="F10" s="302">
        <f t="shared" si="2"/>
        <v>38561.755917615475</v>
      </c>
      <c r="G10" s="302">
        <f t="shared" si="2"/>
        <v>39155.929019236624</v>
      </c>
      <c r="H10" s="303">
        <f t="shared" si="2"/>
        <v>39318.828242899704</v>
      </c>
      <c r="I10" s="304">
        <f>H10/C10*100</f>
        <v>95.284829710029868</v>
      </c>
      <c r="J10" s="305">
        <f>H10/G10*100</f>
        <v>100.41602696639646</v>
      </c>
      <c r="K10" s="306" t="e">
        <f>E10/#REF!*100</f>
        <v>#REF!</v>
      </c>
      <c r="L10" s="307" t="e">
        <f>(#REF!-100)/5</f>
        <v>#REF!</v>
      </c>
      <c r="M10" s="308">
        <f>(I10-100)/10</f>
        <v>-0.4715170289970132</v>
      </c>
      <c r="N10" s="309">
        <f>J10-100</f>
        <v>0.41602696639645842</v>
      </c>
      <c r="O10" s="310"/>
      <c r="P10" s="295"/>
      <c r="Q10" s="295"/>
      <c r="R10" s="295"/>
      <c r="S10" s="295"/>
      <c r="T10" s="295"/>
      <c r="U10" s="295"/>
    </row>
    <row r="11" spans="1:21" s="296" customFormat="1" ht="15" customHeight="1">
      <c r="A11" s="221">
        <v>5</v>
      </c>
      <c r="B11" s="227" t="s">
        <v>876</v>
      </c>
      <c r="C11" s="332">
        <v>20199.789433848116</v>
      </c>
      <c r="D11" s="311">
        <v>17703.409762847081</v>
      </c>
      <c r="E11" s="311">
        <v>17684.136851517011</v>
      </c>
      <c r="F11" s="311">
        <v>17639.460118542484</v>
      </c>
      <c r="G11" s="311">
        <v>17832.573679643436</v>
      </c>
      <c r="H11" s="312">
        <v>17622.053528080178</v>
      </c>
      <c r="I11" s="304">
        <f>H11/C11*100</f>
        <v>87.238798135942389</v>
      </c>
      <c r="J11" s="305">
        <f>H11/G11*100</f>
        <v>98.819462880988539</v>
      </c>
      <c r="K11" s="306" t="e">
        <f>E11/#REF!*100</f>
        <v>#REF!</v>
      </c>
      <c r="L11" s="307" t="e">
        <f>(#REF!-100)/5</f>
        <v>#REF!</v>
      </c>
      <c r="M11" s="308">
        <f>(I11-100)/10</f>
        <v>-1.2761201864057612</v>
      </c>
      <c r="N11" s="309">
        <f>J11-100</f>
        <v>-1.1805371190114613</v>
      </c>
      <c r="O11" s="310"/>
      <c r="P11" s="295"/>
      <c r="Q11" s="295"/>
      <c r="R11" s="295"/>
      <c r="S11" s="295"/>
      <c r="T11" s="295"/>
      <c r="U11" s="295"/>
    </row>
    <row r="12" spans="1:21" s="296" customFormat="1" ht="15" customHeight="1">
      <c r="A12" s="221">
        <v>6</v>
      </c>
      <c r="B12" s="371" t="s">
        <v>178</v>
      </c>
      <c r="C12" s="369">
        <f t="shared" ref="C12:H12" si="3">C11/C10*100</f>
        <v>48.951954633344187</v>
      </c>
      <c r="D12" s="313">
        <f t="shared" si="3"/>
        <v>46.83511183156422</v>
      </c>
      <c r="E12" s="313">
        <f t="shared" si="3"/>
        <v>46.219688985561625</v>
      </c>
      <c r="F12" s="313">
        <f t="shared" si="3"/>
        <v>45.743404828939767</v>
      </c>
      <c r="G12" s="313">
        <f t="shared" si="3"/>
        <v>45.542460940928265</v>
      </c>
      <c r="H12" s="314">
        <f t="shared" si="3"/>
        <v>44.818358825996839</v>
      </c>
      <c r="I12" s="304" t="s">
        <v>39</v>
      </c>
      <c r="J12" s="305" t="s">
        <v>39</v>
      </c>
      <c r="K12" s="306" t="s">
        <v>39</v>
      </c>
      <c r="L12" s="315" t="s">
        <v>39</v>
      </c>
      <c r="M12" s="316" t="s">
        <v>39</v>
      </c>
      <c r="N12" s="316" t="s">
        <v>39</v>
      </c>
      <c r="O12" s="306"/>
      <c r="P12" s="295"/>
      <c r="Q12" s="295"/>
      <c r="R12" s="295"/>
      <c r="S12" s="295"/>
      <c r="T12" s="295"/>
      <c r="U12" s="295"/>
    </row>
    <row r="13" spans="1:21" s="296" customFormat="1" ht="15" customHeight="1">
      <c r="A13" s="221">
        <v>7</v>
      </c>
      <c r="B13" s="227" t="s">
        <v>873</v>
      </c>
      <c r="C13" s="332">
        <v>7206.9761440830753</v>
      </c>
      <c r="D13" s="311">
        <v>8711.2758459261659</v>
      </c>
      <c r="E13" s="311">
        <v>9202.5130398944711</v>
      </c>
      <c r="F13" s="311">
        <v>9763.1895570980305</v>
      </c>
      <c r="G13" s="311">
        <v>10588.158474279962</v>
      </c>
      <c r="H13" s="312">
        <v>10882.133077355391</v>
      </c>
      <c r="I13" s="304">
        <f>H13/C13*100</f>
        <v>150.9944373312463</v>
      </c>
      <c r="J13" s="305">
        <f>H13/G13*100</f>
        <v>102.77644695052055</v>
      </c>
      <c r="K13" s="306" t="e">
        <f>E13/#REF!*100</f>
        <v>#REF!</v>
      </c>
      <c r="L13" s="307" t="e">
        <f>(#REF!-100)/5</f>
        <v>#REF!</v>
      </c>
      <c r="M13" s="308">
        <f>(I13-100)/10</f>
        <v>5.0994437331246303</v>
      </c>
      <c r="N13" s="309">
        <f>J13-100</f>
        <v>2.7764469505205511</v>
      </c>
      <c r="O13" s="310"/>
      <c r="P13" s="295"/>
      <c r="Q13" s="295"/>
      <c r="R13" s="295"/>
      <c r="S13" s="295"/>
      <c r="T13" s="295"/>
      <c r="U13" s="295"/>
    </row>
    <row r="14" spans="1:21" s="296" customFormat="1" ht="15" customHeight="1">
      <c r="A14" s="221">
        <v>8</v>
      </c>
      <c r="B14" s="227" t="s">
        <v>877</v>
      </c>
      <c r="C14" s="332">
        <v>34057.544517342765</v>
      </c>
      <c r="D14" s="311">
        <v>29088.163656887155</v>
      </c>
      <c r="E14" s="311">
        <v>29058.5337989133</v>
      </c>
      <c r="F14" s="311">
        <v>28798.566360517445</v>
      </c>
      <c r="G14" s="311">
        <v>28567.77054495666</v>
      </c>
      <c r="H14" s="312">
        <v>28436.695165544315</v>
      </c>
      <c r="I14" s="304">
        <f>H14/C14*100</f>
        <v>83.4960228887429</v>
      </c>
      <c r="J14" s="305">
        <f>H14/G14*100</f>
        <v>99.541177428577868</v>
      </c>
      <c r="K14" s="306" t="e">
        <f>E14/#REF!*100</f>
        <v>#REF!</v>
      </c>
      <c r="L14" s="307" t="e">
        <f>(#REF!-100)/5</f>
        <v>#REF!</v>
      </c>
      <c r="M14" s="308">
        <f>(I14-100)/10</f>
        <v>-1.65039771112571</v>
      </c>
      <c r="N14" s="309">
        <f>J14-100</f>
        <v>-0.45882257142213234</v>
      </c>
      <c r="O14" s="310"/>
      <c r="P14" s="295"/>
      <c r="Q14" s="295"/>
      <c r="R14" s="295"/>
      <c r="S14" s="295"/>
      <c r="T14" s="295"/>
      <c r="U14" s="295"/>
    </row>
    <row r="15" spans="1:21" s="296" customFormat="1" ht="21" customHeight="1">
      <c r="A15" s="222"/>
      <c r="B15" s="317"/>
      <c r="C15" s="694" t="s">
        <v>890</v>
      </c>
      <c r="D15" s="694"/>
      <c r="E15" s="694"/>
      <c r="F15" s="694"/>
      <c r="G15" s="694"/>
      <c r="H15" s="694"/>
      <c r="I15" s="373"/>
      <c r="J15" s="373"/>
      <c r="K15" s="320"/>
      <c r="L15" s="321"/>
      <c r="M15" s="322"/>
      <c r="N15" s="323"/>
      <c r="O15" s="324"/>
      <c r="P15" s="295"/>
      <c r="Q15" s="295"/>
      <c r="R15" s="295"/>
      <c r="S15" s="295"/>
      <c r="T15" s="295"/>
      <c r="U15" s="295"/>
    </row>
    <row r="16" spans="1:21" s="296" customFormat="1" ht="15" customHeight="1">
      <c r="A16" s="221">
        <v>9</v>
      </c>
      <c r="B16" s="370" t="s">
        <v>878</v>
      </c>
      <c r="C16" s="334">
        <f t="shared" ref="C16:H19" si="4">C23/C7</f>
        <v>12.66112656594589</v>
      </c>
      <c r="D16" s="325">
        <f t="shared" si="4"/>
        <v>14.042013204540776</v>
      </c>
      <c r="E16" s="325">
        <f t="shared" si="4"/>
        <v>14.055067890668301</v>
      </c>
      <c r="F16" s="325">
        <f t="shared" si="4"/>
        <v>13.910459657026003</v>
      </c>
      <c r="G16" s="325">
        <f t="shared" si="4"/>
        <v>13.890725580681162</v>
      </c>
      <c r="H16" s="326">
        <f t="shared" si="4"/>
        <v>13.992508591678765</v>
      </c>
      <c r="I16" s="304">
        <f t="shared" ref="I16:I21" si="5">H16/C16*100</f>
        <v>110.51550996507559</v>
      </c>
      <c r="J16" s="305">
        <f t="shared" ref="J16:J21" si="6">H16/G16*100</f>
        <v>100.73274078021642</v>
      </c>
      <c r="K16" s="306" t="e">
        <f>E16/#REF!*100</f>
        <v>#REF!</v>
      </c>
      <c r="L16" s="307" t="e">
        <f>(#REF!-100)/5</f>
        <v>#REF!</v>
      </c>
      <c r="M16" s="308">
        <f t="shared" ref="M16:M21" si="7">(I16-100)/10</f>
        <v>1.0515509965075593</v>
      </c>
      <c r="N16" s="309">
        <f t="shared" ref="N16:N21" si="8">J16-100</f>
        <v>0.73274078021641742</v>
      </c>
      <c r="O16" s="310"/>
      <c r="P16" s="295"/>
      <c r="Q16" s="295"/>
      <c r="R16" s="295"/>
      <c r="S16" s="295"/>
      <c r="T16" s="295"/>
      <c r="U16" s="295"/>
    </row>
    <row r="17" spans="1:21" s="296" customFormat="1" ht="15" customHeight="1">
      <c r="A17" s="221">
        <v>10</v>
      </c>
      <c r="B17" s="227" t="s">
        <v>873</v>
      </c>
      <c r="C17" s="335">
        <f t="shared" si="4"/>
        <v>19.465204881348154</v>
      </c>
      <c r="D17" s="327">
        <f t="shared" si="4"/>
        <v>21.097670721806836</v>
      </c>
      <c r="E17" s="327">
        <f t="shared" si="4"/>
        <v>20.736690741129582</v>
      </c>
      <c r="F17" s="327">
        <f t="shared" si="4"/>
        <v>20.645413398988307</v>
      </c>
      <c r="G17" s="327">
        <f t="shared" si="4"/>
        <v>20.517534842186926</v>
      </c>
      <c r="H17" s="328">
        <f t="shared" si="4"/>
        <v>20.465109374154785</v>
      </c>
      <c r="I17" s="304">
        <f t="shared" si="5"/>
        <v>105.13688141944375</v>
      </c>
      <c r="J17" s="305">
        <f t="shared" si="6"/>
        <v>99.74448456680895</v>
      </c>
      <c r="K17" s="306" t="e">
        <f>E17/#REF!*100</f>
        <v>#REF!</v>
      </c>
      <c r="L17" s="307" t="e">
        <f>(#REF!-100)/5</f>
        <v>#REF!</v>
      </c>
      <c r="M17" s="308">
        <f t="shared" si="7"/>
        <v>0.51368814194437529</v>
      </c>
      <c r="N17" s="309">
        <f t="shared" si="8"/>
        <v>-0.25551543319105008</v>
      </c>
      <c r="O17" s="310"/>
      <c r="P17" s="295"/>
      <c r="Q17" s="295"/>
      <c r="R17" s="295"/>
      <c r="S17" s="295"/>
      <c r="T17" s="295"/>
      <c r="U17" s="295"/>
    </row>
    <row r="18" spans="1:21" s="296" customFormat="1" ht="15" customHeight="1">
      <c r="A18" s="221">
        <v>11</v>
      </c>
      <c r="B18" s="227" t="s">
        <v>877</v>
      </c>
      <c r="C18" s="335">
        <f t="shared" si="4"/>
        <v>10.85020414977398</v>
      </c>
      <c r="D18" s="327">
        <f t="shared" si="4"/>
        <v>11.439483969378477</v>
      </c>
      <c r="E18" s="327">
        <f t="shared" si="4"/>
        <v>11.450552487922428</v>
      </c>
      <c r="F18" s="327">
        <f t="shared" si="4"/>
        <v>11.112720803356501</v>
      </c>
      <c r="G18" s="327">
        <f t="shared" si="4"/>
        <v>10.977023531015966</v>
      </c>
      <c r="H18" s="328">
        <f t="shared" si="4"/>
        <v>10.99848575689221</v>
      </c>
      <c r="I18" s="304">
        <f t="shared" si="5"/>
        <v>101.36662504291516</v>
      </c>
      <c r="J18" s="305">
        <f t="shared" si="6"/>
        <v>100.19551953966028</v>
      </c>
      <c r="K18" s="306" t="e">
        <f>E18/#REF!*100</f>
        <v>#REF!</v>
      </c>
      <c r="L18" s="307" t="e">
        <f>(#REF!-100)/5</f>
        <v>#REF!</v>
      </c>
      <c r="M18" s="308">
        <f t="shared" si="7"/>
        <v>0.13666250429151602</v>
      </c>
      <c r="N18" s="309">
        <f t="shared" si="8"/>
        <v>0.19551953966028179</v>
      </c>
      <c r="O18" s="310"/>
      <c r="P18" s="295"/>
      <c r="Q18" s="295"/>
      <c r="R18" s="295"/>
      <c r="S18" s="295"/>
      <c r="T18" s="295"/>
      <c r="U18" s="295"/>
    </row>
    <row r="19" spans="1:21" s="296" customFormat="1" ht="15" customHeight="1">
      <c r="A19" s="221">
        <v>12</v>
      </c>
      <c r="B19" s="370" t="s">
        <v>879</v>
      </c>
      <c r="C19" s="334">
        <f t="shared" si="4"/>
        <v>11.679487255512713</v>
      </c>
      <c r="D19" s="325">
        <f t="shared" si="4"/>
        <v>12.897340755990333</v>
      </c>
      <c r="E19" s="325">
        <f t="shared" si="4"/>
        <v>12.882259065866819</v>
      </c>
      <c r="F19" s="325">
        <f t="shared" si="4"/>
        <v>12.706068053674942</v>
      </c>
      <c r="G19" s="325">
        <f t="shared" si="4"/>
        <v>12.69639359554713</v>
      </c>
      <c r="H19" s="326">
        <f t="shared" si="4"/>
        <v>12.736342047643481</v>
      </c>
      <c r="I19" s="304">
        <f t="shared" si="5"/>
        <v>109.04881155319497</v>
      </c>
      <c r="J19" s="305">
        <f t="shared" si="6"/>
        <v>100.31464409003799</v>
      </c>
      <c r="K19" s="306" t="e">
        <f>E19/#REF!*100</f>
        <v>#REF!</v>
      </c>
      <c r="L19" s="307" t="e">
        <f>(#REF!-100)/5</f>
        <v>#REF!</v>
      </c>
      <c r="M19" s="308">
        <f t="shared" si="7"/>
        <v>0.90488115531949664</v>
      </c>
      <c r="N19" s="309">
        <f t="shared" si="8"/>
        <v>0.31464409003798721</v>
      </c>
      <c r="O19" s="310"/>
      <c r="P19" s="295"/>
      <c r="Q19" s="295"/>
      <c r="R19" s="295"/>
      <c r="S19" s="295"/>
      <c r="T19" s="295"/>
      <c r="U19" s="295"/>
    </row>
    <row r="20" spans="1:21" s="296" customFormat="1" ht="15" customHeight="1">
      <c r="A20" s="221">
        <v>13</v>
      </c>
      <c r="B20" s="227" t="s">
        <v>873</v>
      </c>
      <c r="C20" s="335">
        <f t="shared" ref="C20:H21" si="9">C27/C13</f>
        <v>17.111845550519941</v>
      </c>
      <c r="D20" s="327">
        <f t="shared" si="9"/>
        <v>18.673753238438419</v>
      </c>
      <c r="E20" s="327">
        <f t="shared" si="9"/>
        <v>18.277209863429938</v>
      </c>
      <c r="F20" s="327">
        <f t="shared" si="9"/>
        <v>18.268674574378718</v>
      </c>
      <c r="G20" s="327">
        <f t="shared" si="9"/>
        <v>18.109161662375946</v>
      </c>
      <c r="H20" s="328">
        <f t="shared" si="9"/>
        <v>18.102732872204559</v>
      </c>
      <c r="I20" s="304">
        <f t="shared" si="5"/>
        <v>105.79065138683717</v>
      </c>
      <c r="J20" s="305">
        <f t="shared" si="6"/>
        <v>99.964499791369448</v>
      </c>
      <c r="K20" s="306" t="e">
        <f>E20/#REF!*100</f>
        <v>#REF!</v>
      </c>
      <c r="L20" s="307" t="e">
        <f>(#REF!-100)/5</f>
        <v>#REF!</v>
      </c>
      <c r="M20" s="308">
        <f t="shared" si="7"/>
        <v>0.5790651386837169</v>
      </c>
      <c r="N20" s="309">
        <f t="shared" si="8"/>
        <v>-3.5500208630551811E-2</v>
      </c>
      <c r="O20" s="310"/>
      <c r="P20" s="295"/>
      <c r="Q20" s="295"/>
      <c r="R20" s="295"/>
      <c r="S20" s="295"/>
      <c r="T20" s="295"/>
      <c r="U20" s="295"/>
    </row>
    <row r="21" spans="1:21" s="296" customFormat="1" ht="15" customHeight="1">
      <c r="A21" s="221">
        <v>14</v>
      </c>
      <c r="B21" s="227" t="s">
        <v>877</v>
      </c>
      <c r="C21" s="335">
        <f t="shared" si="9"/>
        <v>10.529936482165196</v>
      </c>
      <c r="D21" s="327">
        <f t="shared" si="9"/>
        <v>11.167430159776321</v>
      </c>
      <c r="E21" s="327">
        <f t="shared" si="9"/>
        <v>11.173738415522777</v>
      </c>
      <c r="F21" s="327">
        <f t="shared" si="9"/>
        <v>10.820252585873138</v>
      </c>
      <c r="G21" s="327">
        <f t="shared" si="9"/>
        <v>10.690243133581061</v>
      </c>
      <c r="H21" s="328">
        <f t="shared" si="9"/>
        <v>10.682735650767551</v>
      </c>
      <c r="I21" s="304">
        <f t="shared" si="5"/>
        <v>101.45109297535797</v>
      </c>
      <c r="J21" s="305">
        <f t="shared" si="6"/>
        <v>99.929772571870444</v>
      </c>
      <c r="K21" s="306" t="e">
        <f>E21/#REF!*100</f>
        <v>#REF!</v>
      </c>
      <c r="L21" s="307" t="e">
        <f>(#REF!-100)/5</f>
        <v>#REF!</v>
      </c>
      <c r="M21" s="308">
        <f t="shared" si="7"/>
        <v>0.1451092975357966</v>
      </c>
      <c r="N21" s="309">
        <f t="shared" si="8"/>
        <v>-7.0227428129555847E-2</v>
      </c>
      <c r="O21" s="310"/>
      <c r="P21" s="295"/>
      <c r="Q21" s="295"/>
      <c r="R21" s="295"/>
      <c r="S21" s="295"/>
      <c r="T21" s="295"/>
      <c r="U21" s="295"/>
    </row>
    <row r="22" spans="1:21" s="225" customFormat="1" ht="21" customHeight="1">
      <c r="A22" s="222"/>
      <c r="B22" s="222"/>
      <c r="C22" s="694" t="s">
        <v>880</v>
      </c>
      <c r="D22" s="694"/>
      <c r="E22" s="694"/>
      <c r="F22" s="694"/>
      <c r="G22" s="694"/>
      <c r="H22" s="694"/>
      <c r="I22" s="373"/>
      <c r="J22" s="373"/>
      <c r="K22" s="320"/>
      <c r="L22" s="321"/>
      <c r="M22" s="329"/>
      <c r="N22" s="323"/>
      <c r="O22" s="324"/>
      <c r="P22" s="222"/>
      <c r="Q22" s="222"/>
      <c r="R22" s="222"/>
      <c r="S22" s="330"/>
      <c r="T22" s="330"/>
    </row>
    <row r="23" spans="1:21" s="237" customFormat="1" ht="24" customHeight="1">
      <c r="A23" s="259">
        <v>15</v>
      </c>
      <c r="B23" s="370" t="s">
        <v>33</v>
      </c>
      <c r="C23" s="331">
        <f t="shared" ref="C23:G23" si="10">SUM(C24:C25)</f>
        <v>577778.16623853892</v>
      </c>
      <c r="D23" s="302">
        <f t="shared" si="10"/>
        <v>587116.02027013805</v>
      </c>
      <c r="E23" s="302">
        <f t="shared" si="10"/>
        <v>595881.00548911095</v>
      </c>
      <c r="F23" s="302">
        <f t="shared" si="10"/>
        <v>596203.17725909292</v>
      </c>
      <c r="G23" s="302">
        <f t="shared" si="10"/>
        <v>601069.72603787761</v>
      </c>
      <c r="H23" s="303">
        <f t="shared" ref="H23" si="11">SUM(H24:H25)</f>
        <v>613257.41190475645</v>
      </c>
      <c r="I23" s="304">
        <f t="shared" ref="I23:I28" si="12">H23/C23*100</f>
        <v>106.14063454442993</v>
      </c>
      <c r="J23" s="305">
        <f t="shared" ref="J23:J28" si="13">H23/G23*100</f>
        <v>102.02766589946519</v>
      </c>
      <c r="K23" s="306" t="e">
        <f>E23/#REF!*100</f>
        <v>#REF!</v>
      </c>
      <c r="L23" s="307" t="e">
        <f>(#REF!-100)/5</f>
        <v>#REF!</v>
      </c>
      <c r="M23" s="308">
        <f t="shared" ref="M23:M28" si="14">(I23-100)/10</f>
        <v>0.61406345444299293</v>
      </c>
      <c r="N23" s="309">
        <f t="shared" ref="N23:N28" si="15">J23-100</f>
        <v>2.027665899465191</v>
      </c>
      <c r="O23" s="310"/>
      <c r="P23" s="13"/>
      <c r="Q23" s="13"/>
      <c r="R23" s="13"/>
      <c r="S23" s="13"/>
      <c r="T23" s="13"/>
      <c r="U23" s="7"/>
    </row>
    <row r="24" spans="1:21" s="237" customFormat="1" ht="15" customHeight="1">
      <c r="A24" s="259">
        <v>16</v>
      </c>
      <c r="B24" s="227" t="s">
        <v>873</v>
      </c>
      <c r="C24" s="332">
        <v>186720.62017609327</v>
      </c>
      <c r="D24" s="311">
        <v>237699.94525182064</v>
      </c>
      <c r="E24" s="311">
        <v>246579.98960277188</v>
      </c>
      <c r="F24" s="311">
        <v>259697.62287520396</v>
      </c>
      <c r="G24" s="311">
        <v>271143.12127112027</v>
      </c>
      <c r="H24" s="312">
        <v>283675.14893934666</v>
      </c>
      <c r="I24" s="304">
        <f t="shared" si="12"/>
        <v>151.92491791844796</v>
      </c>
      <c r="J24" s="305">
        <f t="shared" si="13"/>
        <v>104.62192351016549</v>
      </c>
      <c r="K24" s="306" t="e">
        <f>E24/#REF!*100</f>
        <v>#REF!</v>
      </c>
      <c r="L24" s="307" t="e">
        <f>(#REF!-100)/5</f>
        <v>#REF!</v>
      </c>
      <c r="M24" s="308">
        <f t="shared" si="14"/>
        <v>5.1924917918447964</v>
      </c>
      <c r="N24" s="309">
        <f t="shared" si="15"/>
        <v>4.6219235101654874</v>
      </c>
      <c r="O24" s="310"/>
      <c r="P24" s="13"/>
      <c r="Q24" s="13"/>
      <c r="R24" s="13"/>
      <c r="S24" s="13"/>
      <c r="T24" s="13"/>
      <c r="U24" s="7"/>
    </row>
    <row r="25" spans="1:21" s="237" customFormat="1" ht="15" customHeight="1">
      <c r="A25" s="259">
        <v>17</v>
      </c>
      <c r="B25" s="227" t="s">
        <v>877</v>
      </c>
      <c r="C25" s="332">
        <v>391057.54606244568</v>
      </c>
      <c r="D25" s="311">
        <v>349416.07501831744</v>
      </c>
      <c r="E25" s="311">
        <v>349301.01588633907</v>
      </c>
      <c r="F25" s="311">
        <v>336505.55438388902</v>
      </c>
      <c r="G25" s="311">
        <v>329926.60476675729</v>
      </c>
      <c r="H25" s="312">
        <v>329582.26296540973</v>
      </c>
      <c r="I25" s="304">
        <f t="shared" si="12"/>
        <v>84.279734858454987</v>
      </c>
      <c r="J25" s="305">
        <f t="shared" si="13"/>
        <v>99.895630786856074</v>
      </c>
      <c r="K25" s="306" t="e">
        <f>E25/#REF!*100</f>
        <v>#REF!</v>
      </c>
      <c r="L25" s="307" t="e">
        <f>(#REF!-100)/5</f>
        <v>#REF!</v>
      </c>
      <c r="M25" s="308">
        <f t="shared" si="14"/>
        <v>-1.5720265141545013</v>
      </c>
      <c r="N25" s="309">
        <f t="shared" si="15"/>
        <v>-0.10436921314392578</v>
      </c>
      <c r="O25" s="310"/>
      <c r="P25" s="13"/>
      <c r="Q25" s="13"/>
      <c r="R25" s="13"/>
      <c r="S25" s="13"/>
      <c r="T25" s="13"/>
      <c r="U25" s="7"/>
    </row>
    <row r="26" spans="1:21" s="237" customFormat="1" ht="15" customHeight="1">
      <c r="A26" s="221">
        <v>18</v>
      </c>
      <c r="B26" s="370" t="s">
        <v>261</v>
      </c>
      <c r="C26" s="331">
        <f t="shared" ref="C26:G26" si="16">SUM(C27:C28)</f>
        <v>481948.44316996413</v>
      </c>
      <c r="D26" s="302">
        <f t="shared" si="16"/>
        <v>487512.25165322522</v>
      </c>
      <c r="E26" s="302">
        <f t="shared" si="16"/>
        <v>492888.71750878642</v>
      </c>
      <c r="F26" s="302">
        <f t="shared" si="16"/>
        <v>489968.29495842464</v>
      </c>
      <c r="G26" s="302">
        <f t="shared" si="16"/>
        <v>497139.08642753388</v>
      </c>
      <c r="H26" s="303">
        <f t="shared" ref="H26" si="17">SUM(H27:H28)</f>
        <v>500778.04541411554</v>
      </c>
      <c r="I26" s="304">
        <f t="shared" si="12"/>
        <v>103.90697438927322</v>
      </c>
      <c r="J26" s="305">
        <f t="shared" si="13"/>
        <v>100.73198006069717</v>
      </c>
      <c r="K26" s="306" t="e">
        <f>E26/#REF!*100</f>
        <v>#REF!</v>
      </c>
      <c r="L26" s="307" t="e">
        <f>(#REF!-100)/5</f>
        <v>#REF!</v>
      </c>
      <c r="M26" s="308">
        <f t="shared" si="14"/>
        <v>0.39069743892732162</v>
      </c>
      <c r="N26" s="309">
        <f t="shared" si="15"/>
        <v>0.73198006069716826</v>
      </c>
      <c r="O26" s="310"/>
      <c r="P26" s="8"/>
      <c r="Q26" s="8"/>
      <c r="R26" s="8"/>
      <c r="S26" s="8"/>
      <c r="T26" s="8"/>
      <c r="U26" s="8"/>
    </row>
    <row r="27" spans="1:21" s="237" customFormat="1" ht="15" customHeight="1">
      <c r="A27" s="221">
        <v>19</v>
      </c>
      <c r="B27" s="227" t="s">
        <v>873</v>
      </c>
      <c r="C27" s="332">
        <v>123324.66266383133</v>
      </c>
      <c r="D27" s="311">
        <v>162672.21553879412</v>
      </c>
      <c r="E27" s="311">
        <v>168196.26210110186</v>
      </c>
      <c r="F27" s="311">
        <v>178360.53282659661</v>
      </c>
      <c r="G27" s="311">
        <v>191742.67351759167</v>
      </c>
      <c r="H27" s="312">
        <v>196996.34817914598</v>
      </c>
      <c r="I27" s="304">
        <f t="shared" si="12"/>
        <v>159.7379988106151</v>
      </c>
      <c r="J27" s="305">
        <f t="shared" si="13"/>
        <v>102.73996109743004</v>
      </c>
      <c r="K27" s="306" t="e">
        <f>E27/#REF!*100</f>
        <v>#REF!</v>
      </c>
      <c r="L27" s="307" t="e">
        <f>(#REF!-100)/5</f>
        <v>#REF!</v>
      </c>
      <c r="M27" s="308">
        <f t="shared" si="14"/>
        <v>5.9737998810615096</v>
      </c>
      <c r="N27" s="309">
        <f t="shared" si="15"/>
        <v>2.7399610974300401</v>
      </c>
      <c r="O27" s="310"/>
      <c r="P27" s="9"/>
      <c r="Q27" s="9"/>
      <c r="R27" s="9"/>
      <c r="S27" s="9"/>
      <c r="T27" s="9"/>
      <c r="U27" s="9"/>
    </row>
    <row r="28" spans="1:21" s="237" customFormat="1" ht="15" customHeight="1">
      <c r="A28" s="221">
        <v>20</v>
      </c>
      <c r="B28" s="227" t="s">
        <v>877</v>
      </c>
      <c r="C28" s="332">
        <v>358623.78050613281</v>
      </c>
      <c r="D28" s="311">
        <v>324840.0361144311</v>
      </c>
      <c r="E28" s="311">
        <v>324692.45540768455</v>
      </c>
      <c r="F28" s="311">
        <v>311607.76213182806</v>
      </c>
      <c r="G28" s="311">
        <v>305396.41290994221</v>
      </c>
      <c r="H28" s="312">
        <v>303781.69723496953</v>
      </c>
      <c r="I28" s="304">
        <f t="shared" si="12"/>
        <v>84.707627811584729</v>
      </c>
      <c r="J28" s="305">
        <f t="shared" si="13"/>
        <v>99.471272219739902</v>
      </c>
      <c r="K28" s="306" t="e">
        <f>E28/#REF!*100</f>
        <v>#REF!</v>
      </c>
      <c r="L28" s="307" t="e">
        <f>(#REF!-100)/5</f>
        <v>#REF!</v>
      </c>
      <c r="M28" s="308">
        <f t="shared" si="14"/>
        <v>-1.5292372188415271</v>
      </c>
      <c r="N28" s="309">
        <f t="shared" si="15"/>
        <v>-0.52872778026009826</v>
      </c>
      <c r="O28" s="310"/>
      <c r="P28" s="9"/>
      <c r="Q28" s="9"/>
      <c r="R28" s="9"/>
      <c r="S28" s="9"/>
      <c r="T28" s="9"/>
      <c r="U28" s="9"/>
    </row>
    <row r="29" spans="1:21" s="237" customFormat="1" ht="21" customHeight="1">
      <c r="A29" s="222"/>
      <c r="B29" s="333"/>
      <c r="C29" s="694" t="s">
        <v>242</v>
      </c>
      <c r="D29" s="694"/>
      <c r="E29" s="694"/>
      <c r="F29" s="694"/>
      <c r="G29" s="694"/>
      <c r="H29" s="694"/>
      <c r="I29" s="373"/>
      <c r="J29" s="373"/>
      <c r="K29" s="320"/>
      <c r="L29" s="321"/>
      <c r="M29" s="329"/>
      <c r="N29" s="323"/>
      <c r="O29" s="324"/>
      <c r="P29" s="12"/>
      <c r="Q29" s="12"/>
      <c r="R29" s="12"/>
      <c r="S29" s="12"/>
      <c r="T29" s="12"/>
      <c r="U29" s="7"/>
    </row>
    <row r="30" spans="1:21" s="237" customFormat="1" ht="15" customHeight="1">
      <c r="A30" s="221">
        <v>21</v>
      </c>
      <c r="B30" s="370" t="s">
        <v>40</v>
      </c>
      <c r="C30" s="334">
        <f t="shared" ref="C30:H30" si="18">C34*100/C23</f>
        <v>7.8334298167696348</v>
      </c>
      <c r="D30" s="325">
        <f t="shared" si="18"/>
        <v>7.472649494868369</v>
      </c>
      <c r="E30" s="325">
        <f t="shared" si="18"/>
        <v>7.437427010417883</v>
      </c>
      <c r="F30" s="325">
        <f t="shared" si="18"/>
        <v>7.3433723336603274</v>
      </c>
      <c r="G30" s="325">
        <f t="shared" si="18"/>
        <v>7.3497035742966457</v>
      </c>
      <c r="H30" s="326">
        <f t="shared" si="18"/>
        <v>7.3387982491732835</v>
      </c>
      <c r="I30" s="304">
        <f>H30/C30*100</f>
        <v>93.685632230501952</v>
      </c>
      <c r="J30" s="305">
        <f>H30/G30*100</f>
        <v>99.851622245535182</v>
      </c>
      <c r="K30" s="306" t="e">
        <f>E30/#REF!*100</f>
        <v>#REF!</v>
      </c>
      <c r="L30" s="307" t="e">
        <f>(#REF!-100)/5</f>
        <v>#REF!</v>
      </c>
      <c r="M30" s="308">
        <f>(I30-100)/10</f>
        <v>-0.63143677694980482</v>
      </c>
      <c r="N30" s="309">
        <f>J30-100</f>
        <v>-0.14837775446481771</v>
      </c>
      <c r="O30" s="310"/>
      <c r="P30" s="8"/>
      <c r="Q30" s="8"/>
      <c r="R30" s="8"/>
      <c r="S30" s="8"/>
      <c r="T30" s="8"/>
      <c r="U30" s="8"/>
    </row>
    <row r="31" spans="1:21" s="237" customFormat="1" ht="15" customHeight="1">
      <c r="A31" s="221">
        <v>22</v>
      </c>
      <c r="B31" s="227" t="s">
        <v>873</v>
      </c>
      <c r="C31" s="335">
        <v>6.8228821156885608</v>
      </c>
      <c r="D31" s="327">
        <v>6.7939998557983401</v>
      </c>
      <c r="E31" s="327">
        <v>6.7373649595074614</v>
      </c>
      <c r="F31" s="327">
        <v>6.7381044490819537</v>
      </c>
      <c r="G31" s="327">
        <v>6.8002892128602808</v>
      </c>
      <c r="H31" s="328">
        <v>6.8012418860423738</v>
      </c>
      <c r="I31" s="304">
        <f>H31/C31*100</f>
        <v>99.6828286158363</v>
      </c>
      <c r="J31" s="305">
        <f>H31/G31*100</f>
        <v>100.01400930390272</v>
      </c>
      <c r="K31" s="306" t="e">
        <f>E31/#REF!*100</f>
        <v>#REF!</v>
      </c>
      <c r="L31" s="307" t="e">
        <f>(#REF!-100)/5</f>
        <v>#REF!</v>
      </c>
      <c r="M31" s="308">
        <f>(I31-100)/10</f>
        <v>-3.1717138416370007E-2</v>
      </c>
      <c r="N31" s="309">
        <f>J31-100</f>
        <v>1.4009303902724923E-2</v>
      </c>
      <c r="O31" s="310"/>
      <c r="P31" s="9"/>
      <c r="Q31" s="9"/>
      <c r="R31" s="9"/>
      <c r="S31" s="336"/>
      <c r="T31" s="336"/>
      <c r="U31" s="337"/>
    </row>
    <row r="32" spans="1:21" s="237" customFormat="1" ht="15" customHeight="1">
      <c r="A32" s="259">
        <v>23</v>
      </c>
      <c r="B32" s="227" t="s">
        <v>877</v>
      </c>
      <c r="C32" s="335">
        <v>8.3159421614700531</v>
      </c>
      <c r="D32" s="327">
        <v>7.9343196743060398</v>
      </c>
      <c r="E32" s="327">
        <v>7.9316176522537392</v>
      </c>
      <c r="F32" s="327">
        <v>7.8104868545944637</v>
      </c>
      <c r="G32" s="327">
        <v>7.801228012395085</v>
      </c>
      <c r="H32" s="328">
        <v>7.8014790378856871</v>
      </c>
      <c r="I32" s="304">
        <f>H32/C32*100</f>
        <v>93.813531725028</v>
      </c>
      <c r="J32" s="305">
        <f>H32/G32*100</f>
        <v>100.00321776892309</v>
      </c>
      <c r="K32" s="306" t="e">
        <f>E32/#REF!*100</f>
        <v>#REF!</v>
      </c>
      <c r="L32" s="307" t="e">
        <f>(#REF!-100)/5</f>
        <v>#REF!</v>
      </c>
      <c r="M32" s="308">
        <f>(I32-100)/10</f>
        <v>-0.61864682749720001</v>
      </c>
      <c r="N32" s="309">
        <f>J32-100</f>
        <v>3.2177689230934448E-3</v>
      </c>
      <c r="O32" s="310"/>
      <c r="P32" s="14"/>
      <c r="Q32" s="14"/>
      <c r="R32" s="14"/>
      <c r="S32" s="14"/>
      <c r="T32" s="14"/>
      <c r="U32" s="6"/>
    </row>
    <row r="33" spans="1:21" s="237" customFormat="1" ht="21" customHeight="1">
      <c r="A33" s="222"/>
      <c r="B33" s="338"/>
      <c r="C33" s="694" t="s">
        <v>881</v>
      </c>
      <c r="D33" s="694"/>
      <c r="E33" s="694"/>
      <c r="F33" s="694"/>
      <c r="G33" s="694"/>
      <c r="H33" s="695"/>
      <c r="I33" s="318"/>
      <c r="J33" s="319"/>
      <c r="K33" s="320"/>
      <c r="L33" s="321"/>
      <c r="M33" s="329"/>
      <c r="N33" s="323"/>
      <c r="O33" s="324"/>
      <c r="P33" s="9"/>
      <c r="Q33" s="9"/>
      <c r="R33" s="9"/>
      <c r="S33" s="9"/>
      <c r="T33" s="9"/>
      <c r="U33" s="9"/>
    </row>
    <row r="34" spans="1:21" s="237" customFormat="1" ht="15" customHeight="1">
      <c r="A34" s="221">
        <v>24</v>
      </c>
      <c r="B34" s="370" t="s">
        <v>34</v>
      </c>
      <c r="C34" s="331">
        <f t="shared" ref="C34:G34" si="19">SUM(C35:C36)</f>
        <v>45259.84714891453</v>
      </c>
      <c r="D34" s="302">
        <f t="shared" si="19"/>
        <v>43873.122323007745</v>
      </c>
      <c r="E34" s="302">
        <f t="shared" si="19"/>
        <v>44318.214852196805</v>
      </c>
      <c r="F34" s="302">
        <f t="shared" si="19"/>
        <v>43781.419171248068</v>
      </c>
      <c r="G34" s="302">
        <f t="shared" si="19"/>
        <v>44176.843138620949</v>
      </c>
      <c r="H34" s="303">
        <f t="shared" ref="H34" si="20">SUM(H35:H36)</f>
        <v>45005.72420779166</v>
      </c>
      <c r="I34" s="304">
        <f t="shared" ref="I34:I39" si="21">H34/C34*100</f>
        <v>99.438524526415762</v>
      </c>
      <c r="J34" s="305">
        <f t="shared" ref="J34:J39" si="22">H34/G34*100</f>
        <v>101.87627953987068</v>
      </c>
      <c r="K34" s="306" t="e">
        <f>E34/#REF!*100</f>
        <v>#REF!</v>
      </c>
      <c r="L34" s="307" t="e">
        <f>(#REF!-100)/5</f>
        <v>#REF!</v>
      </c>
      <c r="M34" s="308">
        <f t="shared" ref="M34:M39" si="23">(I34-100)/10</f>
        <v>-5.6147547358423824E-2</v>
      </c>
      <c r="N34" s="309">
        <f t="shared" ref="N34:N39" si="24">J34-100</f>
        <v>1.87627953987068</v>
      </c>
      <c r="O34" s="310"/>
      <c r="P34" s="231"/>
      <c r="Q34" s="231"/>
      <c r="R34" s="231"/>
      <c r="S34" s="231"/>
      <c r="T34" s="231"/>
      <c r="U34" s="231"/>
    </row>
    <row r="35" spans="1:21" s="237" customFormat="1" ht="15" customHeight="1">
      <c r="A35" s="221">
        <v>25</v>
      </c>
      <c r="B35" s="227" t="s">
        <v>873</v>
      </c>
      <c r="C35" s="332">
        <v>12739.727800297434</v>
      </c>
      <c r="D35" s="311">
        <v>16149.333937641426</v>
      </c>
      <c r="E35" s="311">
        <v>16612.993816654292</v>
      </c>
      <c r="F35" s="311">
        <v>17498.697081114191</v>
      </c>
      <c r="G35" s="311">
        <v>18438.51642721266</v>
      </c>
      <c r="H35" s="312">
        <v>19293.433049955933</v>
      </c>
      <c r="I35" s="304">
        <f t="shared" si="21"/>
        <v>151.44305555339642</v>
      </c>
      <c r="J35" s="305">
        <f t="shared" si="22"/>
        <v>104.63658031337889</v>
      </c>
      <c r="K35" s="306" t="e">
        <f>E35/#REF!*100</f>
        <v>#REF!</v>
      </c>
      <c r="L35" s="307" t="e">
        <f>(#REF!-100)/5</f>
        <v>#REF!</v>
      </c>
      <c r="M35" s="308">
        <f t="shared" si="23"/>
        <v>5.144305555339642</v>
      </c>
      <c r="N35" s="309">
        <f t="shared" si="24"/>
        <v>4.6365803133788859</v>
      </c>
      <c r="O35" s="310"/>
      <c r="P35" s="231"/>
      <c r="Q35" s="231"/>
      <c r="R35" s="231"/>
      <c r="S35" s="231"/>
      <c r="T35" s="231"/>
      <c r="U35" s="231"/>
    </row>
    <row r="36" spans="1:21" s="237" customFormat="1" ht="15" customHeight="1">
      <c r="A36" s="221">
        <v>26</v>
      </c>
      <c r="B36" s="227" t="s">
        <v>877</v>
      </c>
      <c r="C36" s="332">
        <v>32520.119348617096</v>
      </c>
      <c r="D36" s="311">
        <v>27723.788385366315</v>
      </c>
      <c r="E36" s="311">
        <v>27705.221035542509</v>
      </c>
      <c r="F36" s="311">
        <v>26282.722090133877</v>
      </c>
      <c r="G36" s="311">
        <v>25738.326711408288</v>
      </c>
      <c r="H36" s="312">
        <v>25712.291157835723</v>
      </c>
      <c r="I36" s="304">
        <f t="shared" si="21"/>
        <v>79.065795799206157</v>
      </c>
      <c r="J36" s="305">
        <f t="shared" si="22"/>
        <v>99.89884519741905</v>
      </c>
      <c r="K36" s="306" t="e">
        <f>E36/#REF!*100</f>
        <v>#REF!</v>
      </c>
      <c r="L36" s="307" t="e">
        <f>(#REF!-100)/5</f>
        <v>#REF!</v>
      </c>
      <c r="M36" s="308">
        <f t="shared" si="23"/>
        <v>-2.0934204200793842</v>
      </c>
      <c r="N36" s="309">
        <f t="shared" si="24"/>
        <v>-0.10115480258095033</v>
      </c>
      <c r="O36" s="310"/>
      <c r="P36" s="231"/>
      <c r="Q36" s="231"/>
      <c r="R36" s="231"/>
      <c r="S36" s="231"/>
      <c r="T36" s="231"/>
      <c r="U36" s="231"/>
    </row>
    <row r="37" spans="1:21" s="237" customFormat="1" ht="15" customHeight="1">
      <c r="A37" s="221">
        <v>27</v>
      </c>
      <c r="B37" s="370" t="s">
        <v>262</v>
      </c>
      <c r="C37" s="331">
        <f t="shared" ref="C37:G37" si="25">SUM(C38:C39)</f>
        <v>38238.770560033285</v>
      </c>
      <c r="D37" s="302">
        <f t="shared" si="25"/>
        <v>36824.222387909591</v>
      </c>
      <c r="E37" s="302">
        <f t="shared" si="25"/>
        <v>37083.586239866971</v>
      </c>
      <c r="F37" s="302">
        <f t="shared" si="25"/>
        <v>36353.334085521004</v>
      </c>
      <c r="G37" s="302">
        <f t="shared" si="25"/>
        <v>36860.800589989951</v>
      </c>
      <c r="H37" s="303">
        <f t="shared" ref="H37" si="26">SUM(H38:H39)</f>
        <v>37094.702072183201</v>
      </c>
      <c r="I37" s="304">
        <f t="shared" si="21"/>
        <v>97.008092909122325</v>
      </c>
      <c r="J37" s="305">
        <f t="shared" si="22"/>
        <v>100.63455345095453</v>
      </c>
      <c r="K37" s="306" t="e">
        <f>E37/#REF!*100</f>
        <v>#REF!</v>
      </c>
      <c r="L37" s="307" t="e">
        <f>(#REF!-100)/5</f>
        <v>#REF!</v>
      </c>
      <c r="M37" s="308">
        <f t="shared" si="23"/>
        <v>-0.29919070908776746</v>
      </c>
      <c r="N37" s="309">
        <f t="shared" si="24"/>
        <v>0.63455345095452742</v>
      </c>
      <c r="O37" s="310"/>
      <c r="P37" s="9"/>
      <c r="Q37" s="9"/>
      <c r="R37" s="9"/>
      <c r="S37" s="9"/>
      <c r="T37" s="9"/>
      <c r="U37" s="9"/>
    </row>
    <row r="38" spans="1:21" s="237" customFormat="1" ht="15" customHeight="1">
      <c r="A38" s="221">
        <v>28</v>
      </c>
      <c r="B38" s="227" t="s">
        <v>873</v>
      </c>
      <c r="C38" s="332">
        <v>8413.6416315593215</v>
      </c>
      <c r="D38" s="311">
        <v>11051.580527407312</v>
      </c>
      <c r="E38" s="311">
        <v>11331.418347572075</v>
      </c>
      <c r="F38" s="311">
        <v>12016.904688268152</v>
      </c>
      <c r="G38" s="311">
        <v>13038.05106237632</v>
      </c>
      <c r="H38" s="312">
        <v>13397.154180593121</v>
      </c>
      <c r="I38" s="304">
        <f t="shared" si="21"/>
        <v>159.23133842949514</v>
      </c>
      <c r="J38" s="305">
        <f t="shared" si="22"/>
        <v>102.75426991732728</v>
      </c>
      <c r="K38" s="306" t="e">
        <f>E38/#REF!*100</f>
        <v>#REF!</v>
      </c>
      <c r="L38" s="307" t="e">
        <f>(#REF!-100)/5</f>
        <v>#REF!</v>
      </c>
      <c r="M38" s="308">
        <f t="shared" si="23"/>
        <v>5.9231338429495137</v>
      </c>
      <c r="N38" s="309">
        <f t="shared" si="24"/>
        <v>2.754269917327278</v>
      </c>
      <c r="O38" s="310"/>
      <c r="P38" s="9"/>
      <c r="Q38" s="9"/>
      <c r="R38" s="9"/>
      <c r="S38" s="9"/>
      <c r="T38" s="9"/>
      <c r="U38" s="9"/>
    </row>
    <row r="39" spans="1:21" s="237" customFormat="1" ht="14.25" customHeight="1">
      <c r="A39" s="259">
        <v>29</v>
      </c>
      <c r="B39" s="227" t="s">
        <v>877</v>
      </c>
      <c r="C39" s="332">
        <v>29825.128928473965</v>
      </c>
      <c r="D39" s="311">
        <v>25772.641860502277</v>
      </c>
      <c r="E39" s="311">
        <v>25752.1678922949</v>
      </c>
      <c r="F39" s="311">
        <v>24336.429397252854</v>
      </c>
      <c r="G39" s="311">
        <v>23822.749527613629</v>
      </c>
      <c r="H39" s="312">
        <v>23697.547891590079</v>
      </c>
      <c r="I39" s="304">
        <f t="shared" si="21"/>
        <v>79.454972176050163</v>
      </c>
      <c r="J39" s="305">
        <f t="shared" si="22"/>
        <v>99.474445064040879</v>
      </c>
      <c r="K39" s="306" t="e">
        <f>E39/#REF!*100</f>
        <v>#REF!</v>
      </c>
      <c r="L39" s="307" t="e">
        <f>(#REF!-100)/5</f>
        <v>#REF!</v>
      </c>
      <c r="M39" s="308">
        <f t="shared" si="23"/>
        <v>-2.0545027823949837</v>
      </c>
      <c r="N39" s="309">
        <f t="shared" si="24"/>
        <v>-0.52555493595912139</v>
      </c>
      <c r="O39" s="310"/>
      <c r="P39" s="14"/>
      <c r="Q39" s="14"/>
      <c r="R39" s="14"/>
      <c r="S39" s="14"/>
      <c r="T39" s="14"/>
      <c r="U39" s="6"/>
    </row>
    <row r="40" spans="1:21" s="237" customFormat="1" ht="21" customHeight="1">
      <c r="A40" s="222"/>
      <c r="B40" s="339"/>
      <c r="C40" s="694" t="s">
        <v>891</v>
      </c>
      <c r="D40" s="694"/>
      <c r="E40" s="694"/>
      <c r="F40" s="694"/>
      <c r="G40" s="694"/>
      <c r="H40" s="694"/>
      <c r="I40" s="373"/>
      <c r="J40" s="373"/>
      <c r="K40" s="340"/>
      <c r="L40" s="321"/>
      <c r="M40" s="308"/>
      <c r="N40" s="323"/>
      <c r="O40" s="324"/>
      <c r="P40" s="9"/>
      <c r="Q40" s="9"/>
      <c r="R40" s="9"/>
      <c r="S40" s="9"/>
      <c r="T40" s="9"/>
      <c r="U40" s="9"/>
    </row>
    <row r="41" spans="1:21" s="225" customFormat="1" ht="12">
      <c r="A41" s="221">
        <v>30</v>
      </c>
      <c r="B41" s="370" t="s">
        <v>34</v>
      </c>
      <c r="C41" s="331">
        <f t="shared" ref="C41:G41" si="27">SUM(C42:C43)</f>
        <v>35030.351997915859</v>
      </c>
      <c r="D41" s="302">
        <f t="shared" si="27"/>
        <v>34278.286156187336</v>
      </c>
      <c r="E41" s="302">
        <f t="shared" si="27"/>
        <v>34651.385441214283</v>
      </c>
      <c r="F41" s="302">
        <f t="shared" si="27"/>
        <v>34323.562697710484</v>
      </c>
      <c r="G41" s="302">
        <f t="shared" si="27"/>
        <v>34699.654336210268</v>
      </c>
      <c r="H41" s="303">
        <f t="shared" ref="H41" si="28">SUM(H42:H43)</f>
        <v>35393.742673572262</v>
      </c>
      <c r="I41" s="304">
        <f t="shared" ref="I41:I46" si="29">H41/C41*100</f>
        <v>101.03735947522887</v>
      </c>
      <c r="J41" s="305">
        <f t="shared" ref="J41:J46" si="30">H41/G41*100</f>
        <v>102.00027450024966</v>
      </c>
      <c r="K41" s="306" t="e">
        <f>E41/#REF!*100</f>
        <v>#REF!</v>
      </c>
      <c r="L41" s="307" t="e">
        <f>(#REF!-100)/5</f>
        <v>#REF!</v>
      </c>
      <c r="M41" s="308">
        <f t="shared" ref="M41:M46" si="31">(I41-100)/10</f>
        <v>0.10373594752288681</v>
      </c>
      <c r="N41" s="309">
        <f t="shared" ref="N41:N46" si="32">J41-100</f>
        <v>2.0002745002496596</v>
      </c>
      <c r="O41" s="310"/>
      <c r="P41" s="222"/>
      <c r="Q41" s="222"/>
      <c r="R41" s="222"/>
      <c r="S41" s="222"/>
      <c r="T41" s="330"/>
    </row>
    <row r="42" spans="1:21" s="225" customFormat="1" ht="15" customHeight="1">
      <c r="A42" s="221">
        <v>31</v>
      </c>
      <c r="B42" s="227" t="s">
        <v>873</v>
      </c>
      <c r="C42" s="332">
        <v>10634.163439313385</v>
      </c>
      <c r="D42" s="311">
        <v>13480.245356962792</v>
      </c>
      <c r="E42" s="311">
        <v>13867.273636606253</v>
      </c>
      <c r="F42" s="311">
        <v>14606.591887407501</v>
      </c>
      <c r="G42" s="311">
        <v>15391.082159609899</v>
      </c>
      <c r="H42" s="312">
        <v>16104.702045038341</v>
      </c>
      <c r="I42" s="304">
        <f t="shared" si="29"/>
        <v>151.44305555339642</v>
      </c>
      <c r="J42" s="305">
        <f t="shared" si="30"/>
        <v>104.63658031337889</v>
      </c>
      <c r="K42" s="306" t="e">
        <f>E42/#REF!*100</f>
        <v>#REF!</v>
      </c>
      <c r="L42" s="307" t="e">
        <f>(#REF!-100)/5</f>
        <v>#REF!</v>
      </c>
      <c r="M42" s="308">
        <f t="shared" si="31"/>
        <v>5.144305555339642</v>
      </c>
      <c r="N42" s="309">
        <f t="shared" si="32"/>
        <v>4.6365803133788859</v>
      </c>
      <c r="O42" s="310"/>
      <c r="P42" s="222"/>
      <c r="Q42" s="222"/>
      <c r="R42" s="222"/>
      <c r="S42" s="222"/>
      <c r="T42" s="330"/>
    </row>
    <row r="43" spans="1:21" s="225" customFormat="1" ht="15" customHeight="1">
      <c r="A43" s="221">
        <v>32</v>
      </c>
      <c r="B43" s="227" t="s">
        <v>877</v>
      </c>
      <c r="C43" s="332">
        <v>24396.188558602473</v>
      </c>
      <c r="D43" s="311">
        <v>20798.040799224542</v>
      </c>
      <c r="E43" s="311">
        <v>20784.111804608034</v>
      </c>
      <c r="F43" s="311">
        <v>19716.970810302981</v>
      </c>
      <c r="G43" s="311">
        <v>19308.572176600366</v>
      </c>
      <c r="H43" s="312">
        <v>19289.040628533923</v>
      </c>
      <c r="I43" s="304">
        <f t="shared" si="29"/>
        <v>79.065795799206143</v>
      </c>
      <c r="J43" s="305">
        <f t="shared" si="30"/>
        <v>99.898845197419035</v>
      </c>
      <c r="K43" s="306" t="e">
        <f>E43/#REF!*100</f>
        <v>#REF!</v>
      </c>
      <c r="L43" s="307" t="e">
        <f>(#REF!-100)/5</f>
        <v>#REF!</v>
      </c>
      <c r="M43" s="308">
        <f t="shared" si="31"/>
        <v>-2.0934204200793856</v>
      </c>
      <c r="N43" s="309">
        <f t="shared" si="32"/>
        <v>-0.10115480258096454</v>
      </c>
      <c r="O43" s="310"/>
      <c r="P43" s="222"/>
      <c r="Q43" s="222"/>
      <c r="R43" s="222"/>
      <c r="S43" s="222"/>
      <c r="T43" s="330"/>
    </row>
    <row r="44" spans="1:21" s="237" customFormat="1" ht="15" customHeight="1">
      <c r="A44" s="259">
        <v>33</v>
      </c>
      <c r="B44" s="370" t="s">
        <v>262</v>
      </c>
      <c r="C44" s="331">
        <f t="shared" ref="C44:G44" si="33">SUM(C45:C46)</f>
        <v>31419.261636591866</v>
      </c>
      <c r="D44" s="302">
        <f t="shared" si="33"/>
        <v>30023.066390390766</v>
      </c>
      <c r="E44" s="302">
        <f t="shared" si="33"/>
        <v>30242.724719321668</v>
      </c>
      <c r="F44" s="302">
        <f t="shared" si="33"/>
        <v>29747.776115779729</v>
      </c>
      <c r="G44" s="302">
        <f t="shared" si="33"/>
        <v>30191.753273911912</v>
      </c>
      <c r="H44" s="303">
        <f t="shared" ref="H44" si="34">SUM(H45:H46)</f>
        <v>30471.973926176997</v>
      </c>
      <c r="I44" s="304">
        <f t="shared" si="29"/>
        <v>96.985009637172297</v>
      </c>
      <c r="J44" s="305">
        <f t="shared" si="30"/>
        <v>100.9281364010987</v>
      </c>
      <c r="K44" s="306" t="e">
        <f>E44/#REF!*100</f>
        <v>#REF!</v>
      </c>
      <c r="L44" s="307" t="e">
        <f>(#REF!-100)/5</f>
        <v>#REF!</v>
      </c>
      <c r="M44" s="308">
        <f t="shared" si="31"/>
        <v>-0.30149903628277031</v>
      </c>
      <c r="N44" s="309">
        <f t="shared" si="32"/>
        <v>0.92813640109869766</v>
      </c>
      <c r="O44" s="310"/>
      <c r="P44" s="3"/>
      <c r="Q44" s="3"/>
      <c r="R44" s="15"/>
      <c r="S44" s="341"/>
      <c r="T44" s="274"/>
    </row>
    <row r="45" spans="1:21" s="237" customFormat="1" ht="15" customHeight="1">
      <c r="A45" s="259">
        <v>34</v>
      </c>
      <c r="B45" s="227" t="s">
        <v>873</v>
      </c>
      <c r="C45" s="332">
        <v>7023.0731482131232</v>
      </c>
      <c r="D45" s="311">
        <v>9225.0254819760521</v>
      </c>
      <c r="E45" s="311">
        <v>9458.6129779399635</v>
      </c>
      <c r="F45" s="311">
        <v>10030.805248971747</v>
      </c>
      <c r="G45" s="311">
        <v>10883.181187292421</v>
      </c>
      <c r="H45" s="312">
        <v>11182.933372782238</v>
      </c>
      <c r="I45" s="304">
        <f t="shared" si="29"/>
        <v>159.23133842949514</v>
      </c>
      <c r="J45" s="305">
        <f t="shared" si="30"/>
        <v>102.75426991732728</v>
      </c>
      <c r="K45" s="306" t="e">
        <f>E45/#REF!*100</f>
        <v>#REF!</v>
      </c>
      <c r="L45" s="307" t="e">
        <f>(#REF!-100)/5</f>
        <v>#REF!</v>
      </c>
      <c r="M45" s="308">
        <f t="shared" si="31"/>
        <v>5.9231338429495137</v>
      </c>
      <c r="N45" s="309">
        <f t="shared" si="32"/>
        <v>2.754269917327278</v>
      </c>
      <c r="O45" s="310"/>
      <c r="P45" s="3"/>
      <c r="Q45" s="3"/>
      <c r="R45" s="3"/>
      <c r="S45" s="341"/>
      <c r="T45" s="274"/>
    </row>
    <row r="46" spans="1:21" s="237" customFormat="1" ht="15" customHeight="1">
      <c r="A46" s="259">
        <v>35</v>
      </c>
      <c r="B46" s="227" t="s">
        <v>877</v>
      </c>
      <c r="C46" s="332">
        <v>24396.188488378742</v>
      </c>
      <c r="D46" s="311">
        <v>20798.040908414714</v>
      </c>
      <c r="E46" s="311">
        <v>20784.111741381705</v>
      </c>
      <c r="F46" s="311">
        <v>19716.97086680798</v>
      </c>
      <c r="G46" s="311">
        <v>19308.572086619493</v>
      </c>
      <c r="H46" s="312">
        <v>19289.04055339476</v>
      </c>
      <c r="I46" s="304">
        <f t="shared" si="29"/>
        <v>79.065795718799265</v>
      </c>
      <c r="J46" s="305">
        <f t="shared" si="30"/>
        <v>99.898845273813549</v>
      </c>
      <c r="K46" s="306" t="e">
        <f>E46/#REF!*100</f>
        <v>#REF!</v>
      </c>
      <c r="L46" s="307" t="e">
        <f>(#REF!-100)/5</f>
        <v>#REF!</v>
      </c>
      <c r="M46" s="308">
        <f t="shared" si="31"/>
        <v>-2.0934204281200737</v>
      </c>
      <c r="N46" s="309">
        <f t="shared" si="32"/>
        <v>-0.10115472618645072</v>
      </c>
      <c r="O46" s="310"/>
      <c r="P46" s="3"/>
      <c r="Q46" s="3"/>
      <c r="R46" s="274"/>
      <c r="S46" s="341"/>
      <c r="T46" s="274"/>
    </row>
    <row r="47" spans="1:21" s="237" customFormat="1" ht="21" customHeight="1">
      <c r="A47" s="341"/>
      <c r="B47" s="339"/>
      <c r="C47" s="694" t="s">
        <v>892</v>
      </c>
      <c r="D47" s="694"/>
      <c r="E47" s="694"/>
      <c r="F47" s="694"/>
      <c r="G47" s="694"/>
      <c r="H47" s="694"/>
      <c r="I47" s="372"/>
      <c r="J47" s="372"/>
      <c r="K47" s="342"/>
      <c r="L47" s="343"/>
      <c r="M47" s="308"/>
      <c r="N47" s="339"/>
      <c r="O47" s="342"/>
      <c r="P47" s="260"/>
      <c r="Q47" s="260"/>
      <c r="R47" s="274"/>
      <c r="S47" s="341"/>
      <c r="T47" s="274"/>
    </row>
    <row r="48" spans="1:21" s="237" customFormat="1" ht="15" customHeight="1">
      <c r="A48" s="259">
        <v>36</v>
      </c>
      <c r="B48" s="370" t="s">
        <v>882</v>
      </c>
      <c r="C48" s="331">
        <f t="shared" ref="C48:E48" si="35">SUM(C49:C50)</f>
        <v>107841.77917063581</v>
      </c>
      <c r="D48" s="302">
        <f t="shared" si="35"/>
        <v>103180.99376818395</v>
      </c>
      <c r="E48" s="302">
        <f t="shared" si="35"/>
        <v>104354.25343017129</v>
      </c>
      <c r="F48" s="302">
        <f>SUM(F49:F50)</f>
        <v>104140.58227584785</v>
      </c>
      <c r="G48" s="302">
        <f>SUM(G49:G50)</f>
        <v>105558.06673222597</v>
      </c>
      <c r="H48" s="303">
        <f>SUM(H49:H50)</f>
        <v>107311.51085168833</v>
      </c>
      <c r="I48" s="304">
        <f t="shared" ref="I48:I53" si="36">H48/C48*100</f>
        <v>99.508290457533676</v>
      </c>
      <c r="J48" s="305">
        <f t="shared" ref="J48:J53" si="37">H48/G48*100</f>
        <v>101.66111806870279</v>
      </c>
      <c r="K48" s="306" t="e">
        <f>E48/#REF!*100</f>
        <v>#REF!</v>
      </c>
      <c r="L48" s="307" t="e">
        <f>(#REF!-100)/5</f>
        <v>#REF!</v>
      </c>
      <c r="M48" s="308">
        <f t="shared" ref="M48:M53" si="38">(I48-100)/10</f>
        <v>-4.9170954246632446E-2</v>
      </c>
      <c r="N48" s="309">
        <f t="shared" ref="N48:N53" si="39">J48-100</f>
        <v>1.6611180687027911</v>
      </c>
      <c r="O48" s="310"/>
      <c r="P48" s="260"/>
      <c r="Q48" s="260"/>
      <c r="R48" s="274"/>
      <c r="S48" s="341"/>
      <c r="T48" s="274"/>
    </row>
    <row r="49" spans="1:24" s="237" customFormat="1" ht="15" customHeight="1">
      <c r="A49" s="259">
        <v>37</v>
      </c>
      <c r="B49" s="227" t="s">
        <v>873</v>
      </c>
      <c r="C49" s="332">
        <v>31849.121742483752</v>
      </c>
      <c r="D49" s="311">
        <v>40168.470872941558</v>
      </c>
      <c r="E49" s="311">
        <v>41508.090720103806</v>
      </c>
      <c r="F49" s="311">
        <v>43874.381323351947</v>
      </c>
      <c r="G49" s="311">
        <v>46490.085835324608</v>
      </c>
      <c r="H49" s="312">
        <v>48320.298874954606</v>
      </c>
      <c r="I49" s="304">
        <f t="shared" si="36"/>
        <v>151.71626792615712</v>
      </c>
      <c r="J49" s="305">
        <f t="shared" si="37"/>
        <v>103.93678137337261</v>
      </c>
      <c r="K49" s="306" t="e">
        <f>E49/#REF!*100</f>
        <v>#REF!</v>
      </c>
      <c r="L49" s="307" t="e">
        <f>(#REF!-100)/5</f>
        <v>#REF!</v>
      </c>
      <c r="M49" s="308">
        <f t="shared" si="38"/>
        <v>5.1716267926157116</v>
      </c>
      <c r="N49" s="309">
        <f t="shared" si="39"/>
        <v>3.9367813733726109</v>
      </c>
      <c r="O49" s="310"/>
      <c r="P49" s="260"/>
      <c r="Q49" s="260"/>
      <c r="R49" s="274"/>
      <c r="S49" s="341"/>
      <c r="T49" s="274"/>
    </row>
    <row r="50" spans="1:24" s="237" customFormat="1" ht="15" customHeight="1">
      <c r="A50" s="259">
        <v>38</v>
      </c>
      <c r="B50" s="227" t="s">
        <v>877</v>
      </c>
      <c r="C50" s="332">
        <v>75992.657428152059</v>
      </c>
      <c r="D50" s="311">
        <v>63012.5228952424</v>
      </c>
      <c r="E50" s="311">
        <v>62846.162710067489</v>
      </c>
      <c r="F50" s="311">
        <v>60266.200952495899</v>
      </c>
      <c r="G50" s="311">
        <v>59067.980896901361</v>
      </c>
      <c r="H50" s="312">
        <v>58991.211976733735</v>
      </c>
      <c r="I50" s="304">
        <f t="shared" si="36"/>
        <v>77.627515569523936</v>
      </c>
      <c r="J50" s="305">
        <f t="shared" si="37"/>
        <v>99.870032936623275</v>
      </c>
      <c r="K50" s="306" t="e">
        <f>E50/#REF!*100</f>
        <v>#REF!</v>
      </c>
      <c r="L50" s="307" t="e">
        <f>(#REF!-100)/5</f>
        <v>#REF!</v>
      </c>
      <c r="M50" s="308">
        <f t="shared" si="38"/>
        <v>-2.2372484430476063</v>
      </c>
      <c r="N50" s="309">
        <f t="shared" si="39"/>
        <v>-0.12996706337672492</v>
      </c>
      <c r="O50" s="310"/>
      <c r="P50" s="260"/>
      <c r="Q50" s="260"/>
      <c r="R50" s="274"/>
      <c r="S50" s="341"/>
      <c r="T50" s="274"/>
    </row>
    <row r="51" spans="1:24" s="237" customFormat="1" ht="15" customHeight="1">
      <c r="A51" s="259">
        <v>39</v>
      </c>
      <c r="B51" s="370" t="s">
        <v>883</v>
      </c>
      <c r="C51" s="344">
        <v>93137</v>
      </c>
      <c r="D51" s="302">
        <f>SUM(D52:D53)</f>
        <v>88216.345986578031</v>
      </c>
      <c r="E51" s="302">
        <f>SUM(E52:E53)</f>
        <v>88951.831159535708</v>
      </c>
      <c r="F51" s="302">
        <f>SUM(F52:F53)</f>
        <v>87489.658579546827</v>
      </c>
      <c r="G51" s="302">
        <f>SUM(G52:G53)</f>
        <v>89063.082846856792</v>
      </c>
      <c r="H51" s="303">
        <f>SUM(H52:H53)</f>
        <v>89439.11203338331</v>
      </c>
      <c r="I51" s="304">
        <f t="shared" si="36"/>
        <v>96.029625211659493</v>
      </c>
      <c r="J51" s="305">
        <f t="shared" si="37"/>
        <v>100.42220544641722</v>
      </c>
      <c r="K51" s="306" t="e">
        <f>E51/#REF!*100</f>
        <v>#REF!</v>
      </c>
      <c r="L51" s="307" t="e">
        <f>(#REF!-100)/5</f>
        <v>#REF!</v>
      </c>
      <c r="M51" s="308">
        <f t="shared" si="38"/>
        <v>-0.39703747883405072</v>
      </c>
      <c r="N51" s="309">
        <f t="shared" si="39"/>
        <v>0.42220544641722313</v>
      </c>
      <c r="O51" s="310"/>
      <c r="P51" s="260"/>
      <c r="Q51" s="260"/>
      <c r="R51" s="274"/>
      <c r="S51" s="341"/>
      <c r="T51" s="274"/>
    </row>
    <row r="52" spans="1:24" s="237" customFormat="1" ht="15" customHeight="1">
      <c r="A52" s="259">
        <v>40</v>
      </c>
      <c r="B52" s="227" t="s">
        <v>873</v>
      </c>
      <c r="C52" s="332">
        <v>22551.075828419613</v>
      </c>
      <c r="D52" s="311">
        <v>29253.269058166341</v>
      </c>
      <c r="E52" s="311">
        <v>30149.781800509176</v>
      </c>
      <c r="F52" s="311">
        <v>32033.577488327468</v>
      </c>
      <c r="G52" s="311">
        <v>34743.790758659568</v>
      </c>
      <c r="H52" s="312">
        <v>35411.573617611451</v>
      </c>
      <c r="I52" s="304">
        <f t="shared" si="36"/>
        <v>157.02831158496045</v>
      </c>
      <c r="J52" s="305">
        <f t="shared" si="37"/>
        <v>101.9220207247692</v>
      </c>
      <c r="K52" s="306" t="e">
        <f>E52/#REF!*100</f>
        <v>#REF!</v>
      </c>
      <c r="L52" s="307" t="e">
        <f>(#REF!-100)/5</f>
        <v>#REF!</v>
      </c>
      <c r="M52" s="308">
        <f t="shared" si="38"/>
        <v>5.7028311584960445</v>
      </c>
      <c r="N52" s="309">
        <f t="shared" si="39"/>
        <v>1.9220207247691974</v>
      </c>
      <c r="O52" s="310"/>
      <c r="P52" s="260"/>
      <c r="Q52" s="260"/>
      <c r="R52" s="274"/>
      <c r="S52" s="341"/>
      <c r="T52" s="274"/>
    </row>
    <row r="53" spans="1:24" s="237" customFormat="1" ht="15" customHeight="1">
      <c r="A53" s="259">
        <v>41</v>
      </c>
      <c r="B53" s="227" t="s">
        <v>877</v>
      </c>
      <c r="C53" s="332">
        <v>70295.052781802879</v>
      </c>
      <c r="D53" s="311">
        <v>58963.07692841169</v>
      </c>
      <c r="E53" s="311">
        <v>58802.049359026525</v>
      </c>
      <c r="F53" s="311">
        <v>55456.081091219356</v>
      </c>
      <c r="G53" s="311">
        <v>54319.292088197217</v>
      </c>
      <c r="H53" s="312">
        <v>54027.538415771858</v>
      </c>
      <c r="I53" s="304">
        <f t="shared" si="36"/>
        <v>76.85823721261626</v>
      </c>
      <c r="J53" s="305">
        <f t="shared" si="37"/>
        <v>99.462891246904235</v>
      </c>
      <c r="K53" s="306" t="e">
        <f>E53/#REF!*100</f>
        <v>#REF!</v>
      </c>
      <c r="L53" s="308" t="e">
        <f>(#REF!-100)/5</f>
        <v>#REF!</v>
      </c>
      <c r="M53" s="308">
        <f t="shared" si="38"/>
        <v>-2.3141762787383739</v>
      </c>
      <c r="N53" s="309">
        <f t="shared" si="39"/>
        <v>-0.53710875309576522</v>
      </c>
      <c r="O53" s="308"/>
      <c r="P53" s="3"/>
      <c r="Q53" s="3"/>
      <c r="R53" s="3"/>
      <c r="S53" s="341"/>
      <c r="T53" s="274"/>
    </row>
    <row r="54" spans="1:24" s="237" customFormat="1" ht="15" customHeight="1">
      <c r="A54" s="341"/>
      <c r="B54" s="345"/>
      <c r="C54" s="5"/>
      <c r="D54" s="346"/>
      <c r="E54" s="346"/>
      <c r="F54" s="346"/>
      <c r="G54" s="346"/>
      <c r="H54" s="346"/>
      <c r="I54" s="346"/>
      <c r="J54" s="346"/>
      <c r="K54" s="346"/>
      <c r="L54" s="346"/>
      <c r="M54" s="346"/>
      <c r="N54" s="346"/>
      <c r="O54" s="346"/>
      <c r="P54" s="346"/>
      <c r="Q54" s="346"/>
      <c r="R54" s="346"/>
      <c r="S54" s="341"/>
      <c r="T54" s="274"/>
    </row>
    <row r="55" spans="1:24" s="237" customFormat="1" ht="12" customHeight="1">
      <c r="A55" s="374" t="s">
        <v>573</v>
      </c>
      <c r="B55" s="374"/>
      <c r="C55" s="374"/>
      <c r="D55" s="374"/>
      <c r="E55" s="374"/>
      <c r="F55" s="374"/>
      <c r="G55" s="374"/>
      <c r="H55" s="374"/>
      <c r="I55" s="374"/>
      <c r="J55" s="374"/>
      <c r="K55" s="374"/>
      <c r="L55" s="374"/>
      <c r="M55" s="374"/>
      <c r="N55" s="347"/>
      <c r="P55" s="348"/>
      <c r="Q55" s="348"/>
      <c r="R55" s="348"/>
      <c r="S55" s="348"/>
      <c r="T55" s="348"/>
      <c r="U55" s="348"/>
      <c r="V55" s="348"/>
      <c r="W55" s="348"/>
      <c r="X55" s="348"/>
    </row>
    <row r="56" spans="1:24" s="237" customFormat="1" ht="12" customHeight="1">
      <c r="A56" s="374" t="s">
        <v>893</v>
      </c>
      <c r="B56" s="350"/>
      <c r="C56" s="350"/>
      <c r="D56" s="350"/>
      <c r="E56" s="350"/>
      <c r="F56" s="350"/>
      <c r="G56" s="350"/>
      <c r="H56" s="350"/>
      <c r="I56" s="350"/>
      <c r="J56" s="350"/>
      <c r="K56" s="350"/>
      <c r="L56" s="350"/>
      <c r="M56" s="350"/>
      <c r="N56" s="350"/>
      <c r="P56" s="348"/>
      <c r="Q56" s="348"/>
      <c r="R56" s="348"/>
      <c r="S56" s="348"/>
      <c r="T56" s="348"/>
      <c r="U56" s="348"/>
      <c r="V56" s="348"/>
      <c r="W56" s="348"/>
      <c r="X56" s="348"/>
    </row>
    <row r="57" spans="1:24" s="263" customFormat="1" ht="12" customHeight="1">
      <c r="A57" s="374" t="s">
        <v>574</v>
      </c>
      <c r="B57" s="350"/>
      <c r="C57" s="350"/>
      <c r="D57" s="350"/>
      <c r="E57" s="350"/>
      <c r="F57" s="350"/>
      <c r="G57" s="350"/>
      <c r="H57" s="350"/>
      <c r="I57" s="350"/>
      <c r="J57" s="350"/>
      <c r="K57" s="350"/>
      <c r="L57" s="350"/>
      <c r="M57" s="350"/>
      <c r="N57" s="350"/>
      <c r="P57" s="260"/>
      <c r="Q57" s="260"/>
      <c r="R57" s="260"/>
      <c r="S57" s="341"/>
      <c r="T57" s="274"/>
    </row>
    <row r="58" spans="1:24" s="263" customFormat="1" ht="12" customHeight="1">
      <c r="A58" s="374" t="s">
        <v>895</v>
      </c>
      <c r="B58" s="350"/>
      <c r="C58" s="350"/>
      <c r="D58" s="350"/>
      <c r="E58" s="350"/>
      <c r="F58" s="350"/>
      <c r="G58" s="350"/>
      <c r="H58" s="350"/>
      <c r="I58" s="350"/>
      <c r="J58" s="350"/>
      <c r="K58" s="350"/>
      <c r="L58" s="350"/>
      <c r="M58" s="350"/>
      <c r="N58" s="350"/>
      <c r="P58" s="349"/>
      <c r="Q58" s="349"/>
      <c r="R58" s="349"/>
      <c r="S58" s="349"/>
      <c r="T58" s="349"/>
      <c r="U58" s="349"/>
      <c r="V58" s="349"/>
      <c r="W58" s="349"/>
      <c r="X58" s="349"/>
    </row>
    <row r="59" spans="1:24" s="263" customFormat="1" ht="12" customHeight="1">
      <c r="A59" s="376" t="s">
        <v>896</v>
      </c>
      <c r="B59" s="333"/>
      <c r="C59" s="333"/>
      <c r="D59" s="333"/>
      <c r="E59" s="333"/>
      <c r="F59" s="333"/>
      <c r="G59" s="333"/>
      <c r="H59" s="333"/>
      <c r="I59" s="333"/>
      <c r="J59" s="333"/>
      <c r="K59" s="333"/>
      <c r="L59" s="333"/>
      <c r="M59" s="333"/>
      <c r="N59" s="9"/>
      <c r="P59" s="9"/>
      <c r="Q59" s="9"/>
      <c r="R59" s="9"/>
      <c r="S59" s="9"/>
      <c r="T59" s="9"/>
      <c r="U59" s="9"/>
    </row>
    <row r="60" spans="1:24" s="211" customFormat="1" ht="12" customHeight="1">
      <c r="A60" s="374" t="s">
        <v>894</v>
      </c>
      <c r="D60" s="292"/>
      <c r="E60" s="292"/>
      <c r="F60" s="292"/>
      <c r="G60" s="292"/>
      <c r="H60" s="214"/>
      <c r="I60" s="214"/>
      <c r="J60" s="214"/>
      <c r="K60" s="214"/>
      <c r="L60" s="214"/>
      <c r="M60" s="214"/>
      <c r="N60" s="214"/>
      <c r="P60" s="293"/>
    </row>
    <row r="61" spans="1:24">
      <c r="A61" s="224"/>
    </row>
    <row r="62" spans="1:24">
      <c r="A62" s="237"/>
    </row>
    <row r="63" spans="1:24">
      <c r="A63" s="237"/>
    </row>
    <row r="64" spans="1:24">
      <c r="A64" s="237"/>
    </row>
    <row r="65" spans="1:1">
      <c r="A65" s="237"/>
    </row>
    <row r="66" spans="1:1">
      <c r="A66" s="237"/>
    </row>
    <row r="67" spans="1:1">
      <c r="A67" s="237"/>
    </row>
  </sheetData>
  <mergeCells count="21">
    <mergeCell ref="A4:A5"/>
    <mergeCell ref="B4:B5"/>
    <mergeCell ref="C4:C5"/>
    <mergeCell ref="D4:D5"/>
    <mergeCell ref="E4:E5"/>
    <mergeCell ref="M6:N6"/>
    <mergeCell ref="C15:H15"/>
    <mergeCell ref="C22:H22"/>
    <mergeCell ref="C29:H29"/>
    <mergeCell ref="G4:G5"/>
    <mergeCell ref="H4:H5"/>
    <mergeCell ref="I4:I5"/>
    <mergeCell ref="J4:J5"/>
    <mergeCell ref="K4:K5"/>
    <mergeCell ref="L4:O4"/>
    <mergeCell ref="F4:F5"/>
    <mergeCell ref="C33:H33"/>
    <mergeCell ref="C40:H40"/>
    <mergeCell ref="C47:H47"/>
    <mergeCell ref="C6:H6"/>
    <mergeCell ref="I6:J6"/>
  </mergeCells>
  <pageMargins left="0.59055118110236227" right="0.19685039370078741" top="0.78740157480314965" bottom="0.59055118110236227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workbookViewId="0">
      <selection activeCell="A2" sqref="A2"/>
    </sheetView>
  </sheetViews>
  <sheetFormatPr baseColWidth="10" defaultRowHeight="15"/>
  <cols>
    <col min="1" max="1" width="3.85546875" style="211" customWidth="1"/>
    <col min="2" max="2" width="24.42578125" style="211" customWidth="1"/>
    <col min="3" max="3" width="16.28515625" style="211" customWidth="1"/>
    <col min="4" max="9" width="9.85546875" style="211" customWidth="1"/>
    <col min="10" max="13" width="8.7109375" style="211" customWidth="1"/>
    <col min="14" max="16384" width="11.42578125" style="213"/>
  </cols>
  <sheetData>
    <row r="1" spans="1:19" ht="18.75">
      <c r="A1" s="268" t="s">
        <v>898</v>
      </c>
      <c r="B1" s="289"/>
      <c r="C1" s="289"/>
      <c r="D1" s="351"/>
      <c r="E1" s="289"/>
      <c r="F1" s="289"/>
      <c r="G1" s="289"/>
      <c r="H1" s="289"/>
      <c r="I1" s="289"/>
      <c r="J1" s="289"/>
      <c r="K1" s="289"/>
    </row>
    <row r="2" spans="1:19" ht="15" customHeight="1">
      <c r="A2" s="352"/>
      <c r="B2" s="289"/>
      <c r="C2" s="289"/>
      <c r="D2" s="351"/>
      <c r="E2" s="289"/>
      <c r="F2" s="289"/>
      <c r="G2" s="289"/>
      <c r="H2" s="289"/>
      <c r="I2" s="289"/>
      <c r="J2" s="289"/>
      <c r="K2" s="289"/>
    </row>
    <row r="3" spans="1:19" ht="12" customHeight="1">
      <c r="D3" s="353"/>
    </row>
    <row r="4" spans="1:19" ht="27" customHeight="1">
      <c r="A4" s="715" t="s">
        <v>30</v>
      </c>
      <c r="B4" s="712" t="s">
        <v>1</v>
      </c>
      <c r="C4" s="713" t="s">
        <v>240</v>
      </c>
      <c r="D4" s="712">
        <v>2005</v>
      </c>
      <c r="E4" s="712">
        <v>2010</v>
      </c>
      <c r="F4" s="721">
        <v>2011</v>
      </c>
      <c r="G4" s="712">
        <v>2012</v>
      </c>
      <c r="H4" s="713">
        <v>2013</v>
      </c>
      <c r="I4" s="715">
        <v>2014</v>
      </c>
      <c r="J4" s="712" t="s">
        <v>869</v>
      </c>
      <c r="K4" s="712" t="s">
        <v>870</v>
      </c>
      <c r="L4" s="719" t="s">
        <v>114</v>
      </c>
      <c r="M4" s="720"/>
    </row>
    <row r="5" spans="1:19" ht="27" customHeight="1">
      <c r="A5" s="716"/>
      <c r="B5" s="712"/>
      <c r="C5" s="714"/>
      <c r="D5" s="712"/>
      <c r="E5" s="712"/>
      <c r="F5" s="722"/>
      <c r="G5" s="712"/>
      <c r="H5" s="714"/>
      <c r="I5" s="716"/>
      <c r="J5" s="712" t="s">
        <v>37</v>
      </c>
      <c r="K5" s="712" t="s">
        <v>38</v>
      </c>
      <c r="L5" s="270" t="s">
        <v>869</v>
      </c>
      <c r="M5" s="272" t="s">
        <v>870</v>
      </c>
    </row>
    <row r="6" spans="1:19" ht="9" customHeight="1">
      <c r="A6" s="295"/>
      <c r="B6" s="368"/>
      <c r="C6" s="368"/>
      <c r="D6" s="717"/>
      <c r="E6" s="717"/>
      <c r="F6" s="717"/>
      <c r="G6" s="245"/>
      <c r="H6" s="245"/>
      <c r="I6" s="245"/>
      <c r="J6" s="317"/>
      <c r="K6" s="317"/>
      <c r="L6" s="317"/>
      <c r="M6" s="317"/>
    </row>
    <row r="7" spans="1:19" s="296" customFormat="1" ht="15" customHeight="1">
      <c r="A7" s="221">
        <v>1</v>
      </c>
      <c r="B7" s="262" t="s">
        <v>884</v>
      </c>
      <c r="C7" s="354" t="s">
        <v>179</v>
      </c>
      <c r="D7" s="384">
        <v>526</v>
      </c>
      <c r="E7" s="384">
        <v>450.94900000000001</v>
      </c>
      <c r="F7" s="384">
        <v>464.91499999999996</v>
      </c>
      <c r="G7" s="384">
        <v>463.18700000000001</v>
      </c>
      <c r="H7" s="384">
        <v>466.49599999999998</v>
      </c>
      <c r="I7" s="385">
        <v>471.803</v>
      </c>
      <c r="J7" s="377">
        <f>I7/D7*100</f>
        <v>89.696387832699614</v>
      </c>
      <c r="K7" s="378">
        <f>I7/H7*100</f>
        <v>101.13763033337906</v>
      </c>
      <c r="L7" s="308">
        <f>(J7-100)/10</f>
        <v>-1.0303612167300387</v>
      </c>
      <c r="M7" s="309">
        <f>K7-100</f>
        <v>1.1376303333790645</v>
      </c>
      <c r="N7" s="295"/>
      <c r="O7" s="295"/>
      <c r="P7" s="295"/>
      <c r="Q7" s="295"/>
      <c r="R7" s="295"/>
      <c r="S7" s="295"/>
    </row>
    <row r="8" spans="1:19" s="296" customFormat="1" ht="12.75">
      <c r="A8" s="221"/>
      <c r="B8" s="317"/>
      <c r="C8" s="354"/>
      <c r="D8" s="355"/>
      <c r="E8" s="355"/>
      <c r="F8" s="355"/>
      <c r="G8" s="355"/>
      <c r="H8" s="355"/>
      <c r="I8" s="356"/>
      <c r="J8" s="379"/>
      <c r="K8" s="380"/>
      <c r="L8" s="322"/>
      <c r="M8" s="323"/>
      <c r="N8" s="295"/>
      <c r="O8" s="295"/>
      <c r="P8" s="295"/>
      <c r="Q8" s="295"/>
      <c r="R8" s="295"/>
      <c r="S8" s="295"/>
    </row>
    <row r="9" spans="1:19" s="296" customFormat="1" ht="15" customHeight="1">
      <c r="A9" s="221">
        <v>2</v>
      </c>
      <c r="B9" s="358" t="s">
        <v>258</v>
      </c>
      <c r="C9" s="354" t="s">
        <v>241</v>
      </c>
      <c r="D9" s="327">
        <f t="shared" ref="D9:I9" si="0">D11/D7</f>
        <v>54.85437262357415</v>
      </c>
      <c r="E9" s="327">
        <f t="shared" si="0"/>
        <v>65.069756890468781</v>
      </c>
      <c r="F9" s="327">
        <f t="shared" si="0"/>
        <v>64.161277867997384</v>
      </c>
      <c r="G9" s="327">
        <f t="shared" si="0"/>
        <v>62.838916031753918</v>
      </c>
      <c r="H9" s="327">
        <f t="shared" si="0"/>
        <v>62.188261421319801</v>
      </c>
      <c r="I9" s="328">
        <f t="shared" si="0"/>
        <v>62.704578181995444</v>
      </c>
      <c r="J9" s="377">
        <f>I9/D9*100</f>
        <v>114.31099324076052</v>
      </c>
      <c r="K9" s="378">
        <f>I9/H9*100</f>
        <v>100.83024794209577</v>
      </c>
      <c r="L9" s="308">
        <f>(J9-100)/10</f>
        <v>1.4310993240760523</v>
      </c>
      <c r="M9" s="309">
        <f>K9-100</f>
        <v>0.83024794209576669</v>
      </c>
      <c r="N9" s="295"/>
      <c r="O9" s="295"/>
      <c r="P9" s="295"/>
      <c r="Q9" s="295"/>
      <c r="R9" s="295"/>
      <c r="S9" s="295"/>
    </row>
    <row r="10" spans="1:19" s="225" customFormat="1" ht="12.75">
      <c r="A10" s="221"/>
      <c r="B10" s="222"/>
      <c r="C10" s="354"/>
      <c r="D10" s="718"/>
      <c r="E10" s="718"/>
      <c r="F10" s="718"/>
      <c r="G10" s="359"/>
      <c r="H10" s="359"/>
      <c r="I10" s="360"/>
      <c r="J10" s="379"/>
      <c r="K10" s="380"/>
      <c r="L10" s="329"/>
      <c r="M10" s="323"/>
      <c r="N10" s="222"/>
      <c r="O10" s="222"/>
      <c r="P10" s="222"/>
      <c r="Q10" s="330"/>
      <c r="R10" s="330"/>
    </row>
    <row r="11" spans="1:19" s="237" customFormat="1" ht="15" customHeight="1">
      <c r="A11" s="259">
        <v>3</v>
      </c>
      <c r="B11" s="358" t="s">
        <v>33</v>
      </c>
      <c r="C11" s="354" t="s">
        <v>94</v>
      </c>
      <c r="D11" s="384">
        <v>28853.4</v>
      </c>
      <c r="E11" s="384">
        <v>29343.141800000005</v>
      </c>
      <c r="F11" s="384">
        <v>29829.540499999999</v>
      </c>
      <c r="G11" s="384">
        <v>29106.169000000002</v>
      </c>
      <c r="H11" s="384">
        <v>29010.575199999999</v>
      </c>
      <c r="I11" s="385">
        <v>29584.208099999996</v>
      </c>
      <c r="J11" s="377">
        <f>I11/D11*100</f>
        <v>102.53283183264361</v>
      </c>
      <c r="K11" s="378">
        <f>I11/H11*100</f>
        <v>101.97732342790637</v>
      </c>
      <c r="L11" s="308">
        <f>(J11-100)/10</f>
        <v>0.25328318326436089</v>
      </c>
      <c r="M11" s="309">
        <f>K11-100</f>
        <v>1.9773234279063701</v>
      </c>
      <c r="N11" s="13"/>
      <c r="O11" s="13"/>
      <c r="P11" s="13"/>
      <c r="Q11" s="13"/>
      <c r="R11" s="13"/>
      <c r="S11" s="7"/>
    </row>
    <row r="12" spans="1:19" s="237" customFormat="1" ht="12.75" customHeight="1">
      <c r="A12" s="221"/>
      <c r="B12" s="333"/>
      <c r="C12" s="354"/>
      <c r="D12" s="718"/>
      <c r="E12" s="718"/>
      <c r="F12" s="718"/>
      <c r="G12" s="359"/>
      <c r="H12" s="359"/>
      <c r="I12" s="360"/>
      <c r="J12" s="379"/>
      <c r="K12" s="380"/>
      <c r="L12" s="329"/>
      <c r="M12" s="323"/>
      <c r="N12" s="12"/>
      <c r="O12" s="12"/>
      <c r="P12" s="12"/>
      <c r="Q12" s="12"/>
      <c r="R12" s="12"/>
      <c r="S12" s="7"/>
    </row>
    <row r="13" spans="1:19" s="237" customFormat="1" ht="15" customHeight="1">
      <c r="A13" s="221">
        <v>4</v>
      </c>
      <c r="B13" s="262" t="s">
        <v>40</v>
      </c>
      <c r="C13" s="354" t="s">
        <v>242</v>
      </c>
      <c r="D13" s="327">
        <f t="shared" ref="D13:I13" si="1">D15*100/D11</f>
        <v>41.872296114149457</v>
      </c>
      <c r="E13" s="327">
        <f t="shared" si="1"/>
        <v>41.337401288153814</v>
      </c>
      <c r="F13" s="327">
        <f t="shared" si="1"/>
        <v>40.878609748539375</v>
      </c>
      <c r="G13" s="327">
        <f t="shared" si="1"/>
        <v>40.241205112565652</v>
      </c>
      <c r="H13" s="327">
        <f t="shared" si="1"/>
        <v>40.245475514735737</v>
      </c>
      <c r="I13" s="328">
        <f t="shared" si="1"/>
        <v>38.694806181021285</v>
      </c>
      <c r="J13" s="377">
        <f>I13/D13*100</f>
        <v>92.411474344597892</v>
      </c>
      <c r="K13" s="378">
        <f>I13/H13*100</f>
        <v>96.146972264878116</v>
      </c>
      <c r="L13" s="308">
        <f>(J13-100)/10</f>
        <v>-0.75885256554021085</v>
      </c>
      <c r="M13" s="309">
        <f>K13-100</f>
        <v>-3.8530277351218842</v>
      </c>
      <c r="N13" s="8"/>
      <c r="O13" s="8"/>
      <c r="P13" s="8"/>
      <c r="Q13" s="8"/>
      <c r="R13" s="8"/>
      <c r="S13" s="8"/>
    </row>
    <row r="14" spans="1:19" s="237" customFormat="1" ht="12.75">
      <c r="A14" s="221"/>
      <c r="B14" s="338"/>
      <c r="C14" s="354"/>
      <c r="D14" s="718"/>
      <c r="E14" s="718"/>
      <c r="F14" s="718"/>
      <c r="G14" s="359"/>
      <c r="H14" s="359"/>
      <c r="I14" s="360"/>
      <c r="J14" s="379"/>
      <c r="K14" s="380"/>
      <c r="L14" s="329"/>
      <c r="M14" s="323"/>
      <c r="N14" s="9"/>
      <c r="O14" s="9"/>
      <c r="P14" s="9"/>
      <c r="Q14" s="9"/>
      <c r="R14" s="9"/>
      <c r="S14" s="9"/>
    </row>
    <row r="15" spans="1:19" s="237" customFormat="1" ht="15" customHeight="1">
      <c r="A15" s="221">
        <v>5</v>
      </c>
      <c r="B15" s="262" t="s">
        <v>34</v>
      </c>
      <c r="C15" s="354" t="s">
        <v>300</v>
      </c>
      <c r="D15" s="384">
        <v>12081.581087</v>
      </c>
      <c r="E15" s="384">
        <v>12129.692276418002</v>
      </c>
      <c r="F15" s="384">
        <v>12193.901450777501</v>
      </c>
      <c r="G15" s="384">
        <v>11712.673167699999</v>
      </c>
      <c r="H15" s="384">
        <v>11675.443938799999</v>
      </c>
      <c r="I15" s="385">
        <v>11447.551984484999</v>
      </c>
      <c r="J15" s="377">
        <f>I15/D15*100</f>
        <v>94.752101583813158</v>
      </c>
      <c r="K15" s="378">
        <f>I15/H15*100</f>
        <v>98.0481088726942</v>
      </c>
      <c r="L15" s="308">
        <f>(J15-100)/10</f>
        <v>-0.52478984161868425</v>
      </c>
      <c r="M15" s="309">
        <f>K15-100</f>
        <v>-1.9518911273057995</v>
      </c>
      <c r="N15" s="231"/>
      <c r="O15" s="231"/>
      <c r="P15" s="231"/>
      <c r="Q15" s="231"/>
      <c r="R15" s="231"/>
      <c r="S15" s="231"/>
    </row>
    <row r="16" spans="1:19" s="237" customFormat="1" ht="12.75">
      <c r="A16" s="221"/>
      <c r="B16" s="339"/>
      <c r="C16" s="354"/>
      <c r="D16" s="711"/>
      <c r="E16" s="711"/>
      <c r="F16" s="711"/>
      <c r="G16" s="386"/>
      <c r="H16" s="386"/>
      <c r="I16" s="387"/>
      <c r="J16" s="379"/>
      <c r="K16" s="380"/>
      <c r="L16" s="308"/>
      <c r="M16" s="323"/>
      <c r="N16" s="9"/>
      <c r="O16" s="9"/>
      <c r="P16" s="9"/>
      <c r="Q16" s="9"/>
      <c r="R16" s="9"/>
      <c r="S16" s="9"/>
    </row>
    <row r="17" spans="1:18" s="225" customFormat="1" ht="12">
      <c r="A17" s="221">
        <v>6</v>
      </c>
      <c r="B17" s="362" t="s">
        <v>34</v>
      </c>
      <c r="C17" s="354" t="s">
        <v>109</v>
      </c>
      <c r="D17" s="384">
        <v>10084.792226210351</v>
      </c>
      <c r="E17" s="384">
        <v>10124.951816709516</v>
      </c>
      <c r="F17" s="384">
        <v>10178.548790298415</v>
      </c>
      <c r="G17" s="384">
        <v>9776.8557326377268</v>
      </c>
      <c r="H17" s="384">
        <v>9745.7795816360594</v>
      </c>
      <c r="I17" s="385">
        <v>9555.5525746953244</v>
      </c>
      <c r="J17" s="377">
        <f>I17/D17*100</f>
        <v>94.752101583813158</v>
      </c>
      <c r="K17" s="378">
        <f>I17/H17*100</f>
        <v>98.0481088726942</v>
      </c>
      <c r="L17" s="308">
        <f>(J17-100)/10</f>
        <v>-0.52478984161868425</v>
      </c>
      <c r="M17" s="309">
        <f>K17-100</f>
        <v>-1.9518911273057995</v>
      </c>
      <c r="N17" s="222"/>
      <c r="O17" s="222"/>
      <c r="P17" s="222"/>
      <c r="Q17" s="222"/>
      <c r="R17" s="330"/>
    </row>
    <row r="18" spans="1:18" s="237" customFormat="1" ht="12.75">
      <c r="A18" s="259"/>
      <c r="B18" s="339"/>
      <c r="C18" s="354"/>
      <c r="D18" s="711"/>
      <c r="E18" s="711"/>
      <c r="F18" s="711"/>
      <c r="G18" s="386"/>
      <c r="H18" s="386"/>
      <c r="I18" s="387"/>
      <c r="J18" s="381"/>
      <c r="K18" s="382"/>
      <c r="L18" s="308"/>
      <c r="M18" s="339"/>
      <c r="N18" s="260"/>
      <c r="O18" s="260"/>
      <c r="P18" s="274"/>
      <c r="Q18" s="341"/>
      <c r="R18" s="274"/>
    </row>
    <row r="19" spans="1:18" s="237" customFormat="1" ht="15" customHeight="1">
      <c r="A19" s="259">
        <v>7</v>
      </c>
      <c r="B19" s="262" t="s">
        <v>885</v>
      </c>
      <c r="C19" s="354" t="s">
        <v>263</v>
      </c>
      <c r="D19" s="384">
        <v>32059.778110975214</v>
      </c>
      <c r="E19" s="384">
        <v>32187.092237852386</v>
      </c>
      <c r="F19" s="384">
        <v>32358.007259854836</v>
      </c>
      <c r="G19" s="384">
        <v>31081.076405615804</v>
      </c>
      <c r="H19" s="384">
        <v>31041.250095483687</v>
      </c>
      <c r="I19" s="385">
        <v>30157.5690446587</v>
      </c>
      <c r="J19" s="377">
        <f>I19/D19*100</f>
        <v>94.066680499995968</v>
      </c>
      <c r="K19" s="378">
        <f>I19/H19*100</f>
        <v>97.153204049106392</v>
      </c>
      <c r="L19" s="308">
        <f>(J19-100)/10</f>
        <v>-0.59333195000040317</v>
      </c>
      <c r="M19" s="309">
        <f>K19-100</f>
        <v>-2.8467959508936076</v>
      </c>
      <c r="N19" s="260"/>
      <c r="O19" s="260"/>
      <c r="P19" s="274"/>
      <c r="Q19" s="341"/>
      <c r="R19" s="274"/>
    </row>
    <row r="20" spans="1:18" s="237" customFormat="1" ht="12.95" customHeight="1">
      <c r="A20" s="383" t="s">
        <v>572</v>
      </c>
      <c r="B20" s="363"/>
      <c r="C20" s="363"/>
      <c r="D20" s="5"/>
      <c r="E20" s="274"/>
      <c r="F20" s="274"/>
      <c r="G20" s="274"/>
      <c r="H20" s="274"/>
      <c r="I20" s="274"/>
      <c r="J20" s="364"/>
      <c r="K20" s="364"/>
      <c r="L20" s="260"/>
      <c r="M20" s="260"/>
      <c r="N20" s="260"/>
      <c r="O20" s="260"/>
      <c r="P20" s="274"/>
      <c r="Q20" s="341"/>
      <c r="R20" s="274"/>
    </row>
    <row r="21" spans="1:18" s="211" customFormat="1" ht="12">
      <c r="A21" s="365" t="s">
        <v>886</v>
      </c>
      <c r="C21" s="366"/>
      <c r="D21" s="349"/>
      <c r="E21" s="349"/>
      <c r="F21" s="349"/>
      <c r="G21" s="349"/>
      <c r="H21" s="349"/>
      <c r="I21" s="349"/>
    </row>
  </sheetData>
  <mergeCells count="18">
    <mergeCell ref="K4:K5"/>
    <mergeCell ref="L4:M4"/>
    <mergeCell ref="A4:A5"/>
    <mergeCell ref="B4:B5"/>
    <mergeCell ref="C4:C5"/>
    <mergeCell ref="D4:D5"/>
    <mergeCell ref="E4:E5"/>
    <mergeCell ref="F4:F5"/>
    <mergeCell ref="D18:F18"/>
    <mergeCell ref="G4:G5"/>
    <mergeCell ref="H4:H5"/>
    <mergeCell ref="I4:I5"/>
    <mergeCell ref="J4:J5"/>
    <mergeCell ref="D6:F6"/>
    <mergeCell ref="D10:F10"/>
    <mergeCell ref="D12:F12"/>
    <mergeCell ref="D14:F14"/>
    <mergeCell ref="D16:F16"/>
  </mergeCells>
  <pageMargins left="0.59055118110236227" right="0.19685039370078741" top="0.78740157480314965" bottom="0.59055118110236227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/>
  </sheetViews>
  <sheetFormatPr baseColWidth="10" defaultRowHeight="15"/>
  <cols>
    <col min="1" max="1" width="3.85546875" style="211" customWidth="1"/>
    <col min="2" max="2" width="24.42578125" style="211" customWidth="1"/>
    <col min="3" max="3" width="16.28515625" style="211" customWidth="1"/>
    <col min="4" max="9" width="9.85546875" style="211" customWidth="1"/>
    <col min="10" max="13" width="8.7109375" style="211" customWidth="1"/>
    <col min="14" max="16384" width="11.42578125" style="213"/>
  </cols>
  <sheetData>
    <row r="1" spans="1:19" ht="18.75">
      <c r="A1" s="268" t="s">
        <v>910</v>
      </c>
      <c r="B1" s="274"/>
      <c r="C1" s="274"/>
      <c r="D1" s="214"/>
      <c r="K1" s="302"/>
    </row>
    <row r="3" spans="1:19" ht="12" customHeight="1"/>
    <row r="4" spans="1:19" ht="27" customHeight="1">
      <c r="A4" s="707" t="s">
        <v>30</v>
      </c>
      <c r="B4" s="701" t="s">
        <v>1</v>
      </c>
      <c r="C4" s="701" t="s">
        <v>240</v>
      </c>
      <c r="D4" s="700">
        <v>2005</v>
      </c>
      <c r="E4" s="700">
        <v>2010</v>
      </c>
      <c r="F4" s="705">
        <v>2011</v>
      </c>
      <c r="G4" s="700">
        <v>2012</v>
      </c>
      <c r="H4" s="701">
        <v>2013</v>
      </c>
      <c r="I4" s="707">
        <v>2014</v>
      </c>
      <c r="J4" s="700" t="s">
        <v>869</v>
      </c>
      <c r="K4" s="700" t="s">
        <v>870</v>
      </c>
      <c r="L4" s="703" t="s">
        <v>114</v>
      </c>
      <c r="M4" s="704"/>
    </row>
    <row r="5" spans="1:19" ht="27" customHeight="1">
      <c r="A5" s="708"/>
      <c r="B5" s="702"/>
      <c r="C5" s="702"/>
      <c r="D5" s="700"/>
      <c r="E5" s="700"/>
      <c r="F5" s="723"/>
      <c r="G5" s="700"/>
      <c r="H5" s="702"/>
      <c r="I5" s="708"/>
      <c r="J5" s="700" t="s">
        <v>37</v>
      </c>
      <c r="K5" s="700" t="s">
        <v>38</v>
      </c>
      <c r="L5" s="217" t="s">
        <v>869</v>
      </c>
      <c r="M5" s="218" t="s">
        <v>870</v>
      </c>
    </row>
    <row r="6" spans="1:19" ht="9" customHeight="1">
      <c r="A6" s="295"/>
      <c r="B6" s="368"/>
      <c r="C6" s="368"/>
      <c r="D6" s="717"/>
      <c r="E6" s="717"/>
      <c r="F6" s="717"/>
      <c r="G6" s="245"/>
      <c r="H6" s="245"/>
      <c r="I6" s="245"/>
      <c r="J6" s="317"/>
      <c r="K6" s="317"/>
      <c r="L6" s="317"/>
      <c r="M6" s="317"/>
    </row>
    <row r="7" spans="1:19" s="296" customFormat="1" ht="15" customHeight="1">
      <c r="A7" s="221">
        <v>1</v>
      </c>
      <c r="B7" s="262" t="s">
        <v>884</v>
      </c>
      <c r="C7" s="354" t="s">
        <v>179</v>
      </c>
      <c r="D7" s="384">
        <v>2234.6095</v>
      </c>
      <c r="E7" s="384">
        <v>2042.9960000000001</v>
      </c>
      <c r="F7" s="384">
        <v>2096.1610000000001</v>
      </c>
      <c r="G7" s="384">
        <v>2088.623</v>
      </c>
      <c r="H7" s="384">
        <v>2044.104</v>
      </c>
      <c r="I7" s="385">
        <v>2036.3520000000001</v>
      </c>
      <c r="J7" s="316">
        <f>I7/D7*100</f>
        <v>91.127868202475653</v>
      </c>
      <c r="K7" s="306">
        <f>I7/H7*100</f>
        <v>99.620762935741041</v>
      </c>
      <c r="L7" s="308">
        <f>(J7-100)/10</f>
        <v>-0.88721317975243463</v>
      </c>
      <c r="M7" s="309">
        <f>K7-100</f>
        <v>-0.37923706425895887</v>
      </c>
      <c r="N7" s="295"/>
      <c r="O7" s="295"/>
      <c r="P7" s="295"/>
      <c r="Q7" s="295"/>
      <c r="R7" s="295"/>
      <c r="S7" s="295"/>
    </row>
    <row r="8" spans="1:19" s="296" customFormat="1" ht="12.75">
      <c r="A8" s="221"/>
      <c r="B8" s="317"/>
      <c r="C8" s="354"/>
      <c r="D8" s="355"/>
      <c r="E8" s="355"/>
      <c r="F8" s="355"/>
      <c r="G8" s="355"/>
      <c r="H8" s="355"/>
      <c r="I8" s="356"/>
      <c r="J8" s="357"/>
      <c r="K8" s="320"/>
      <c r="L8" s="322"/>
      <c r="M8" s="323"/>
      <c r="N8" s="295"/>
      <c r="O8" s="295"/>
      <c r="P8" s="295"/>
      <c r="Q8" s="295"/>
      <c r="R8" s="295"/>
      <c r="S8" s="295"/>
    </row>
    <row r="9" spans="1:19" s="296" customFormat="1" ht="15" customHeight="1">
      <c r="A9" s="221">
        <v>2</v>
      </c>
      <c r="B9" s="358" t="s">
        <v>258</v>
      </c>
      <c r="C9" s="354" t="s">
        <v>241</v>
      </c>
      <c r="D9" s="327">
        <f t="shared" ref="D9:I9" si="0">D11/D7</f>
        <v>19.52939556105888</v>
      </c>
      <c r="E9" s="327">
        <f t="shared" si="0"/>
        <v>23.289942388531351</v>
      </c>
      <c r="F9" s="327">
        <f t="shared" si="0"/>
        <v>23.317092532491539</v>
      </c>
      <c r="G9" s="327">
        <f t="shared" si="0"/>
        <v>23.935887903178315</v>
      </c>
      <c r="H9" s="327">
        <f t="shared" si="0"/>
        <v>25.006891528024017</v>
      </c>
      <c r="I9" s="328">
        <f t="shared" si="0"/>
        <v>25.886120376045003</v>
      </c>
      <c r="J9" s="316">
        <f>I9/D9*100</f>
        <v>132.54952154106229</v>
      </c>
      <c r="K9" s="306">
        <f>I9/H9*100</f>
        <v>103.51594618241806</v>
      </c>
      <c r="L9" s="308">
        <f>(J9-100)/10</f>
        <v>3.254952154106229</v>
      </c>
      <c r="M9" s="309">
        <f>K9-100</f>
        <v>3.5159461824180624</v>
      </c>
      <c r="N9" s="295"/>
      <c r="O9" s="295"/>
      <c r="P9" s="295"/>
      <c r="Q9" s="295"/>
      <c r="R9" s="295"/>
      <c r="S9" s="295"/>
    </row>
    <row r="10" spans="1:19" s="225" customFormat="1" ht="12.75">
      <c r="A10" s="221"/>
      <c r="B10" s="222"/>
      <c r="C10" s="354"/>
      <c r="D10" s="718"/>
      <c r="E10" s="718"/>
      <c r="F10" s="718"/>
      <c r="G10" s="359"/>
      <c r="H10" s="359"/>
      <c r="I10" s="360"/>
      <c r="J10" s="357"/>
      <c r="K10" s="320"/>
      <c r="L10" s="329"/>
      <c r="M10" s="323"/>
      <c r="N10" s="222"/>
      <c r="O10" s="222"/>
      <c r="P10" s="222"/>
      <c r="Q10" s="330"/>
      <c r="R10" s="330"/>
    </row>
    <row r="11" spans="1:19" s="237" customFormat="1" ht="15" customHeight="1">
      <c r="A11" s="259">
        <v>3</v>
      </c>
      <c r="B11" s="358" t="s">
        <v>33</v>
      </c>
      <c r="C11" s="354" t="s">
        <v>94</v>
      </c>
      <c r="D11" s="384">
        <v>43640.572850000004</v>
      </c>
      <c r="E11" s="384">
        <v>47581.259139999995</v>
      </c>
      <c r="F11" s="384">
        <v>48876.38</v>
      </c>
      <c r="G11" s="384">
        <v>49993.046000000002</v>
      </c>
      <c r="H11" s="384">
        <v>51116.687000000005</v>
      </c>
      <c r="I11" s="385">
        <v>52713.252999999997</v>
      </c>
      <c r="J11" s="316">
        <f>I11/D11*100</f>
        <v>120.78955329295131</v>
      </c>
      <c r="K11" s="306">
        <f>I11/H11*100</f>
        <v>103.12337534707598</v>
      </c>
      <c r="L11" s="308">
        <f>(J11-100)/10</f>
        <v>2.0789553292951313</v>
      </c>
      <c r="M11" s="309">
        <f>K11-100</f>
        <v>3.123375347075978</v>
      </c>
      <c r="N11" s="13"/>
      <c r="O11" s="13"/>
      <c r="P11" s="13"/>
      <c r="Q11" s="13"/>
      <c r="R11" s="13"/>
      <c r="S11" s="7"/>
    </row>
    <row r="12" spans="1:19" s="237" customFormat="1" ht="12.75" customHeight="1">
      <c r="A12" s="221"/>
      <c r="B12" s="333"/>
      <c r="C12" s="354"/>
      <c r="D12" s="718"/>
      <c r="E12" s="718"/>
      <c r="F12" s="718"/>
      <c r="G12" s="359"/>
      <c r="H12" s="359"/>
      <c r="I12" s="360"/>
      <c r="J12" s="357"/>
      <c r="K12" s="320"/>
      <c r="L12" s="329"/>
      <c r="M12" s="323"/>
      <c r="N12" s="12"/>
      <c r="O12" s="12"/>
      <c r="P12" s="12"/>
      <c r="Q12" s="12"/>
      <c r="R12" s="12"/>
      <c r="S12" s="7"/>
    </row>
    <row r="13" spans="1:19" s="237" customFormat="1" ht="15" customHeight="1">
      <c r="A13" s="221">
        <v>4</v>
      </c>
      <c r="B13" s="262" t="s">
        <v>40</v>
      </c>
      <c r="C13" s="354" t="s">
        <v>242</v>
      </c>
      <c r="D13" s="327">
        <f t="shared" ref="D13:I13" si="1">D15*100/D11</f>
        <v>13.391305193018331</v>
      </c>
      <c r="E13" s="327">
        <f t="shared" si="1"/>
        <v>13.899944430096054</v>
      </c>
      <c r="F13" s="327">
        <f t="shared" si="1"/>
        <v>13.809929663367051</v>
      </c>
      <c r="G13" s="327">
        <f t="shared" si="1"/>
        <v>13.812621639417609</v>
      </c>
      <c r="H13" s="327">
        <f t="shared" si="1"/>
        <v>13.914128726691541</v>
      </c>
      <c r="I13" s="328">
        <f t="shared" si="1"/>
        <v>13.61791651238067</v>
      </c>
      <c r="J13" s="316">
        <f>I13/D13*100</f>
        <v>101.6922272780437</v>
      </c>
      <c r="K13" s="306">
        <f>I13/H13*100</f>
        <v>97.871140765410303</v>
      </c>
      <c r="L13" s="308">
        <f>(J13-100)/10</f>
        <v>0.16922272780437025</v>
      </c>
      <c r="M13" s="309">
        <f>K13-100</f>
        <v>-2.1288592345896973</v>
      </c>
      <c r="N13" s="8"/>
      <c r="O13" s="8"/>
      <c r="P13" s="8"/>
      <c r="Q13" s="8"/>
      <c r="R13" s="8"/>
      <c r="S13" s="8"/>
    </row>
    <row r="14" spans="1:19" s="237" customFormat="1" ht="12.75">
      <c r="A14" s="221"/>
      <c r="B14" s="338"/>
      <c r="C14" s="354"/>
      <c r="D14" s="718"/>
      <c r="E14" s="718"/>
      <c r="F14" s="718"/>
      <c r="G14" s="359"/>
      <c r="H14" s="359"/>
      <c r="I14" s="360"/>
      <c r="J14" s="357"/>
      <c r="K14" s="320"/>
      <c r="L14" s="329"/>
      <c r="M14" s="323"/>
      <c r="N14" s="9"/>
      <c r="O14" s="9"/>
      <c r="P14" s="9"/>
      <c r="Q14" s="9"/>
      <c r="R14" s="9"/>
      <c r="S14" s="9"/>
    </row>
    <row r="15" spans="1:19" s="237" customFormat="1" ht="15" customHeight="1">
      <c r="A15" s="221">
        <v>5</v>
      </c>
      <c r="B15" s="262" t="s">
        <v>34</v>
      </c>
      <c r="C15" s="354" t="s">
        <v>300</v>
      </c>
      <c r="D15" s="384">
        <v>5844.0422983249991</v>
      </c>
      <c r="E15" s="384">
        <v>6613.7685795999996</v>
      </c>
      <c r="F15" s="384">
        <v>6749.7937000000002</v>
      </c>
      <c r="G15" s="384">
        <v>6905.3502900000003</v>
      </c>
      <c r="H15" s="384">
        <v>7112.4416300000003</v>
      </c>
      <c r="I15" s="385">
        <v>7178.446784499999</v>
      </c>
      <c r="J15" s="316">
        <f>I15/D15*100</f>
        <v>122.83358706280177</v>
      </c>
      <c r="K15" s="306">
        <f>I15/H15*100</f>
        <v>100.92802384797916</v>
      </c>
      <c r="L15" s="308">
        <f>(J15-100)/10</f>
        <v>2.2833587062801768</v>
      </c>
      <c r="M15" s="309">
        <f>K15-100</f>
        <v>0.92802384797916204</v>
      </c>
      <c r="N15" s="231"/>
      <c r="O15" s="231"/>
      <c r="P15" s="231"/>
      <c r="Q15" s="231"/>
      <c r="R15" s="231"/>
      <c r="S15" s="231"/>
    </row>
    <row r="16" spans="1:19" s="237" customFormat="1" ht="12.75">
      <c r="A16" s="221"/>
      <c r="B16" s="339"/>
      <c r="C16" s="354"/>
      <c r="D16" s="711"/>
      <c r="E16" s="711"/>
      <c r="F16" s="711"/>
      <c r="G16" s="386"/>
      <c r="H16" s="386"/>
      <c r="I16" s="387"/>
      <c r="J16" s="361"/>
      <c r="K16" s="340"/>
      <c r="L16" s="308"/>
      <c r="M16" s="323"/>
      <c r="N16" s="9"/>
      <c r="O16" s="9"/>
      <c r="P16" s="9"/>
      <c r="Q16" s="9"/>
      <c r="R16" s="9"/>
      <c r="S16" s="9"/>
    </row>
    <row r="17" spans="1:18" s="225" customFormat="1" ht="12">
      <c r="A17" s="221">
        <v>6</v>
      </c>
      <c r="B17" s="362" t="s">
        <v>34</v>
      </c>
      <c r="C17" s="354" t="s">
        <v>109</v>
      </c>
      <c r="D17" s="384">
        <v>4852.5932528628136</v>
      </c>
      <c r="E17" s="384">
        <v>5502.161726725587</v>
      </c>
      <c r="F17" s="384">
        <v>5616.2295076690707</v>
      </c>
      <c r="G17" s="384">
        <v>5746.5365803596142</v>
      </c>
      <c r="H17" s="384">
        <v>5919.8602930615798</v>
      </c>
      <c r="I17" s="385">
        <v>5975.1579862026219</v>
      </c>
      <c r="J17" s="316">
        <f>I17/D17*100</f>
        <v>123.13329543286046</v>
      </c>
      <c r="K17" s="306">
        <f>I17/H17*100</f>
        <v>100.93410469848172</v>
      </c>
      <c r="L17" s="308">
        <f>(J17-100)/10</f>
        <v>2.3133295432860463</v>
      </c>
      <c r="M17" s="309">
        <f>K17-100</f>
        <v>0.93410469848171829</v>
      </c>
      <c r="N17" s="222"/>
      <c r="O17" s="222"/>
      <c r="P17" s="222"/>
      <c r="Q17" s="222"/>
      <c r="R17" s="330"/>
    </row>
    <row r="18" spans="1:18" s="237" customFormat="1" ht="12.75">
      <c r="A18" s="259"/>
      <c r="B18" s="339"/>
      <c r="C18" s="354"/>
      <c r="D18" s="711"/>
      <c r="E18" s="711"/>
      <c r="F18" s="711"/>
      <c r="G18" s="386"/>
      <c r="H18" s="386"/>
      <c r="I18" s="387"/>
      <c r="J18" s="339"/>
      <c r="K18" s="342"/>
      <c r="L18" s="308"/>
      <c r="M18" s="339"/>
      <c r="N18" s="260"/>
      <c r="O18" s="260"/>
      <c r="P18" s="274"/>
      <c r="Q18" s="341"/>
      <c r="R18" s="274"/>
    </row>
    <row r="19" spans="1:18" s="237" customFormat="1" ht="15" customHeight="1">
      <c r="A19" s="259">
        <v>7</v>
      </c>
      <c r="B19" s="262" t="s">
        <v>887</v>
      </c>
      <c r="C19" s="354" t="s">
        <v>263</v>
      </c>
      <c r="D19" s="384">
        <v>15416.525123330981</v>
      </c>
      <c r="E19" s="384">
        <v>17484.076890163229</v>
      </c>
      <c r="F19" s="384">
        <v>17847.186746069543</v>
      </c>
      <c r="G19" s="384">
        <v>18261.658261292705</v>
      </c>
      <c r="H19" s="384">
        <v>18847.75644906357</v>
      </c>
      <c r="I19" s="385">
        <v>18854.611842430619</v>
      </c>
      <c r="J19" s="316">
        <f>I19/D19*100</f>
        <v>122.30130779533791</v>
      </c>
      <c r="K19" s="306">
        <f>I19/H19*100</f>
        <v>100.03637246367001</v>
      </c>
      <c r="L19" s="308">
        <f>(J19-100)/10</f>
        <v>2.2301307795337904</v>
      </c>
      <c r="M19" s="309">
        <f>K19-100</f>
        <v>3.6372463670005573E-2</v>
      </c>
      <c r="N19" s="260"/>
      <c r="O19" s="260"/>
      <c r="P19" s="274"/>
      <c r="Q19" s="341"/>
      <c r="R19" s="274"/>
    </row>
    <row r="20" spans="1:18" ht="12.95" customHeight="1">
      <c r="A20" s="388" t="s">
        <v>572</v>
      </c>
      <c r="B20" s="363"/>
    </row>
    <row r="21" spans="1:18" ht="12" customHeight="1">
      <c r="A21" s="365" t="s">
        <v>888</v>
      </c>
      <c r="B21" s="213"/>
    </row>
    <row r="29" spans="1:18">
      <c r="B29" s="478"/>
    </row>
  </sheetData>
  <mergeCells count="18">
    <mergeCell ref="K4:K5"/>
    <mergeCell ref="L4:M4"/>
    <mergeCell ref="A4:A5"/>
    <mergeCell ref="B4:B5"/>
    <mergeCell ref="C4:C5"/>
    <mergeCell ref="D4:D5"/>
    <mergeCell ref="E4:E5"/>
    <mergeCell ref="F4:F5"/>
    <mergeCell ref="D18:F18"/>
    <mergeCell ref="G4:G5"/>
    <mergeCell ref="H4:H5"/>
    <mergeCell ref="I4:I5"/>
    <mergeCell ref="J4:J5"/>
    <mergeCell ref="D6:F6"/>
    <mergeCell ref="D10:F10"/>
    <mergeCell ref="D12:F12"/>
    <mergeCell ref="D14:F14"/>
    <mergeCell ref="D16:F16"/>
  </mergeCells>
  <pageMargins left="0.59055118110236227" right="0.19685039370078741" top="0.78740157480314965" bottom="0.59055118110236227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2"/>
  <sheetViews>
    <sheetView zoomScaleNormal="100" workbookViewId="0"/>
  </sheetViews>
  <sheetFormatPr baseColWidth="10" defaultRowHeight="15"/>
  <cols>
    <col min="1" max="1" width="4.28515625" style="211" customWidth="1"/>
    <col min="2" max="2" width="5.7109375" style="211" customWidth="1"/>
    <col min="3" max="3" width="46.140625" style="418" customWidth="1"/>
    <col min="4" max="4" width="13.5703125" style="418" customWidth="1"/>
    <col min="5" max="5" width="13.5703125" style="213" customWidth="1"/>
    <col min="6" max="6" width="13.28515625" style="213" customWidth="1"/>
    <col min="7" max="8" width="13.5703125" style="213" customWidth="1"/>
    <col min="9" max="9" width="10.7109375" style="213" customWidth="1"/>
    <col min="10" max="16384" width="11.42578125" style="213"/>
  </cols>
  <sheetData>
    <row r="1" spans="1:11" s="390" customFormat="1" ht="21.75" customHeight="1">
      <c r="A1" s="425" t="s">
        <v>911</v>
      </c>
      <c r="C1" s="391"/>
      <c r="D1" s="391"/>
    </row>
    <row r="2" spans="1:11" s="390" customFormat="1" ht="15" customHeight="1">
      <c r="A2" s="425"/>
      <c r="C2" s="391"/>
      <c r="D2" s="391"/>
    </row>
    <row r="3" spans="1:11" s="393" customFormat="1" ht="15" customHeight="1">
      <c r="A3" s="395"/>
      <c r="B3" s="396"/>
      <c r="C3" s="397"/>
      <c r="D3" s="394"/>
      <c r="I3" s="396"/>
    </row>
    <row r="4" spans="1:11" s="398" customFormat="1" ht="37.5" customHeight="1">
      <c r="A4" s="426" t="s">
        <v>30</v>
      </c>
      <c r="B4" s="427" t="s">
        <v>180</v>
      </c>
      <c r="C4" s="479" t="s">
        <v>181</v>
      </c>
      <c r="D4" s="428" t="s">
        <v>48</v>
      </c>
      <c r="E4" s="428" t="s">
        <v>46</v>
      </c>
      <c r="F4" s="428" t="s">
        <v>916</v>
      </c>
      <c r="G4" s="428" t="s">
        <v>182</v>
      </c>
      <c r="H4" s="428" t="s">
        <v>912</v>
      </c>
      <c r="I4" s="429" t="s">
        <v>913</v>
      </c>
    </row>
    <row r="5" spans="1:11" ht="21.75" hidden="1" customHeight="1">
      <c r="A5" s="399"/>
      <c r="B5" s="400"/>
      <c r="C5" s="401"/>
      <c r="D5" s="725">
        <v>37257</v>
      </c>
      <c r="E5" s="725"/>
      <c r="F5" s="725"/>
      <c r="G5" s="725"/>
      <c r="H5" s="725"/>
      <c r="I5" s="725"/>
    </row>
    <row r="6" spans="1:11" ht="15" hidden="1" customHeight="1">
      <c r="A6" s="224">
        <v>1</v>
      </c>
      <c r="B6" s="282">
        <v>1</v>
      </c>
      <c r="C6" s="402" t="s">
        <v>183</v>
      </c>
      <c r="D6" s="403">
        <f t="shared" ref="D6:D25" si="0">SUM(E6:I6)</f>
        <v>63766.404000000002</v>
      </c>
      <c r="E6" s="403">
        <v>48486</v>
      </c>
      <c r="F6" s="403">
        <v>8926.4279999999999</v>
      </c>
      <c r="G6" s="403">
        <v>2419</v>
      </c>
      <c r="H6" s="403">
        <v>3245</v>
      </c>
      <c r="I6" s="403">
        <v>689.976</v>
      </c>
    </row>
    <row r="7" spans="1:11" ht="12.95" hidden="1" customHeight="1">
      <c r="A7" s="224">
        <v>2</v>
      </c>
      <c r="B7" s="282" t="s">
        <v>184</v>
      </c>
      <c r="C7" s="402" t="s">
        <v>185</v>
      </c>
      <c r="D7" s="403">
        <f t="shared" si="0"/>
        <v>47</v>
      </c>
      <c r="E7" s="403">
        <v>45</v>
      </c>
      <c r="F7" s="403">
        <v>0</v>
      </c>
      <c r="G7" s="403">
        <v>1</v>
      </c>
      <c r="H7" s="403">
        <v>1</v>
      </c>
      <c r="I7" s="403">
        <v>0</v>
      </c>
    </row>
    <row r="8" spans="1:11" ht="12.95" hidden="1" customHeight="1">
      <c r="A8" s="224">
        <v>3</v>
      </c>
      <c r="B8" s="282" t="s">
        <v>186</v>
      </c>
      <c r="C8" s="402" t="s">
        <v>187</v>
      </c>
      <c r="D8" s="403">
        <f t="shared" si="0"/>
        <v>10962.987999999999</v>
      </c>
      <c r="E8" s="403">
        <v>9725</v>
      </c>
      <c r="F8" s="403">
        <v>0</v>
      </c>
      <c r="G8" s="403">
        <v>741</v>
      </c>
      <c r="H8" s="403">
        <v>152</v>
      </c>
      <c r="I8" s="403">
        <v>344.988</v>
      </c>
    </row>
    <row r="9" spans="1:11" ht="12.95" hidden="1" customHeight="1">
      <c r="A9" s="224">
        <v>4</v>
      </c>
      <c r="B9" s="282" t="s">
        <v>188</v>
      </c>
      <c r="C9" s="402" t="s">
        <v>189</v>
      </c>
      <c r="D9" s="403">
        <f t="shared" si="0"/>
        <v>375771.80300000001</v>
      </c>
      <c r="E9" s="403">
        <v>342170</v>
      </c>
      <c r="F9" s="403">
        <v>83.894999999999996</v>
      </c>
      <c r="G9" s="403">
        <v>19508</v>
      </c>
      <c r="H9" s="403">
        <v>11365</v>
      </c>
      <c r="I9" s="403">
        <v>2644.9079999999999</v>
      </c>
    </row>
    <row r="10" spans="1:11" ht="12.95" hidden="1" customHeight="1">
      <c r="A10" s="224">
        <v>5</v>
      </c>
      <c r="B10" s="282" t="s">
        <v>190</v>
      </c>
      <c r="C10" s="402" t="s">
        <v>191</v>
      </c>
      <c r="D10" s="403">
        <f t="shared" si="0"/>
        <v>22523.754999999997</v>
      </c>
      <c r="E10" s="403">
        <v>17942</v>
      </c>
      <c r="F10" s="403">
        <v>16.779</v>
      </c>
      <c r="G10" s="403">
        <v>3787</v>
      </c>
      <c r="H10" s="403">
        <v>88</v>
      </c>
      <c r="I10" s="403">
        <v>689.976</v>
      </c>
    </row>
    <row r="11" spans="1:11" ht="12.95" hidden="1" customHeight="1">
      <c r="A11" s="224">
        <v>6</v>
      </c>
      <c r="B11" s="282" t="s">
        <v>192</v>
      </c>
      <c r="C11" s="402" t="s">
        <v>193</v>
      </c>
      <c r="D11" s="403">
        <f t="shared" si="0"/>
        <v>162979.25700000001</v>
      </c>
      <c r="E11" s="403">
        <v>136921</v>
      </c>
      <c r="F11" s="403">
        <v>50.336999999999996</v>
      </c>
      <c r="G11" s="403">
        <v>20881</v>
      </c>
      <c r="H11" s="403">
        <v>2827</v>
      </c>
      <c r="I11" s="403">
        <v>2299.92</v>
      </c>
    </row>
    <row r="12" spans="1:11" ht="12.95" hidden="1" customHeight="1">
      <c r="A12" s="224">
        <v>7</v>
      </c>
      <c r="B12" s="282" t="s">
        <v>194</v>
      </c>
      <c r="C12" s="402" t="s">
        <v>195</v>
      </c>
      <c r="D12" s="403">
        <f t="shared" si="0"/>
        <v>636741.51800000004</v>
      </c>
      <c r="E12" s="403">
        <v>584553</v>
      </c>
      <c r="F12" s="403">
        <v>100.67399999999999</v>
      </c>
      <c r="G12" s="403">
        <v>16610</v>
      </c>
      <c r="H12" s="403">
        <v>30993</v>
      </c>
      <c r="I12" s="403">
        <v>4484.8440000000001</v>
      </c>
    </row>
    <row r="13" spans="1:11" ht="12.95" hidden="1" customHeight="1">
      <c r="A13" s="224">
        <v>8</v>
      </c>
      <c r="B13" s="282" t="s">
        <v>196</v>
      </c>
      <c r="C13" s="402" t="s">
        <v>197</v>
      </c>
      <c r="D13" s="403">
        <f t="shared" si="0"/>
        <v>45475.775000000001</v>
      </c>
      <c r="E13" s="403">
        <v>42609</v>
      </c>
      <c r="F13" s="403">
        <v>16.779</v>
      </c>
      <c r="G13" s="403">
        <v>1854</v>
      </c>
      <c r="H13" s="403">
        <v>881</v>
      </c>
      <c r="I13" s="403">
        <v>114.99600000000001</v>
      </c>
      <c r="K13" s="398"/>
    </row>
    <row r="14" spans="1:11" ht="12.95" hidden="1" customHeight="1">
      <c r="A14" s="224">
        <v>9</v>
      </c>
      <c r="B14" s="282" t="s">
        <v>198</v>
      </c>
      <c r="C14" s="402" t="s">
        <v>199</v>
      </c>
      <c r="D14" s="403">
        <f t="shared" si="0"/>
        <v>70753.465999999986</v>
      </c>
      <c r="E14" s="403">
        <v>62224</v>
      </c>
      <c r="F14" s="403">
        <v>33.558</v>
      </c>
      <c r="G14" s="403">
        <v>1955</v>
      </c>
      <c r="H14" s="403">
        <v>3896</v>
      </c>
      <c r="I14" s="403">
        <v>2644.9079999999999</v>
      </c>
    </row>
    <row r="15" spans="1:11" ht="12.95" hidden="1" customHeight="1">
      <c r="A15" s="224">
        <v>10</v>
      </c>
      <c r="B15" s="282" t="s">
        <v>200</v>
      </c>
      <c r="C15" s="402" t="s">
        <v>201</v>
      </c>
      <c r="D15" s="403">
        <f t="shared" si="0"/>
        <v>39260.775000000001</v>
      </c>
      <c r="E15" s="403">
        <v>38405</v>
      </c>
      <c r="F15" s="403">
        <v>16.779</v>
      </c>
      <c r="G15" s="403">
        <v>291</v>
      </c>
      <c r="H15" s="403">
        <v>433</v>
      </c>
      <c r="I15" s="403">
        <v>114.99600000000001</v>
      </c>
    </row>
    <row r="16" spans="1:11" ht="12.95" hidden="1" customHeight="1">
      <c r="A16" s="224">
        <v>11</v>
      </c>
      <c r="B16" s="282" t="s">
        <v>202</v>
      </c>
      <c r="C16" s="402" t="s">
        <v>203</v>
      </c>
      <c r="D16" s="403">
        <f t="shared" si="0"/>
        <v>93045.75499999999</v>
      </c>
      <c r="E16" s="403">
        <v>87885</v>
      </c>
      <c r="F16" s="403">
        <v>16.779</v>
      </c>
      <c r="G16" s="403">
        <v>1784</v>
      </c>
      <c r="H16" s="403">
        <v>2670</v>
      </c>
      <c r="I16" s="403">
        <v>689.976</v>
      </c>
    </row>
    <row r="17" spans="1:9" ht="12.95" hidden="1" customHeight="1">
      <c r="A17" s="224">
        <v>12</v>
      </c>
      <c r="B17" s="282" t="s">
        <v>204</v>
      </c>
      <c r="C17" s="402" t="s">
        <v>205</v>
      </c>
      <c r="D17" s="403">
        <f t="shared" si="0"/>
        <v>183897.992</v>
      </c>
      <c r="E17" s="403">
        <v>182298</v>
      </c>
      <c r="F17" s="403">
        <v>0</v>
      </c>
      <c r="G17" s="403">
        <v>763</v>
      </c>
      <c r="H17" s="403">
        <v>607</v>
      </c>
      <c r="I17" s="403">
        <v>229.99200000000002</v>
      </c>
    </row>
    <row r="18" spans="1:9" ht="12.95" hidden="1" customHeight="1">
      <c r="A18" s="224">
        <v>13</v>
      </c>
      <c r="B18" s="282" t="s">
        <v>206</v>
      </c>
      <c r="C18" s="402" t="s">
        <v>207</v>
      </c>
      <c r="D18" s="403">
        <f t="shared" si="0"/>
        <v>115020.69500000001</v>
      </c>
      <c r="E18" s="403">
        <v>86704</v>
      </c>
      <c r="F18" s="403">
        <v>285.24299999999999</v>
      </c>
      <c r="G18" s="403">
        <v>8074</v>
      </c>
      <c r="H18" s="403">
        <v>4203</v>
      </c>
      <c r="I18" s="403">
        <v>15754.451999999999</v>
      </c>
    </row>
    <row r="19" spans="1:9" ht="12.95" hidden="1" customHeight="1">
      <c r="A19" s="224">
        <v>14</v>
      </c>
      <c r="B19" s="282" t="s">
        <v>208</v>
      </c>
      <c r="C19" s="402" t="s">
        <v>209</v>
      </c>
      <c r="D19" s="403">
        <f t="shared" si="0"/>
        <v>509</v>
      </c>
      <c r="E19" s="403">
        <v>378</v>
      </c>
      <c r="F19" s="403">
        <v>0</v>
      </c>
      <c r="G19" s="403">
        <v>8</v>
      </c>
      <c r="H19" s="403">
        <v>123</v>
      </c>
      <c r="I19" s="403">
        <v>0</v>
      </c>
    </row>
    <row r="20" spans="1:9" ht="12.95" hidden="1" customHeight="1">
      <c r="A20" s="224">
        <v>15</v>
      </c>
      <c r="B20" s="282" t="s">
        <v>210</v>
      </c>
      <c r="C20" s="402" t="s">
        <v>211</v>
      </c>
      <c r="D20" s="403">
        <f t="shared" si="0"/>
        <v>65100.751000000004</v>
      </c>
      <c r="E20" s="403">
        <v>61626</v>
      </c>
      <c r="F20" s="403">
        <v>16.779</v>
      </c>
      <c r="G20" s="403">
        <v>747</v>
      </c>
      <c r="H20" s="403">
        <v>1906</v>
      </c>
      <c r="I20" s="403">
        <v>804.97199999999998</v>
      </c>
    </row>
    <row r="21" spans="1:9" ht="11.25" hidden="1" customHeight="1">
      <c r="A21" s="224">
        <v>16</v>
      </c>
      <c r="B21" s="282" t="s">
        <v>212</v>
      </c>
      <c r="C21" s="402" t="s">
        <v>213</v>
      </c>
      <c r="D21" s="403">
        <f t="shared" si="0"/>
        <v>1201694.3089999999</v>
      </c>
      <c r="E21" s="403">
        <v>1096755</v>
      </c>
      <c r="F21" s="403">
        <v>385.91699999999997</v>
      </c>
      <c r="G21" s="403">
        <v>56447</v>
      </c>
      <c r="H21" s="403">
        <v>30627</v>
      </c>
      <c r="I21" s="403">
        <v>17479.392</v>
      </c>
    </row>
    <row r="22" spans="1:9" ht="12.95" hidden="1" customHeight="1">
      <c r="A22" s="224">
        <v>17</v>
      </c>
      <c r="B22" s="282" t="s">
        <v>214</v>
      </c>
      <c r="C22" s="402" t="s">
        <v>215</v>
      </c>
      <c r="D22" s="403">
        <f t="shared" si="0"/>
        <v>624</v>
      </c>
      <c r="E22" s="403">
        <v>605</v>
      </c>
      <c r="F22" s="403">
        <v>0</v>
      </c>
      <c r="G22" s="403">
        <v>11</v>
      </c>
      <c r="H22" s="403">
        <v>8</v>
      </c>
      <c r="I22" s="403">
        <v>0</v>
      </c>
    </row>
    <row r="23" spans="1:9" ht="12.95" hidden="1" customHeight="1">
      <c r="A23" s="224">
        <v>18</v>
      </c>
      <c r="B23" s="282" t="s">
        <v>216</v>
      </c>
      <c r="C23" s="404" t="s">
        <v>217</v>
      </c>
      <c r="D23" s="405">
        <f t="shared" si="0"/>
        <v>38231162.765000001</v>
      </c>
      <c r="E23" s="405">
        <v>34564502</v>
      </c>
      <c r="F23" s="405">
        <v>6829.0529999999999</v>
      </c>
      <c r="G23" s="405">
        <v>134345</v>
      </c>
      <c r="H23" s="405">
        <v>3459709</v>
      </c>
      <c r="I23" s="405">
        <v>65777.712</v>
      </c>
    </row>
    <row r="24" spans="1:9" hidden="1">
      <c r="A24" s="224">
        <v>19</v>
      </c>
      <c r="B24" s="282">
        <v>18</v>
      </c>
      <c r="C24" s="402" t="s">
        <v>218</v>
      </c>
      <c r="D24" s="403">
        <f t="shared" si="0"/>
        <v>50028.991999999998</v>
      </c>
      <c r="E24" s="403">
        <v>44709</v>
      </c>
      <c r="F24" s="403">
        <v>0</v>
      </c>
      <c r="G24" s="403">
        <v>866</v>
      </c>
      <c r="H24" s="403">
        <v>4224</v>
      </c>
      <c r="I24" s="403">
        <v>229.99200000000002</v>
      </c>
    </row>
    <row r="25" spans="1:9" hidden="1">
      <c r="A25" s="224">
        <v>20</v>
      </c>
      <c r="B25" s="282"/>
      <c r="C25" s="406" t="s">
        <v>219</v>
      </c>
      <c r="D25" s="405">
        <f t="shared" si="0"/>
        <v>41369367</v>
      </c>
      <c r="E25" s="405">
        <v>37408542</v>
      </c>
      <c r="F25" s="405">
        <v>16779</v>
      </c>
      <c r="G25" s="405">
        <v>271092</v>
      </c>
      <c r="H25" s="405">
        <v>3557958</v>
      </c>
      <c r="I25" s="405">
        <v>114996</v>
      </c>
    </row>
    <row r="26" spans="1:9" ht="21.75" hidden="1" customHeight="1">
      <c r="A26" s="223"/>
      <c r="B26" s="400"/>
      <c r="C26" s="407"/>
      <c r="D26" s="725">
        <v>38353</v>
      </c>
      <c r="E26" s="725"/>
      <c r="F26" s="725"/>
      <c r="G26" s="725"/>
      <c r="H26" s="725"/>
      <c r="I26" s="725"/>
    </row>
    <row r="27" spans="1:9" hidden="1">
      <c r="A27" s="223">
        <v>21</v>
      </c>
      <c r="B27" s="408">
        <v>1</v>
      </c>
      <c r="C27" s="409" t="s">
        <v>183</v>
      </c>
      <c r="D27" s="403">
        <f t="shared" ref="D27:D46" si="1">SUM(E27:I27)</f>
        <v>49715.186999999998</v>
      </c>
      <c r="E27" s="403">
        <v>33003</v>
      </c>
      <c r="F27" s="403">
        <v>11320.92</v>
      </c>
      <c r="G27" s="403">
        <v>1687</v>
      </c>
      <c r="H27" s="403">
        <v>3045</v>
      </c>
      <c r="I27" s="403">
        <v>659.26699999999994</v>
      </c>
    </row>
    <row r="28" spans="1:9" hidden="1">
      <c r="A28" s="223">
        <v>22</v>
      </c>
      <c r="B28" s="408" t="s">
        <v>184</v>
      </c>
      <c r="C28" s="409" t="s">
        <v>185</v>
      </c>
      <c r="D28" s="403">
        <f t="shared" si="1"/>
        <v>123</v>
      </c>
      <c r="E28" s="403">
        <v>112</v>
      </c>
      <c r="F28" s="403">
        <v>0</v>
      </c>
      <c r="G28" s="403">
        <v>8</v>
      </c>
      <c r="H28" s="403">
        <v>3</v>
      </c>
      <c r="I28" s="403">
        <v>0</v>
      </c>
    </row>
    <row r="29" spans="1:9" hidden="1">
      <c r="A29" s="223">
        <v>23</v>
      </c>
      <c r="B29" s="408" t="s">
        <v>186</v>
      </c>
      <c r="C29" s="409" t="s">
        <v>187</v>
      </c>
      <c r="D29" s="403">
        <f t="shared" si="1"/>
        <v>6061.3620000000001</v>
      </c>
      <c r="E29" s="403">
        <v>5283</v>
      </c>
      <c r="F29" s="403">
        <v>0</v>
      </c>
      <c r="G29" s="403">
        <v>471</v>
      </c>
      <c r="H29" s="403">
        <v>119</v>
      </c>
      <c r="I29" s="403">
        <v>188.36199999999999</v>
      </c>
    </row>
    <row r="30" spans="1:9" hidden="1">
      <c r="A30" s="223">
        <v>24</v>
      </c>
      <c r="B30" s="408" t="s">
        <v>188</v>
      </c>
      <c r="C30" s="409" t="s">
        <v>189</v>
      </c>
      <c r="D30" s="403">
        <f t="shared" si="1"/>
        <v>301193.38</v>
      </c>
      <c r="E30" s="403">
        <v>277144</v>
      </c>
      <c r="F30" s="403">
        <v>96.76</v>
      </c>
      <c r="G30" s="403">
        <v>12699</v>
      </c>
      <c r="H30" s="403">
        <v>9370</v>
      </c>
      <c r="I30" s="403">
        <v>1883.62</v>
      </c>
    </row>
    <row r="31" spans="1:9" hidden="1">
      <c r="A31" s="223">
        <v>25</v>
      </c>
      <c r="B31" s="408" t="s">
        <v>190</v>
      </c>
      <c r="C31" s="409" t="s">
        <v>191</v>
      </c>
      <c r="D31" s="403">
        <f t="shared" si="1"/>
        <v>23592.275999999998</v>
      </c>
      <c r="E31" s="403">
        <v>18789</v>
      </c>
      <c r="F31" s="403">
        <v>24.19</v>
      </c>
      <c r="G31" s="403">
        <v>4091</v>
      </c>
      <c r="H31" s="403">
        <v>123</v>
      </c>
      <c r="I31" s="403">
        <v>565.0859999999999</v>
      </c>
    </row>
    <row r="32" spans="1:9" hidden="1">
      <c r="A32" s="223">
        <v>26</v>
      </c>
      <c r="B32" s="408" t="s">
        <v>192</v>
      </c>
      <c r="C32" s="409" t="s">
        <v>193</v>
      </c>
      <c r="D32" s="403">
        <f t="shared" si="1"/>
        <v>111574.63800000001</v>
      </c>
      <c r="E32" s="403">
        <v>93909</v>
      </c>
      <c r="F32" s="403">
        <v>48.38</v>
      </c>
      <c r="G32" s="403">
        <v>13154</v>
      </c>
      <c r="H32" s="403">
        <v>2768</v>
      </c>
      <c r="I32" s="403">
        <v>1695.258</v>
      </c>
    </row>
    <row r="33" spans="1:10" hidden="1">
      <c r="A33" s="223">
        <v>27</v>
      </c>
      <c r="B33" s="408" t="s">
        <v>194</v>
      </c>
      <c r="C33" s="409" t="s">
        <v>220</v>
      </c>
      <c r="D33" s="403">
        <f t="shared" si="1"/>
        <v>525347.01800000004</v>
      </c>
      <c r="E33" s="403">
        <v>478553</v>
      </c>
      <c r="F33" s="403">
        <v>145.13999999999999</v>
      </c>
      <c r="G33" s="403">
        <v>11452</v>
      </c>
      <c r="H33" s="403">
        <v>31618</v>
      </c>
      <c r="I33" s="403">
        <v>3578.8779999999997</v>
      </c>
    </row>
    <row r="34" spans="1:10" hidden="1">
      <c r="A34" s="223">
        <v>28</v>
      </c>
      <c r="B34" s="408" t="s">
        <v>196</v>
      </c>
      <c r="C34" s="409" t="s">
        <v>197</v>
      </c>
      <c r="D34" s="403">
        <f t="shared" si="1"/>
        <v>34671.370999999999</v>
      </c>
      <c r="E34" s="403">
        <v>32402</v>
      </c>
      <c r="F34" s="403">
        <v>24.19</v>
      </c>
      <c r="G34" s="403">
        <v>1321</v>
      </c>
      <c r="H34" s="403">
        <v>830</v>
      </c>
      <c r="I34" s="403">
        <v>94.180999999999997</v>
      </c>
    </row>
    <row r="35" spans="1:10" hidden="1">
      <c r="A35" s="223">
        <v>29</v>
      </c>
      <c r="B35" s="408" t="s">
        <v>198</v>
      </c>
      <c r="C35" s="409" t="s">
        <v>199</v>
      </c>
      <c r="D35" s="403">
        <f t="shared" si="1"/>
        <v>72870.819000000003</v>
      </c>
      <c r="E35" s="403">
        <v>64673</v>
      </c>
      <c r="F35" s="403">
        <v>48.38</v>
      </c>
      <c r="G35" s="403">
        <v>2050</v>
      </c>
      <c r="H35" s="403">
        <v>4310</v>
      </c>
      <c r="I35" s="403">
        <v>1789.4389999999999</v>
      </c>
    </row>
    <row r="36" spans="1:10" hidden="1">
      <c r="A36" s="223">
        <v>30</v>
      </c>
      <c r="B36" s="408" t="s">
        <v>200</v>
      </c>
      <c r="C36" s="409" t="s">
        <v>201</v>
      </c>
      <c r="D36" s="403">
        <f t="shared" si="1"/>
        <v>27781.19</v>
      </c>
      <c r="E36" s="403">
        <v>27099</v>
      </c>
      <c r="F36" s="403">
        <v>24.19</v>
      </c>
      <c r="G36" s="403">
        <v>228</v>
      </c>
      <c r="H36" s="403">
        <v>430</v>
      </c>
      <c r="I36" s="403">
        <v>0</v>
      </c>
    </row>
    <row r="37" spans="1:10" hidden="1">
      <c r="A37" s="223">
        <v>31</v>
      </c>
      <c r="B37" s="408" t="s">
        <v>202</v>
      </c>
      <c r="C37" s="409" t="s">
        <v>203</v>
      </c>
      <c r="D37" s="403">
        <f t="shared" si="1"/>
        <v>92213.19</v>
      </c>
      <c r="E37" s="403">
        <v>85599</v>
      </c>
      <c r="F37" s="403">
        <v>48.38</v>
      </c>
      <c r="G37" s="403">
        <v>2173</v>
      </c>
      <c r="H37" s="403">
        <v>3451</v>
      </c>
      <c r="I37" s="403">
        <v>941.81</v>
      </c>
    </row>
    <row r="38" spans="1:10" hidden="1">
      <c r="A38" s="223">
        <v>32</v>
      </c>
      <c r="B38" s="408" t="s">
        <v>204</v>
      </c>
      <c r="C38" s="409" t="s">
        <v>205</v>
      </c>
      <c r="D38" s="403">
        <f t="shared" si="1"/>
        <v>160362.72399999999</v>
      </c>
      <c r="E38" s="403">
        <v>158929</v>
      </c>
      <c r="F38" s="403">
        <v>0</v>
      </c>
      <c r="G38" s="403">
        <v>136</v>
      </c>
      <c r="H38" s="403">
        <v>921</v>
      </c>
      <c r="I38" s="403">
        <v>376.72399999999999</v>
      </c>
    </row>
    <row r="39" spans="1:10" hidden="1">
      <c r="A39" s="223">
        <v>33</v>
      </c>
      <c r="B39" s="408" t="s">
        <v>206</v>
      </c>
      <c r="C39" s="409" t="s">
        <v>207</v>
      </c>
      <c r="D39" s="403">
        <f t="shared" si="1"/>
        <v>92379.664999999994</v>
      </c>
      <c r="E39" s="403">
        <v>68218</v>
      </c>
      <c r="F39" s="403">
        <v>411.23</v>
      </c>
      <c r="G39" s="403">
        <v>7016</v>
      </c>
      <c r="H39" s="403">
        <v>4020</v>
      </c>
      <c r="I39" s="403">
        <v>12714.434999999999</v>
      </c>
    </row>
    <row r="40" spans="1:10" hidden="1">
      <c r="A40" s="223">
        <v>34</v>
      </c>
      <c r="B40" s="408" t="s">
        <v>208</v>
      </c>
      <c r="C40" s="409" t="s">
        <v>209</v>
      </c>
      <c r="D40" s="403">
        <f t="shared" si="1"/>
        <v>2366</v>
      </c>
      <c r="E40" s="403">
        <v>1354</v>
      </c>
      <c r="F40" s="403">
        <v>0</v>
      </c>
      <c r="G40" s="403">
        <v>30</v>
      </c>
      <c r="H40" s="403">
        <v>982</v>
      </c>
      <c r="I40" s="403">
        <v>0</v>
      </c>
    </row>
    <row r="41" spans="1:10" hidden="1">
      <c r="A41" s="223">
        <v>35</v>
      </c>
      <c r="B41" s="408" t="s">
        <v>210</v>
      </c>
      <c r="C41" s="409" t="s">
        <v>211</v>
      </c>
      <c r="D41" s="403">
        <f t="shared" si="1"/>
        <v>72200.180999999997</v>
      </c>
      <c r="E41" s="403">
        <v>68378</v>
      </c>
      <c r="F41" s="403">
        <v>24.19</v>
      </c>
      <c r="G41" s="403">
        <v>874</v>
      </c>
      <c r="H41" s="403">
        <v>1888</v>
      </c>
      <c r="I41" s="403">
        <v>1035.991</v>
      </c>
    </row>
    <row r="42" spans="1:10" hidden="1">
      <c r="A42" s="223">
        <v>36</v>
      </c>
      <c r="B42" s="408" t="s">
        <v>212</v>
      </c>
      <c r="C42" s="409" t="s">
        <v>213</v>
      </c>
      <c r="D42" s="403">
        <f t="shared" si="1"/>
        <v>902567.62399999995</v>
      </c>
      <c r="E42" s="403">
        <v>816934</v>
      </c>
      <c r="F42" s="403">
        <v>556.37</v>
      </c>
      <c r="G42" s="403">
        <v>42129</v>
      </c>
      <c r="H42" s="403">
        <v>30328</v>
      </c>
      <c r="I42" s="403">
        <v>12620.253999999999</v>
      </c>
      <c r="J42" s="410"/>
    </row>
    <row r="43" spans="1:10" hidden="1">
      <c r="A43" s="223">
        <v>37</v>
      </c>
      <c r="B43" s="408" t="s">
        <v>214</v>
      </c>
      <c r="C43" s="409" t="s">
        <v>215</v>
      </c>
      <c r="D43" s="403">
        <f t="shared" si="1"/>
        <v>3373</v>
      </c>
      <c r="E43" s="403">
        <v>3272</v>
      </c>
      <c r="F43" s="403">
        <v>0</v>
      </c>
      <c r="G43" s="403">
        <v>67</v>
      </c>
      <c r="H43" s="403">
        <v>34</v>
      </c>
      <c r="I43" s="403">
        <v>0</v>
      </c>
    </row>
    <row r="44" spans="1:10" ht="12.95" hidden="1" customHeight="1">
      <c r="A44" s="224">
        <v>38</v>
      </c>
      <c r="B44" s="282" t="s">
        <v>216</v>
      </c>
      <c r="C44" s="404" t="s">
        <v>217</v>
      </c>
      <c r="D44" s="405">
        <f t="shared" si="1"/>
        <v>37952942.193999998</v>
      </c>
      <c r="E44" s="405">
        <v>34040351</v>
      </c>
      <c r="F44" s="405">
        <v>11417.68</v>
      </c>
      <c r="G44" s="405">
        <v>114773</v>
      </c>
      <c r="H44" s="405">
        <v>3730457</v>
      </c>
      <c r="I44" s="405">
        <v>55943.513999999996</v>
      </c>
    </row>
    <row r="45" spans="1:10" hidden="1">
      <c r="A45" s="223">
        <v>39</v>
      </c>
      <c r="B45" s="408">
        <v>18</v>
      </c>
      <c r="C45" s="409" t="s">
        <v>218</v>
      </c>
      <c r="D45" s="403">
        <f t="shared" si="1"/>
        <v>34529.180999999997</v>
      </c>
      <c r="E45" s="403">
        <v>29888</v>
      </c>
      <c r="F45" s="403">
        <v>0</v>
      </c>
      <c r="G45" s="403">
        <v>424</v>
      </c>
      <c r="H45" s="403">
        <v>4123</v>
      </c>
      <c r="I45" s="403">
        <v>94.180999999999997</v>
      </c>
    </row>
    <row r="46" spans="1:10" hidden="1">
      <c r="A46" s="224">
        <v>40</v>
      </c>
      <c r="B46" s="282"/>
      <c r="C46" s="406" t="s">
        <v>219</v>
      </c>
      <c r="D46" s="405">
        <f t="shared" si="1"/>
        <v>40465864</v>
      </c>
      <c r="E46" s="405">
        <v>36303890</v>
      </c>
      <c r="F46" s="405">
        <v>24190</v>
      </c>
      <c r="G46" s="405">
        <v>214783</v>
      </c>
      <c r="H46" s="405">
        <v>3828820</v>
      </c>
      <c r="I46" s="405">
        <v>94181</v>
      </c>
    </row>
    <row r="47" spans="1:10" ht="20.25" customHeight="1">
      <c r="A47" s="367"/>
      <c r="B47" s="400"/>
      <c r="C47" s="407"/>
      <c r="D47" s="724">
        <v>39814</v>
      </c>
      <c r="E47" s="724"/>
      <c r="F47" s="724"/>
      <c r="G47" s="724"/>
      <c r="H47" s="724"/>
      <c r="I47" s="724"/>
    </row>
    <row r="48" spans="1:10" ht="15" customHeight="1">
      <c r="A48" s="224">
        <v>1</v>
      </c>
      <c r="B48" s="282">
        <v>1</v>
      </c>
      <c r="C48" s="480" t="s">
        <v>221</v>
      </c>
      <c r="D48" s="412">
        <f>SUM(E48:I48)</f>
        <v>29914.410297150484</v>
      </c>
      <c r="E48" s="413">
        <v>19716</v>
      </c>
      <c r="F48" s="413">
        <v>6065.372675805238</v>
      </c>
      <c r="G48" s="413">
        <v>1013</v>
      </c>
      <c r="H48" s="413">
        <v>2607</v>
      </c>
      <c r="I48" s="413">
        <v>513.037621345248</v>
      </c>
    </row>
    <row r="49" spans="1:9" ht="15" customHeight="1">
      <c r="A49" s="224">
        <v>2</v>
      </c>
      <c r="B49" s="282">
        <v>2</v>
      </c>
      <c r="C49" s="480" t="s">
        <v>187</v>
      </c>
      <c r="D49" s="412">
        <f t="shared" ref="D49:D70" si="2">SUM(E49:I49)</f>
        <v>2849.6540586843867</v>
      </c>
      <c r="E49" s="413">
        <v>2358</v>
      </c>
      <c r="F49" s="413">
        <v>6.8131577067151152</v>
      </c>
      <c r="G49" s="413">
        <v>292</v>
      </c>
      <c r="H49" s="413">
        <v>81</v>
      </c>
      <c r="I49" s="413">
        <v>111.84090097767134</v>
      </c>
    </row>
    <row r="50" spans="1:9" ht="15" customHeight="1">
      <c r="A50" s="224">
        <v>3</v>
      </c>
      <c r="B50" s="282">
        <v>3</v>
      </c>
      <c r="C50" s="480" t="s">
        <v>222</v>
      </c>
      <c r="D50" s="412">
        <f t="shared" si="2"/>
        <v>193321.99537799181</v>
      </c>
      <c r="E50" s="413">
        <v>180233</v>
      </c>
      <c r="F50" s="413">
        <v>66.703389369179945</v>
      </c>
      <c r="G50" s="413">
        <v>7586</v>
      </c>
      <c r="H50" s="413">
        <v>4410</v>
      </c>
      <c r="I50" s="413">
        <v>1026.2919886226234</v>
      </c>
    </row>
    <row r="51" spans="1:9" ht="15" customHeight="1">
      <c r="A51" s="224">
        <v>4</v>
      </c>
      <c r="B51" s="282">
        <v>4</v>
      </c>
      <c r="C51" s="480" t="s">
        <v>223</v>
      </c>
      <c r="D51" s="412">
        <f t="shared" si="2"/>
        <v>13331.497037849849</v>
      </c>
      <c r="E51" s="413">
        <v>9919</v>
      </c>
      <c r="F51" s="413">
        <v>8.1008679261973544</v>
      </c>
      <c r="G51" s="413">
        <v>3095</v>
      </c>
      <c r="H51" s="413">
        <v>92</v>
      </c>
      <c r="I51" s="413">
        <v>217.3961699236518</v>
      </c>
    </row>
    <row r="52" spans="1:9" ht="15" customHeight="1">
      <c r="A52" s="224">
        <v>5</v>
      </c>
      <c r="B52" s="282">
        <v>5</v>
      </c>
      <c r="C52" s="480" t="s">
        <v>224</v>
      </c>
      <c r="D52" s="412">
        <f t="shared" si="2"/>
        <v>14586.992663169385</v>
      </c>
      <c r="E52" s="413">
        <v>10405</v>
      </c>
      <c r="F52" s="413">
        <v>22.335919079746461</v>
      </c>
      <c r="G52" s="413">
        <v>2562</v>
      </c>
      <c r="H52" s="413">
        <v>212</v>
      </c>
      <c r="I52" s="413">
        <v>1385.656744089637</v>
      </c>
    </row>
    <row r="53" spans="1:9" ht="15" customHeight="1">
      <c r="A53" s="224">
        <v>6</v>
      </c>
      <c r="B53" s="282">
        <v>6</v>
      </c>
      <c r="C53" s="480" t="s">
        <v>225</v>
      </c>
      <c r="D53" s="412">
        <f t="shared" si="2"/>
        <v>69799.615066331069</v>
      </c>
      <c r="E53" s="413">
        <v>58493</v>
      </c>
      <c r="F53" s="413">
        <v>42.845630939136299</v>
      </c>
      <c r="G53" s="413">
        <v>7641</v>
      </c>
      <c r="H53" s="413">
        <v>2567</v>
      </c>
      <c r="I53" s="413">
        <v>1055.7694353919321</v>
      </c>
    </row>
    <row r="54" spans="1:9" ht="15" customHeight="1">
      <c r="A54" s="224">
        <v>7</v>
      </c>
      <c r="B54" s="282">
        <v>7</v>
      </c>
      <c r="C54" s="480" t="s">
        <v>226</v>
      </c>
      <c r="D54" s="412">
        <f t="shared" si="2"/>
        <v>332355.79572297924</v>
      </c>
      <c r="E54" s="413">
        <v>305402</v>
      </c>
      <c r="F54" s="413">
        <v>67.639905892439756</v>
      </c>
      <c r="G54" s="413">
        <v>7949</v>
      </c>
      <c r="H54" s="413">
        <v>16916</v>
      </c>
      <c r="I54" s="413">
        <v>2021.1558170867925</v>
      </c>
    </row>
    <row r="55" spans="1:9" ht="15" customHeight="1">
      <c r="A55" s="224">
        <v>8</v>
      </c>
      <c r="B55" s="282">
        <v>8</v>
      </c>
      <c r="C55" s="480" t="s">
        <v>227</v>
      </c>
      <c r="D55" s="412">
        <f t="shared" si="2"/>
        <v>41788.449993179463</v>
      </c>
      <c r="E55" s="413">
        <v>35494</v>
      </c>
      <c r="F55" s="413">
        <v>39.076151933015552</v>
      </c>
      <c r="G55" s="413">
        <v>2042</v>
      </c>
      <c r="H55" s="413">
        <v>3419</v>
      </c>
      <c r="I55" s="413">
        <v>794.3738412464445</v>
      </c>
    </row>
    <row r="56" spans="1:9" ht="15" customHeight="1">
      <c r="A56" s="224">
        <v>9</v>
      </c>
      <c r="B56" s="282">
        <v>9</v>
      </c>
      <c r="C56" s="480" t="s">
        <v>228</v>
      </c>
      <c r="D56" s="412">
        <f t="shared" si="2"/>
        <v>23899.379898214054</v>
      </c>
      <c r="E56" s="413">
        <v>22158</v>
      </c>
      <c r="F56" s="413">
        <v>12.010824410807059</v>
      </c>
      <c r="G56" s="413">
        <v>982</v>
      </c>
      <c r="H56" s="413">
        <v>718</v>
      </c>
      <c r="I56" s="413">
        <v>29.369073803245087</v>
      </c>
    </row>
    <row r="57" spans="1:9" ht="15" customHeight="1">
      <c r="A57" s="224">
        <v>10</v>
      </c>
      <c r="B57" s="282">
        <v>10</v>
      </c>
      <c r="C57" s="480" t="s">
        <v>229</v>
      </c>
      <c r="D57" s="412">
        <f t="shared" si="2"/>
        <v>5204.4330303975257</v>
      </c>
      <c r="E57" s="413">
        <v>4637</v>
      </c>
      <c r="F57" s="413">
        <v>0.74921321860784773</v>
      </c>
      <c r="G57" s="413">
        <v>407</v>
      </c>
      <c r="H57" s="413">
        <v>90</v>
      </c>
      <c r="I57" s="413">
        <v>69.683817178917309</v>
      </c>
    </row>
    <row r="58" spans="1:9" ht="15" customHeight="1">
      <c r="A58" s="224">
        <v>11</v>
      </c>
      <c r="B58" s="282">
        <v>11</v>
      </c>
      <c r="C58" s="480" t="s">
        <v>230</v>
      </c>
      <c r="D58" s="412">
        <f t="shared" si="2"/>
        <v>14995.530988212286</v>
      </c>
      <c r="E58" s="413">
        <v>14405</v>
      </c>
      <c r="F58" s="413">
        <v>4.9401246601954965</v>
      </c>
      <c r="G58" s="413">
        <v>194</v>
      </c>
      <c r="H58" s="413">
        <v>371</v>
      </c>
      <c r="I58" s="413">
        <v>20.590863552090649</v>
      </c>
    </row>
    <row r="59" spans="1:9" ht="15" customHeight="1">
      <c r="A59" s="224">
        <v>12</v>
      </c>
      <c r="B59" s="282">
        <v>12</v>
      </c>
      <c r="C59" s="480" t="s">
        <v>231</v>
      </c>
      <c r="D59" s="412">
        <f t="shared" si="2"/>
        <v>0</v>
      </c>
      <c r="E59" s="413">
        <v>0</v>
      </c>
      <c r="F59" s="413">
        <v>0</v>
      </c>
      <c r="G59" s="414">
        <v>0</v>
      </c>
      <c r="H59" s="414">
        <v>0</v>
      </c>
      <c r="I59" s="413">
        <v>0</v>
      </c>
    </row>
    <row r="60" spans="1:9" ht="15" customHeight="1">
      <c r="A60" s="224">
        <v>13</v>
      </c>
      <c r="B60" s="282">
        <v>13</v>
      </c>
      <c r="C60" s="480" t="s">
        <v>232</v>
      </c>
      <c r="D60" s="412">
        <f t="shared" si="2"/>
        <v>351.69706362254482</v>
      </c>
      <c r="E60" s="413">
        <v>333</v>
      </c>
      <c r="F60" s="413">
        <v>4.6825826162990483E-2</v>
      </c>
      <c r="G60" s="413">
        <v>9</v>
      </c>
      <c r="H60" s="413">
        <v>9</v>
      </c>
      <c r="I60" s="413">
        <v>0.65023779638181001</v>
      </c>
    </row>
    <row r="61" spans="1:9" ht="15" customHeight="1">
      <c r="A61" s="224">
        <v>14</v>
      </c>
      <c r="B61" s="282">
        <v>14</v>
      </c>
      <c r="C61" s="480" t="s">
        <v>233</v>
      </c>
      <c r="D61" s="412">
        <f t="shared" si="2"/>
        <v>68254.624484946034</v>
      </c>
      <c r="E61" s="413">
        <v>63368</v>
      </c>
      <c r="F61" s="413">
        <v>22.757351515213372</v>
      </c>
      <c r="G61" s="413">
        <v>2306</v>
      </c>
      <c r="H61" s="413">
        <v>2192</v>
      </c>
      <c r="I61" s="413">
        <v>365.8671334308317</v>
      </c>
    </row>
    <row r="62" spans="1:9" ht="15" customHeight="1">
      <c r="A62" s="224">
        <v>15</v>
      </c>
      <c r="B62" s="282">
        <v>15</v>
      </c>
      <c r="C62" s="480" t="s">
        <v>234</v>
      </c>
      <c r="D62" s="412">
        <f t="shared" si="2"/>
        <v>81448.473617473122</v>
      </c>
      <c r="E62" s="413">
        <v>80846</v>
      </c>
      <c r="F62" s="413">
        <v>1.2877102194822383</v>
      </c>
      <c r="G62" s="413">
        <v>83</v>
      </c>
      <c r="H62" s="413">
        <v>420</v>
      </c>
      <c r="I62" s="413">
        <v>98.185907253653298</v>
      </c>
    </row>
    <row r="63" spans="1:9" ht="15" customHeight="1">
      <c r="A63" s="224">
        <v>16</v>
      </c>
      <c r="B63" s="282">
        <v>16</v>
      </c>
      <c r="C63" s="480" t="s">
        <v>207</v>
      </c>
      <c r="D63" s="412">
        <f t="shared" si="2"/>
        <v>65062.778307171</v>
      </c>
      <c r="E63" s="413">
        <v>45601</v>
      </c>
      <c r="F63" s="413">
        <v>245.81217444261853</v>
      </c>
      <c r="G63" s="413">
        <v>5950</v>
      </c>
      <c r="H63" s="413">
        <v>3902</v>
      </c>
      <c r="I63" s="413">
        <v>9363.9661327283829</v>
      </c>
    </row>
    <row r="64" spans="1:9" ht="15" customHeight="1">
      <c r="A64" s="224">
        <v>17</v>
      </c>
      <c r="B64" s="282">
        <v>17</v>
      </c>
      <c r="C64" s="480" t="s">
        <v>209</v>
      </c>
      <c r="D64" s="412">
        <f t="shared" si="2"/>
        <v>3003.9892498164813</v>
      </c>
      <c r="E64" s="413">
        <v>1683</v>
      </c>
      <c r="F64" s="413">
        <v>0.67897447936336197</v>
      </c>
      <c r="G64" s="413">
        <v>52</v>
      </c>
      <c r="H64" s="413">
        <v>1263</v>
      </c>
      <c r="I64" s="413">
        <v>5.3102753371181137</v>
      </c>
    </row>
    <row r="65" spans="1:9" ht="15" customHeight="1">
      <c r="A65" s="224">
        <v>18</v>
      </c>
      <c r="B65" s="282">
        <v>18</v>
      </c>
      <c r="C65" s="480" t="s">
        <v>235</v>
      </c>
      <c r="D65" s="412">
        <f t="shared" si="2"/>
        <v>74785.545598457233</v>
      </c>
      <c r="E65" s="413">
        <v>71624</v>
      </c>
      <c r="F65" s="413">
        <v>14.633070675934526</v>
      </c>
      <c r="G65" s="413">
        <v>1078</v>
      </c>
      <c r="H65" s="413">
        <v>1784</v>
      </c>
      <c r="I65" s="413">
        <v>284.91252778129643</v>
      </c>
    </row>
    <row r="66" spans="1:9" ht="15" customHeight="1">
      <c r="A66" s="224">
        <v>19</v>
      </c>
      <c r="B66" s="282">
        <v>19</v>
      </c>
      <c r="C66" s="480" t="s">
        <v>236</v>
      </c>
      <c r="D66" s="412">
        <f t="shared" si="2"/>
        <v>10183.36577226519</v>
      </c>
      <c r="E66" s="413">
        <v>7478</v>
      </c>
      <c r="F66" s="413">
        <v>13.883857457326677</v>
      </c>
      <c r="G66" s="413">
        <v>325</v>
      </c>
      <c r="H66" s="413">
        <v>2302</v>
      </c>
      <c r="I66" s="413">
        <v>64.481914807862822</v>
      </c>
    </row>
    <row r="67" spans="1:9" ht="15" customHeight="1">
      <c r="A67" s="224">
        <v>20</v>
      </c>
      <c r="B67" s="282">
        <v>20</v>
      </c>
      <c r="C67" s="480" t="s">
        <v>237</v>
      </c>
      <c r="D67" s="412">
        <f t="shared" si="2"/>
        <v>674655.45315543469</v>
      </c>
      <c r="E67" s="413">
        <v>609780</v>
      </c>
      <c r="F67" s="413">
        <v>292.52093604020155</v>
      </c>
      <c r="G67" s="413">
        <v>31977</v>
      </c>
      <c r="H67" s="413">
        <v>26297</v>
      </c>
      <c r="I67" s="413">
        <v>6308.9322193945118</v>
      </c>
    </row>
    <row r="68" spans="1:9" ht="15" customHeight="1">
      <c r="A68" s="224">
        <v>21</v>
      </c>
      <c r="B68" s="282">
        <v>21</v>
      </c>
      <c r="C68" s="480" t="s">
        <v>238</v>
      </c>
      <c r="D68" s="412">
        <f t="shared" si="2"/>
        <v>2470.4215467469016</v>
      </c>
      <c r="E68" s="413">
        <v>2327</v>
      </c>
      <c r="F68" s="413">
        <v>1.1706456540747621</v>
      </c>
      <c r="G68" s="413">
        <v>77</v>
      </c>
      <c r="H68" s="413">
        <v>40</v>
      </c>
      <c r="I68" s="413">
        <v>25.250901092826954</v>
      </c>
    </row>
    <row r="69" spans="1:9" ht="15" customHeight="1">
      <c r="A69" s="224">
        <v>22</v>
      </c>
      <c r="B69" s="282">
        <v>22</v>
      </c>
      <c r="C69" s="481" t="s">
        <v>239</v>
      </c>
      <c r="D69" s="415">
        <f t="shared" si="2"/>
        <v>33152572.025187965</v>
      </c>
      <c r="E69" s="416">
        <v>29469413</v>
      </c>
      <c r="F69" s="416">
        <v>6696.0931413076387</v>
      </c>
      <c r="G69" s="416">
        <v>85942</v>
      </c>
      <c r="H69" s="416">
        <v>3586081</v>
      </c>
      <c r="I69" s="416">
        <v>4439.9320466610625</v>
      </c>
    </row>
    <row r="70" spans="1:9" ht="15" customHeight="1">
      <c r="A70" s="223">
        <v>23</v>
      </c>
      <c r="B70" s="224">
        <v>23</v>
      </c>
      <c r="C70" s="480" t="s">
        <v>218</v>
      </c>
      <c r="D70" s="412">
        <f t="shared" si="2"/>
        <v>18031.943263849862</v>
      </c>
      <c r="E70" s="413">
        <v>15057</v>
      </c>
      <c r="F70" s="413">
        <v>2.5988333520459719</v>
      </c>
      <c r="G70" s="413">
        <v>125</v>
      </c>
      <c r="H70" s="413">
        <v>2817</v>
      </c>
      <c r="I70" s="413">
        <v>30.344430497817797</v>
      </c>
    </row>
    <row r="71" spans="1:9" ht="15" customHeight="1">
      <c r="A71" s="223">
        <v>24</v>
      </c>
      <c r="B71" s="417"/>
      <c r="C71" s="444" t="s">
        <v>219</v>
      </c>
      <c r="D71" s="415">
        <f t="shared" ref="D71:I71" si="3">SUM(D48:D70)</f>
        <v>34892868.071381912</v>
      </c>
      <c r="E71" s="405">
        <f t="shared" si="3"/>
        <v>31030730</v>
      </c>
      <c r="F71" s="405">
        <f t="shared" si="3"/>
        <v>13628.071381911341</v>
      </c>
      <c r="G71" s="405">
        <f t="shared" si="3"/>
        <v>161687</v>
      </c>
      <c r="H71" s="405">
        <f t="shared" si="3"/>
        <v>3658590</v>
      </c>
      <c r="I71" s="405">
        <f t="shared" si="3"/>
        <v>28233</v>
      </c>
    </row>
    <row r="72" spans="1:9" ht="21.75" customHeight="1">
      <c r="A72" s="367"/>
      <c r="B72" s="400"/>
      <c r="C72" s="407"/>
      <c r="D72" s="724" t="s">
        <v>914</v>
      </c>
      <c r="E72" s="724"/>
      <c r="F72" s="724"/>
      <c r="G72" s="724"/>
      <c r="H72" s="724"/>
      <c r="I72" s="724"/>
    </row>
    <row r="73" spans="1:9" ht="15" customHeight="1">
      <c r="A73" s="224">
        <v>25</v>
      </c>
      <c r="B73" s="282">
        <v>1</v>
      </c>
      <c r="C73" s="480" t="s">
        <v>221</v>
      </c>
      <c r="D73" s="412">
        <f>SUM(E73:I73)</f>
        <v>27610.174437863927</v>
      </c>
      <c r="E73" s="413">
        <v>17497</v>
      </c>
      <c r="F73" s="413">
        <v>6094.1543456398176</v>
      </c>
      <c r="G73" s="413">
        <v>939</v>
      </c>
      <c r="H73" s="413">
        <v>2564</v>
      </c>
      <c r="I73" s="413">
        <v>516.02009222410766</v>
      </c>
    </row>
    <row r="74" spans="1:9" ht="15" customHeight="1">
      <c r="A74" s="224">
        <v>26</v>
      </c>
      <c r="B74" s="282">
        <v>2</v>
      </c>
      <c r="C74" s="480" t="s">
        <v>187</v>
      </c>
      <c r="D74" s="412">
        <f t="shared" ref="D74:D95" si="4">SUM(E74:I74)</f>
        <v>2512.2974090499301</v>
      </c>
      <c r="E74" s="413">
        <v>2073</v>
      </c>
      <c r="F74" s="413">
        <v>6.6618959201698491</v>
      </c>
      <c r="G74" s="413">
        <v>254</v>
      </c>
      <c r="H74" s="413">
        <v>76</v>
      </c>
      <c r="I74" s="413">
        <v>102.63551312976054</v>
      </c>
    </row>
    <row r="75" spans="1:9" ht="15" customHeight="1">
      <c r="A75" s="224">
        <v>27</v>
      </c>
      <c r="B75" s="282">
        <v>3</v>
      </c>
      <c r="C75" s="480" t="s">
        <v>222</v>
      </c>
      <c r="D75" s="412">
        <f t="shared" si="4"/>
        <v>182266.8088818634</v>
      </c>
      <c r="E75" s="413">
        <v>169421</v>
      </c>
      <c r="F75" s="413">
        <v>68.222748960257888</v>
      </c>
      <c r="G75" s="413">
        <v>7265</v>
      </c>
      <c r="H75" s="413">
        <v>4551</v>
      </c>
      <c r="I75" s="413">
        <v>961.58613290315702</v>
      </c>
    </row>
    <row r="76" spans="1:9" ht="15" customHeight="1">
      <c r="A76" s="224">
        <v>28</v>
      </c>
      <c r="B76" s="282">
        <v>4</v>
      </c>
      <c r="C76" s="480" t="s">
        <v>223</v>
      </c>
      <c r="D76" s="412">
        <f t="shared" si="4"/>
        <v>14362.403115090901</v>
      </c>
      <c r="E76" s="413">
        <v>10505</v>
      </c>
      <c r="F76" s="413">
        <v>9.0305700251191272</v>
      </c>
      <c r="G76" s="413">
        <v>3522</v>
      </c>
      <c r="H76" s="413">
        <v>121</v>
      </c>
      <c r="I76" s="413">
        <v>205.37254506578196</v>
      </c>
    </row>
    <row r="77" spans="1:9" ht="15" customHeight="1">
      <c r="A77" s="224">
        <v>29</v>
      </c>
      <c r="B77" s="282">
        <v>5</v>
      </c>
      <c r="C77" s="480" t="s">
        <v>224</v>
      </c>
      <c r="D77" s="412">
        <f t="shared" si="4"/>
        <v>13855.731450397365</v>
      </c>
      <c r="E77" s="413">
        <v>9901</v>
      </c>
      <c r="F77" s="413">
        <v>22.650446128577485</v>
      </c>
      <c r="G77" s="413">
        <v>2429</v>
      </c>
      <c r="H77" s="413">
        <v>221</v>
      </c>
      <c r="I77" s="413">
        <v>1282.081004268789</v>
      </c>
    </row>
    <row r="78" spans="1:9" ht="15" customHeight="1">
      <c r="A78" s="224">
        <v>30</v>
      </c>
      <c r="B78" s="282">
        <v>6</v>
      </c>
      <c r="C78" s="480" t="s">
        <v>225</v>
      </c>
      <c r="D78" s="412">
        <f t="shared" si="4"/>
        <v>67398.280051818365</v>
      </c>
      <c r="E78" s="413">
        <v>56350</v>
      </c>
      <c r="F78" s="413">
        <v>44.80741848529054</v>
      </c>
      <c r="G78" s="413">
        <v>7402</v>
      </c>
      <c r="H78" s="413">
        <v>2594</v>
      </c>
      <c r="I78" s="413">
        <v>1007.4726333330797</v>
      </c>
    </row>
    <row r="79" spans="1:9" ht="15" customHeight="1">
      <c r="A79" s="224">
        <v>31</v>
      </c>
      <c r="B79" s="282">
        <v>7</v>
      </c>
      <c r="C79" s="480" t="s">
        <v>226</v>
      </c>
      <c r="D79" s="412">
        <f t="shared" si="4"/>
        <v>310480.27037518122</v>
      </c>
      <c r="E79" s="413">
        <v>284852</v>
      </c>
      <c r="F79" s="413">
        <v>71.726412740495363</v>
      </c>
      <c r="G79" s="413">
        <v>7931</v>
      </c>
      <c r="H79" s="413">
        <v>15731</v>
      </c>
      <c r="I79" s="413">
        <v>1894.5439624407427</v>
      </c>
    </row>
    <row r="80" spans="1:9" ht="15" customHeight="1">
      <c r="A80" s="224">
        <v>32</v>
      </c>
      <c r="B80" s="282">
        <v>8</v>
      </c>
      <c r="C80" s="480" t="s">
        <v>227</v>
      </c>
      <c r="D80" s="412">
        <f t="shared" si="4"/>
        <v>40000.250728627587</v>
      </c>
      <c r="E80" s="413">
        <v>33677</v>
      </c>
      <c r="F80" s="413">
        <v>41.402449459425952</v>
      </c>
      <c r="G80" s="413">
        <v>2107</v>
      </c>
      <c r="H80" s="413">
        <v>3423</v>
      </c>
      <c r="I80" s="413">
        <v>751.84827916815675</v>
      </c>
    </row>
    <row r="81" spans="1:9" ht="15" customHeight="1">
      <c r="A81" s="224">
        <v>33</v>
      </c>
      <c r="B81" s="282">
        <v>9</v>
      </c>
      <c r="C81" s="480" t="s">
        <v>228</v>
      </c>
      <c r="D81" s="412">
        <f t="shared" si="4"/>
        <v>23369.957418284917</v>
      </c>
      <c r="E81" s="413">
        <v>21607</v>
      </c>
      <c r="F81" s="413">
        <v>11.720002081780288</v>
      </c>
      <c r="G81" s="413">
        <v>992</v>
      </c>
      <c r="H81" s="413">
        <v>730</v>
      </c>
      <c r="I81" s="413">
        <v>29.237416203136529</v>
      </c>
    </row>
    <row r="82" spans="1:9" ht="15" customHeight="1">
      <c r="A82" s="224">
        <v>34</v>
      </c>
      <c r="B82" s="282">
        <v>10</v>
      </c>
      <c r="C82" s="480" t="s">
        <v>229</v>
      </c>
      <c r="D82" s="412">
        <f t="shared" si="4"/>
        <v>5529.4104589927019</v>
      </c>
      <c r="E82" s="413">
        <v>4970</v>
      </c>
      <c r="F82" s="413">
        <v>0.8389054121695364</v>
      </c>
      <c r="G82" s="413">
        <v>414</v>
      </c>
      <c r="H82" s="413">
        <v>93</v>
      </c>
      <c r="I82" s="413">
        <v>51.571553580532495</v>
      </c>
    </row>
    <row r="83" spans="1:9" ht="15" customHeight="1">
      <c r="A83" s="224">
        <v>35</v>
      </c>
      <c r="B83" s="282">
        <v>11</v>
      </c>
      <c r="C83" s="480" t="s">
        <v>230</v>
      </c>
      <c r="D83" s="412">
        <f t="shared" si="4"/>
        <v>15237.512679264388</v>
      </c>
      <c r="E83" s="413">
        <v>14630</v>
      </c>
      <c r="F83" s="413">
        <v>4.9347377186443326</v>
      </c>
      <c r="G83" s="413">
        <v>193</v>
      </c>
      <c r="H83" s="413">
        <v>391</v>
      </c>
      <c r="I83" s="413">
        <v>18.577941545743002</v>
      </c>
    </row>
    <row r="84" spans="1:9" ht="15" customHeight="1">
      <c r="A84" s="224">
        <v>36</v>
      </c>
      <c r="B84" s="282">
        <v>12</v>
      </c>
      <c r="C84" s="480" t="s">
        <v>231</v>
      </c>
      <c r="D84" s="412">
        <f t="shared" si="4"/>
        <v>910.86155216012219</v>
      </c>
      <c r="E84" s="413">
        <v>857</v>
      </c>
      <c r="F84" s="413">
        <v>0.22206319733899493</v>
      </c>
      <c r="G84" s="413">
        <v>43</v>
      </c>
      <c r="H84" s="413">
        <v>8</v>
      </c>
      <c r="I84" s="413">
        <v>2.639488962783159</v>
      </c>
    </row>
    <row r="85" spans="1:9" ht="15" customHeight="1">
      <c r="A85" s="224">
        <v>37</v>
      </c>
      <c r="B85" s="282">
        <v>13</v>
      </c>
      <c r="C85" s="480" t="s">
        <v>232</v>
      </c>
      <c r="D85" s="412">
        <f t="shared" si="4"/>
        <v>1895.6954979140658</v>
      </c>
      <c r="E85" s="413">
        <v>1827</v>
      </c>
      <c r="F85" s="413">
        <v>0.17271582015255163</v>
      </c>
      <c r="G85" s="413">
        <v>29</v>
      </c>
      <c r="H85" s="413">
        <v>38</v>
      </c>
      <c r="I85" s="413">
        <v>1.5227820939133612</v>
      </c>
    </row>
    <row r="86" spans="1:9" ht="15" customHeight="1">
      <c r="A86" s="224">
        <v>38</v>
      </c>
      <c r="B86" s="282">
        <v>14</v>
      </c>
      <c r="C86" s="480" t="s">
        <v>233</v>
      </c>
      <c r="D86" s="412">
        <f t="shared" si="4"/>
        <v>65722.054371943217</v>
      </c>
      <c r="E86" s="413">
        <v>60615</v>
      </c>
      <c r="F86" s="413">
        <v>25.759330891323412</v>
      </c>
      <c r="G86" s="413">
        <v>2516</v>
      </c>
      <c r="H86" s="413">
        <v>2198</v>
      </c>
      <c r="I86" s="413">
        <v>367.29504105190267</v>
      </c>
    </row>
    <row r="87" spans="1:9" ht="15" customHeight="1">
      <c r="A87" s="224">
        <v>39</v>
      </c>
      <c r="B87" s="282">
        <v>15</v>
      </c>
      <c r="C87" s="480" t="s">
        <v>234</v>
      </c>
      <c r="D87" s="412">
        <f t="shared" si="4"/>
        <v>85458.39762678479</v>
      </c>
      <c r="E87" s="413">
        <v>84845</v>
      </c>
      <c r="F87" s="413">
        <v>1.4064002498136345</v>
      </c>
      <c r="G87" s="413">
        <v>95</v>
      </c>
      <c r="H87" s="413">
        <v>424</v>
      </c>
      <c r="I87" s="413">
        <v>92.991226534975922</v>
      </c>
    </row>
    <row r="88" spans="1:9" ht="15" customHeight="1">
      <c r="A88" s="224">
        <v>40</v>
      </c>
      <c r="B88" s="282">
        <v>16</v>
      </c>
      <c r="C88" s="480" t="s">
        <v>207</v>
      </c>
      <c r="D88" s="412">
        <f t="shared" si="4"/>
        <v>64289.121236447194</v>
      </c>
      <c r="E88" s="413">
        <v>45075</v>
      </c>
      <c r="F88" s="413">
        <v>250.90673930447107</v>
      </c>
      <c r="G88" s="413">
        <v>6102</v>
      </c>
      <c r="H88" s="413">
        <v>3957</v>
      </c>
      <c r="I88" s="413">
        <v>8904.214497142726</v>
      </c>
    </row>
    <row r="89" spans="1:9" ht="15" customHeight="1">
      <c r="A89" s="224">
        <v>41</v>
      </c>
      <c r="B89" s="282">
        <v>17</v>
      </c>
      <c r="C89" s="480" t="s">
        <v>209</v>
      </c>
      <c r="D89" s="412">
        <f t="shared" si="4"/>
        <v>3557.9670171542884</v>
      </c>
      <c r="E89" s="413">
        <v>2095</v>
      </c>
      <c r="F89" s="413">
        <v>0.78955803498309329</v>
      </c>
      <c r="G89" s="413">
        <v>62</v>
      </c>
      <c r="H89" s="413">
        <v>1395</v>
      </c>
      <c r="I89" s="413">
        <v>5.1774591193054276</v>
      </c>
    </row>
    <row r="90" spans="1:9" ht="15" customHeight="1">
      <c r="A90" s="224">
        <v>42</v>
      </c>
      <c r="B90" s="282">
        <v>18</v>
      </c>
      <c r="C90" s="480" t="s">
        <v>235</v>
      </c>
      <c r="D90" s="412">
        <f t="shared" si="4"/>
        <v>80203.653891177513</v>
      </c>
      <c r="E90" s="413">
        <v>76881</v>
      </c>
      <c r="F90" s="413">
        <v>15.569097502322869</v>
      </c>
      <c r="G90" s="413">
        <v>1193</v>
      </c>
      <c r="H90" s="413">
        <v>1821</v>
      </c>
      <c r="I90" s="413">
        <v>293.08479367519158</v>
      </c>
    </row>
    <row r="91" spans="1:9" ht="15" customHeight="1">
      <c r="A91" s="224">
        <v>43</v>
      </c>
      <c r="B91" s="282">
        <v>19</v>
      </c>
      <c r="C91" s="480" t="s">
        <v>236</v>
      </c>
      <c r="D91" s="412">
        <f t="shared" si="4"/>
        <v>9717.2827210581891</v>
      </c>
      <c r="E91" s="413">
        <v>7256</v>
      </c>
      <c r="F91" s="413">
        <v>14.138023563916013</v>
      </c>
      <c r="G91" s="413">
        <v>310</v>
      </c>
      <c r="H91" s="413">
        <v>2074</v>
      </c>
      <c r="I91" s="413">
        <v>63.144697494274027</v>
      </c>
    </row>
    <row r="92" spans="1:9" ht="15" customHeight="1">
      <c r="A92" s="224">
        <v>44</v>
      </c>
      <c r="B92" s="282">
        <v>20</v>
      </c>
      <c r="C92" s="480" t="s">
        <v>237</v>
      </c>
      <c r="D92" s="412">
        <f t="shared" si="4"/>
        <v>647174.77721789712</v>
      </c>
      <c r="E92" s="413">
        <v>582535</v>
      </c>
      <c r="F92" s="413">
        <v>300.64889550840593</v>
      </c>
      <c r="G92" s="413">
        <v>31459</v>
      </c>
      <c r="H92" s="413">
        <v>27043</v>
      </c>
      <c r="I92" s="413">
        <v>5837.1283223886949</v>
      </c>
    </row>
    <row r="93" spans="1:9" ht="15" customHeight="1">
      <c r="A93" s="224">
        <v>45</v>
      </c>
      <c r="B93" s="282">
        <v>21</v>
      </c>
      <c r="C93" s="480" t="s">
        <v>238</v>
      </c>
      <c r="D93" s="412">
        <f t="shared" si="4"/>
        <v>2625.311925292232</v>
      </c>
      <c r="E93" s="413">
        <v>2454</v>
      </c>
      <c r="F93" s="413">
        <v>1.9985687760509547</v>
      </c>
      <c r="G93" s="413">
        <v>98</v>
      </c>
      <c r="H93" s="413">
        <v>37</v>
      </c>
      <c r="I93" s="413">
        <v>34.313356516181067</v>
      </c>
    </row>
    <row r="94" spans="1:9" ht="15" customHeight="1">
      <c r="A94" s="224">
        <v>46</v>
      </c>
      <c r="B94" s="282">
        <v>22</v>
      </c>
      <c r="C94" s="481" t="s">
        <v>239</v>
      </c>
      <c r="D94" s="415">
        <f t="shared" si="4"/>
        <v>33191661.415674571</v>
      </c>
      <c r="E94" s="416">
        <v>29406018</v>
      </c>
      <c r="F94" s="416">
        <v>7270.1270176813559</v>
      </c>
      <c r="G94" s="416">
        <v>85251</v>
      </c>
      <c r="H94" s="416">
        <v>3688892</v>
      </c>
      <c r="I94" s="416">
        <v>4230.2886568913173</v>
      </c>
    </row>
    <row r="95" spans="1:9" ht="15" customHeight="1">
      <c r="A95" s="224">
        <v>47</v>
      </c>
      <c r="B95" s="282">
        <v>23</v>
      </c>
      <c r="C95" s="480" t="s">
        <v>218</v>
      </c>
      <c r="D95" s="412">
        <f t="shared" si="4"/>
        <v>50967.952226330781</v>
      </c>
      <c r="E95" s="413">
        <v>23713</v>
      </c>
      <c r="F95" s="413">
        <v>5.6996220650342035</v>
      </c>
      <c r="G95" s="413">
        <v>23040</v>
      </c>
      <c r="H95" s="413">
        <v>4179</v>
      </c>
      <c r="I95" s="413">
        <v>30.25260426574544</v>
      </c>
    </row>
    <row r="96" spans="1:9" ht="15" customHeight="1">
      <c r="A96" s="223">
        <v>48</v>
      </c>
      <c r="B96" s="417"/>
      <c r="C96" s="444" t="s">
        <v>219</v>
      </c>
      <c r="D96" s="415">
        <f t="shared" ref="D96:I96" si="5">SUM(D73:D95)</f>
        <v>34906807.587965168</v>
      </c>
      <c r="E96" s="405">
        <f t="shared" si="5"/>
        <v>30919654</v>
      </c>
      <c r="F96" s="405">
        <f t="shared" si="5"/>
        <v>14263.587965166917</v>
      </c>
      <c r="G96" s="405">
        <f t="shared" si="5"/>
        <v>183646</v>
      </c>
      <c r="H96" s="405">
        <f t="shared" si="5"/>
        <v>3762561</v>
      </c>
      <c r="I96" s="405">
        <f t="shared" si="5"/>
        <v>26682.999999999993</v>
      </c>
    </row>
    <row r="97" spans="1:9" ht="21" customHeight="1">
      <c r="A97" s="367"/>
      <c r="B97" s="400"/>
      <c r="C97" s="407"/>
      <c r="D97" s="724">
        <v>40544</v>
      </c>
      <c r="E97" s="724"/>
      <c r="F97" s="724"/>
      <c r="G97" s="724"/>
      <c r="H97" s="724"/>
      <c r="I97" s="724"/>
    </row>
    <row r="98" spans="1:9" ht="15" customHeight="1">
      <c r="A98" s="224">
        <v>49</v>
      </c>
      <c r="B98" s="282">
        <v>1</v>
      </c>
      <c r="C98" s="480" t="s">
        <v>221</v>
      </c>
      <c r="D98" s="412">
        <f t="shared" ref="D98:D120" si="6">SUM(E98:I98)</f>
        <v>26820.177458457722</v>
      </c>
      <c r="E98" s="413">
        <v>16291</v>
      </c>
      <c r="F98" s="413">
        <v>6552.3712447246471</v>
      </c>
      <c r="G98" s="413">
        <v>928</v>
      </c>
      <c r="H98" s="413">
        <v>2535</v>
      </c>
      <c r="I98" s="413">
        <v>513.80621373307542</v>
      </c>
    </row>
    <row r="99" spans="1:9" ht="15" customHeight="1">
      <c r="A99" s="224">
        <v>50</v>
      </c>
      <c r="B99" s="282">
        <v>2</v>
      </c>
      <c r="C99" s="480" t="s">
        <v>187</v>
      </c>
      <c r="D99" s="412">
        <f t="shared" si="6"/>
        <v>2275.1311738116551</v>
      </c>
      <c r="E99" s="413">
        <v>1878</v>
      </c>
      <c r="F99" s="413">
        <v>6.9897328058524471</v>
      </c>
      <c r="G99" s="413">
        <v>224</v>
      </c>
      <c r="H99" s="413">
        <v>76</v>
      </c>
      <c r="I99" s="413">
        <v>90.141441005802704</v>
      </c>
    </row>
    <row r="100" spans="1:9" ht="15" customHeight="1">
      <c r="A100" s="224">
        <v>51</v>
      </c>
      <c r="B100" s="282">
        <v>3</v>
      </c>
      <c r="C100" s="480" t="s">
        <v>222</v>
      </c>
      <c r="D100" s="412">
        <f t="shared" si="6"/>
        <v>198580.43776656184</v>
      </c>
      <c r="E100" s="413">
        <v>185617</v>
      </c>
      <c r="F100" s="413">
        <v>78.117253838206935</v>
      </c>
      <c r="G100" s="413">
        <v>7094</v>
      </c>
      <c r="H100" s="413">
        <v>4890</v>
      </c>
      <c r="I100" s="413">
        <v>901.32051272364617</v>
      </c>
    </row>
    <row r="101" spans="1:9" ht="15" customHeight="1">
      <c r="A101" s="224">
        <v>52</v>
      </c>
      <c r="B101" s="282">
        <v>4</v>
      </c>
      <c r="C101" s="480" t="s">
        <v>223</v>
      </c>
      <c r="D101" s="412">
        <f t="shared" si="6"/>
        <v>15785.086561555137</v>
      </c>
      <c r="E101" s="413">
        <v>11473</v>
      </c>
      <c r="F101" s="413">
        <v>10.512558140002078</v>
      </c>
      <c r="G101" s="413">
        <v>3932</v>
      </c>
      <c r="H101" s="413">
        <v>183</v>
      </c>
      <c r="I101" s="413">
        <v>186.57400341513539</v>
      </c>
    </row>
    <row r="102" spans="1:9" ht="15" customHeight="1">
      <c r="A102" s="224">
        <v>53</v>
      </c>
      <c r="B102" s="282">
        <v>5</v>
      </c>
      <c r="C102" s="480" t="s">
        <v>224</v>
      </c>
      <c r="D102" s="412">
        <f t="shared" si="6"/>
        <v>12961.197433293853</v>
      </c>
      <c r="E102" s="413">
        <v>9225</v>
      </c>
      <c r="F102" s="413">
        <v>24.715695201494249</v>
      </c>
      <c r="G102" s="413">
        <v>2347</v>
      </c>
      <c r="H102" s="413">
        <v>221</v>
      </c>
      <c r="I102" s="413">
        <v>1143.48173809236</v>
      </c>
    </row>
    <row r="103" spans="1:9" ht="15" customHeight="1">
      <c r="A103" s="224">
        <v>54</v>
      </c>
      <c r="B103" s="282">
        <v>6</v>
      </c>
      <c r="C103" s="480" t="s">
        <v>225</v>
      </c>
      <c r="D103" s="412">
        <f t="shared" si="6"/>
        <v>67414.564192261954</v>
      </c>
      <c r="E103" s="413">
        <v>56449</v>
      </c>
      <c r="F103" s="413">
        <v>51.332597726180367</v>
      </c>
      <c r="G103" s="413">
        <v>7296</v>
      </c>
      <c r="H103" s="413">
        <v>2674</v>
      </c>
      <c r="I103" s="413">
        <v>944.23159453578342</v>
      </c>
    </row>
    <row r="104" spans="1:9" ht="15" customHeight="1">
      <c r="A104" s="224">
        <v>55</v>
      </c>
      <c r="B104" s="282">
        <v>7</v>
      </c>
      <c r="C104" s="480" t="s">
        <v>226</v>
      </c>
      <c r="D104" s="412">
        <f t="shared" si="6"/>
        <v>343269.25081195403</v>
      </c>
      <c r="E104" s="413">
        <v>318016</v>
      </c>
      <c r="F104" s="413">
        <v>83.149861458420702</v>
      </c>
      <c r="G104" s="413">
        <v>7971</v>
      </c>
      <c r="H104" s="413">
        <v>15422</v>
      </c>
      <c r="I104" s="413">
        <v>1777.100950495648</v>
      </c>
    </row>
    <row r="105" spans="1:9" ht="15" customHeight="1">
      <c r="A105" s="224">
        <v>56</v>
      </c>
      <c r="B105" s="282">
        <v>8</v>
      </c>
      <c r="C105" s="480" t="s">
        <v>227</v>
      </c>
      <c r="D105" s="412">
        <f t="shared" si="6"/>
        <v>39229.883311305835</v>
      </c>
      <c r="E105" s="413">
        <v>33026</v>
      </c>
      <c r="F105" s="413">
        <v>46.747333005541165</v>
      </c>
      <c r="G105" s="413">
        <v>2165</v>
      </c>
      <c r="H105" s="413">
        <v>3308</v>
      </c>
      <c r="I105" s="413">
        <v>684.13597830029016</v>
      </c>
    </row>
    <row r="106" spans="1:9" ht="15" customHeight="1">
      <c r="A106" s="224">
        <v>57</v>
      </c>
      <c r="B106" s="282">
        <v>9</v>
      </c>
      <c r="C106" s="480" t="s">
        <v>228</v>
      </c>
      <c r="D106" s="412">
        <f t="shared" si="6"/>
        <v>23953.616739867623</v>
      </c>
      <c r="E106" s="413">
        <v>22125</v>
      </c>
      <c r="F106" s="413">
        <v>12.91702622521532</v>
      </c>
      <c r="G106" s="413">
        <v>1023</v>
      </c>
      <c r="H106" s="413">
        <v>765</v>
      </c>
      <c r="I106" s="413">
        <v>27.699713642408124</v>
      </c>
    </row>
    <row r="107" spans="1:9" ht="15" customHeight="1">
      <c r="A107" s="224">
        <v>58</v>
      </c>
      <c r="B107" s="282">
        <v>10</v>
      </c>
      <c r="C107" s="480" t="s">
        <v>229</v>
      </c>
      <c r="D107" s="412">
        <f t="shared" si="6"/>
        <v>8368.2960017297646</v>
      </c>
      <c r="E107" s="413">
        <v>7718</v>
      </c>
      <c r="F107" s="413">
        <v>1.2581519050534402</v>
      </c>
      <c r="G107" s="413">
        <v>421</v>
      </c>
      <c r="H107" s="413">
        <v>184</v>
      </c>
      <c r="I107" s="413">
        <v>44.037849824709866</v>
      </c>
    </row>
    <row r="108" spans="1:9" ht="15" customHeight="1">
      <c r="A108" s="224">
        <v>59</v>
      </c>
      <c r="B108" s="282">
        <v>11</v>
      </c>
      <c r="C108" s="480" t="s">
        <v>230</v>
      </c>
      <c r="D108" s="412">
        <f t="shared" si="6"/>
        <v>16372.840230474421</v>
      </c>
      <c r="E108" s="413">
        <v>15703</v>
      </c>
      <c r="F108" s="413">
        <v>5.0326076202137608</v>
      </c>
      <c r="G108" s="413">
        <v>205</v>
      </c>
      <c r="H108" s="413">
        <v>443</v>
      </c>
      <c r="I108" s="413">
        <v>16.807622854206965</v>
      </c>
    </row>
    <row r="109" spans="1:9" ht="15" customHeight="1">
      <c r="A109" s="224">
        <v>60</v>
      </c>
      <c r="B109" s="282">
        <v>12</v>
      </c>
      <c r="C109" s="480" t="s">
        <v>231</v>
      </c>
      <c r="D109" s="412">
        <f t="shared" si="6"/>
        <v>3799.586185724696</v>
      </c>
      <c r="E109" s="413">
        <v>3498</v>
      </c>
      <c r="F109" s="413">
        <v>1.9850841168620947</v>
      </c>
      <c r="G109" s="413">
        <v>210</v>
      </c>
      <c r="H109" s="413">
        <v>65</v>
      </c>
      <c r="I109" s="413">
        <v>24.601101607833659</v>
      </c>
    </row>
    <row r="110" spans="1:9" ht="15" customHeight="1">
      <c r="A110" s="224">
        <v>61</v>
      </c>
      <c r="B110" s="282">
        <v>13</v>
      </c>
      <c r="C110" s="480" t="s">
        <v>232</v>
      </c>
      <c r="D110" s="412">
        <f t="shared" si="6"/>
        <v>7611.7435730968473</v>
      </c>
      <c r="E110" s="413">
        <v>7305</v>
      </c>
      <c r="F110" s="413">
        <v>0.39142503712773696</v>
      </c>
      <c r="G110" s="413">
        <v>84</v>
      </c>
      <c r="H110" s="413">
        <v>217</v>
      </c>
      <c r="I110" s="413">
        <v>5.3521480597195366</v>
      </c>
    </row>
    <row r="111" spans="1:9" ht="15" customHeight="1">
      <c r="A111" s="224">
        <v>62</v>
      </c>
      <c r="B111" s="282">
        <v>14</v>
      </c>
      <c r="C111" s="480" t="s">
        <v>233</v>
      </c>
      <c r="D111" s="412">
        <f t="shared" si="6"/>
        <v>73157.55811261035</v>
      </c>
      <c r="E111" s="413">
        <v>66875</v>
      </c>
      <c r="F111" s="413">
        <v>34.864787235592004</v>
      </c>
      <c r="G111" s="413">
        <v>2896</v>
      </c>
      <c r="H111" s="413">
        <v>2870</v>
      </c>
      <c r="I111" s="413">
        <v>481.69332537475822</v>
      </c>
    </row>
    <row r="112" spans="1:9" ht="15" customHeight="1">
      <c r="A112" s="224">
        <v>63</v>
      </c>
      <c r="B112" s="282">
        <v>15</v>
      </c>
      <c r="C112" s="480" t="s">
        <v>234</v>
      </c>
      <c r="D112" s="412">
        <f t="shared" si="6"/>
        <v>92822.027518994539</v>
      </c>
      <c r="E112" s="413">
        <v>92219</v>
      </c>
      <c r="F112" s="413">
        <v>2.0410019793089145</v>
      </c>
      <c r="G112" s="413">
        <v>94</v>
      </c>
      <c r="H112" s="413">
        <v>416</v>
      </c>
      <c r="I112" s="413">
        <v>90.98651701523211</v>
      </c>
    </row>
    <row r="113" spans="1:9" ht="15" customHeight="1">
      <c r="A113" s="224">
        <v>64</v>
      </c>
      <c r="B113" s="282">
        <v>16</v>
      </c>
      <c r="C113" s="480" t="s">
        <v>207</v>
      </c>
      <c r="D113" s="412">
        <f t="shared" si="6"/>
        <v>60750.786066382811</v>
      </c>
      <c r="E113" s="413">
        <v>42007</v>
      </c>
      <c r="F113" s="413">
        <v>275.08792430712884</v>
      </c>
      <c r="G113" s="413">
        <v>6193</v>
      </c>
      <c r="H113" s="413">
        <v>3964</v>
      </c>
      <c r="I113" s="413">
        <v>8311.6981420756783</v>
      </c>
    </row>
    <row r="114" spans="1:9" ht="15" customHeight="1">
      <c r="A114" s="224">
        <v>65</v>
      </c>
      <c r="B114" s="282">
        <v>17</v>
      </c>
      <c r="C114" s="480" t="s">
        <v>209</v>
      </c>
      <c r="D114" s="412">
        <f t="shared" si="6"/>
        <v>4108.939991980561</v>
      </c>
      <c r="E114" s="413">
        <v>2469</v>
      </c>
      <c r="F114" s="413">
        <v>1.1183572489363913</v>
      </c>
      <c r="G114" s="413">
        <v>77</v>
      </c>
      <c r="H114" s="413">
        <v>1556</v>
      </c>
      <c r="I114" s="413">
        <v>5.8216347316247585</v>
      </c>
    </row>
    <row r="115" spans="1:9" ht="15" customHeight="1">
      <c r="A115" s="224">
        <v>66</v>
      </c>
      <c r="B115" s="282">
        <v>18</v>
      </c>
      <c r="C115" s="480" t="s">
        <v>235</v>
      </c>
      <c r="D115" s="412">
        <f t="shared" si="6"/>
        <v>87607.720275341271</v>
      </c>
      <c r="E115" s="413">
        <v>84089</v>
      </c>
      <c r="F115" s="413">
        <v>18.145346363992953</v>
      </c>
      <c r="G115" s="413">
        <v>1311</v>
      </c>
      <c r="H115" s="413">
        <v>1863</v>
      </c>
      <c r="I115" s="413">
        <v>326.57492897727275</v>
      </c>
    </row>
    <row r="116" spans="1:9" ht="15" customHeight="1">
      <c r="A116" s="224">
        <v>67</v>
      </c>
      <c r="B116" s="282">
        <v>19</v>
      </c>
      <c r="C116" s="480" t="s">
        <v>236</v>
      </c>
      <c r="D116" s="412">
        <f t="shared" si="6"/>
        <v>9533.4671885233256</v>
      </c>
      <c r="E116" s="413">
        <v>7295</v>
      </c>
      <c r="F116" s="413">
        <v>15.349453241651972</v>
      </c>
      <c r="G116" s="413">
        <v>333</v>
      </c>
      <c r="H116" s="413">
        <v>1835</v>
      </c>
      <c r="I116" s="413">
        <v>55.117735281673113</v>
      </c>
    </row>
    <row r="117" spans="1:9" ht="15" customHeight="1">
      <c r="A117" s="224">
        <v>68</v>
      </c>
      <c r="B117" s="282">
        <v>20</v>
      </c>
      <c r="C117" s="480" t="s">
        <v>237</v>
      </c>
      <c r="D117" s="412">
        <f t="shared" si="6"/>
        <v>601441.85606676468</v>
      </c>
      <c r="E117" s="413">
        <v>539707</v>
      </c>
      <c r="F117" s="413">
        <v>327.39908462612851</v>
      </c>
      <c r="G117" s="413">
        <v>29922</v>
      </c>
      <c r="H117" s="413">
        <v>26275</v>
      </c>
      <c r="I117" s="413">
        <v>5210.4569821385403</v>
      </c>
    </row>
    <row r="118" spans="1:9" ht="15" customHeight="1">
      <c r="A118" s="224">
        <v>69</v>
      </c>
      <c r="B118" s="282">
        <v>21</v>
      </c>
      <c r="C118" s="480" t="s">
        <v>238</v>
      </c>
      <c r="D118" s="412">
        <f t="shared" si="6"/>
        <v>3068.6884788065195</v>
      </c>
      <c r="E118" s="413">
        <v>2824</v>
      </c>
      <c r="F118" s="413">
        <v>4.0260860961710092</v>
      </c>
      <c r="G118" s="413">
        <v>128</v>
      </c>
      <c r="H118" s="413">
        <v>49</v>
      </c>
      <c r="I118" s="413">
        <v>63.662392710348172</v>
      </c>
    </row>
    <row r="119" spans="1:9" ht="15" customHeight="1">
      <c r="A119" s="224">
        <v>70</v>
      </c>
      <c r="B119" s="282">
        <v>22</v>
      </c>
      <c r="C119" s="481" t="s">
        <v>239</v>
      </c>
      <c r="D119" s="415">
        <f t="shared" si="6"/>
        <v>33335632.332696576</v>
      </c>
      <c r="E119" s="416">
        <v>29484818</v>
      </c>
      <c r="F119" s="416">
        <v>8465.3772368927912</v>
      </c>
      <c r="G119" s="416">
        <v>84189</v>
      </c>
      <c r="H119" s="416">
        <v>3754245</v>
      </c>
      <c r="I119" s="416">
        <v>3914.9554596832686</v>
      </c>
    </row>
    <row r="120" spans="1:9" ht="15" customHeight="1">
      <c r="A120" s="224">
        <v>71</v>
      </c>
      <c r="B120" s="282">
        <v>23</v>
      </c>
      <c r="C120" s="480" t="s">
        <v>218</v>
      </c>
      <c r="D120" s="412">
        <f t="shared" si="6"/>
        <v>28516.396239352158</v>
      </c>
      <c r="E120" s="413">
        <v>24043</v>
      </c>
      <c r="F120" s="413">
        <v>6.6542256311715287</v>
      </c>
      <c r="G120" s="413">
        <v>178</v>
      </c>
      <c r="H120" s="413">
        <v>4254</v>
      </c>
      <c r="I120" s="413">
        <v>34.742013720986463</v>
      </c>
    </row>
    <row r="121" spans="1:9" ht="15" customHeight="1">
      <c r="A121" s="223">
        <v>72</v>
      </c>
      <c r="B121" s="417"/>
      <c r="C121" s="444" t="s">
        <v>219</v>
      </c>
      <c r="D121" s="415">
        <f t="shared" ref="D121:I121" si="7">SUM(D98:D120)</f>
        <v>35063081.584075429</v>
      </c>
      <c r="E121" s="405">
        <f t="shared" si="7"/>
        <v>31034670</v>
      </c>
      <c r="F121" s="405">
        <f t="shared" si="7"/>
        <v>16025.584075427689</v>
      </c>
      <c r="G121" s="405">
        <f t="shared" si="7"/>
        <v>159221</v>
      </c>
      <c r="H121" s="405">
        <f t="shared" si="7"/>
        <v>3828310</v>
      </c>
      <c r="I121" s="405">
        <f t="shared" si="7"/>
        <v>24854.999999999996</v>
      </c>
    </row>
    <row r="122" spans="1:9" ht="24" customHeight="1">
      <c r="A122" s="367"/>
      <c r="B122" s="400"/>
      <c r="C122" s="407"/>
      <c r="D122" s="724">
        <v>40909</v>
      </c>
      <c r="E122" s="724"/>
      <c r="F122" s="724"/>
      <c r="G122" s="724"/>
      <c r="H122" s="724"/>
      <c r="I122" s="724"/>
    </row>
    <row r="123" spans="1:9" ht="15" customHeight="1">
      <c r="A123" s="224">
        <v>73</v>
      </c>
      <c r="B123" s="282">
        <v>1</v>
      </c>
      <c r="C123" s="480" t="s">
        <v>221</v>
      </c>
      <c r="D123" s="412">
        <f t="shared" ref="D123:D145" si="8">SUM(E123:I123)</f>
        <v>26923.796928313248</v>
      </c>
      <c r="E123" s="413">
        <v>15246</v>
      </c>
      <c r="F123" s="413">
        <v>7791.8872840677959</v>
      </c>
      <c r="G123" s="413">
        <v>863</v>
      </c>
      <c r="H123" s="413">
        <v>2497</v>
      </c>
      <c r="I123" s="413">
        <v>525.90964424545461</v>
      </c>
    </row>
    <row r="124" spans="1:9" ht="15" customHeight="1">
      <c r="A124" s="224">
        <v>74</v>
      </c>
      <c r="B124" s="282">
        <v>2</v>
      </c>
      <c r="C124" s="480" t="s">
        <v>187</v>
      </c>
      <c r="D124" s="412">
        <f t="shared" si="8"/>
        <v>1977.2750499974234</v>
      </c>
      <c r="E124" s="413">
        <v>1621</v>
      </c>
      <c r="F124" s="413">
        <v>8.2732799999999997</v>
      </c>
      <c r="G124" s="413">
        <v>192</v>
      </c>
      <c r="H124" s="413">
        <v>73</v>
      </c>
      <c r="I124" s="413">
        <v>83.001769997423409</v>
      </c>
    </row>
    <row r="125" spans="1:9" ht="15" customHeight="1">
      <c r="A125" s="224">
        <v>75</v>
      </c>
      <c r="B125" s="282">
        <v>3</v>
      </c>
      <c r="C125" s="480" t="s">
        <v>222</v>
      </c>
      <c r="D125" s="412">
        <f t="shared" si="8"/>
        <v>209028.58145636565</v>
      </c>
      <c r="E125" s="413">
        <v>196498</v>
      </c>
      <c r="F125" s="413">
        <v>98.788572203389805</v>
      </c>
      <c r="G125" s="413">
        <v>6725</v>
      </c>
      <c r="H125" s="413">
        <v>4862</v>
      </c>
      <c r="I125" s="413">
        <v>844.79288416225722</v>
      </c>
    </row>
    <row r="126" spans="1:9" ht="15" customHeight="1">
      <c r="A126" s="224">
        <v>76</v>
      </c>
      <c r="B126" s="282">
        <v>4</v>
      </c>
      <c r="C126" s="480" t="s">
        <v>223</v>
      </c>
      <c r="D126" s="412">
        <f t="shared" si="8"/>
        <v>16912.154706688518</v>
      </c>
      <c r="E126" s="413">
        <v>12474</v>
      </c>
      <c r="F126" s="413">
        <v>14.723633898305083</v>
      </c>
      <c r="G126" s="413">
        <v>4011</v>
      </c>
      <c r="H126" s="413">
        <v>232</v>
      </c>
      <c r="I126" s="413">
        <v>180.43107279021052</v>
      </c>
    </row>
    <row r="127" spans="1:9" ht="15" customHeight="1">
      <c r="A127" s="224">
        <v>77</v>
      </c>
      <c r="B127" s="282">
        <v>5</v>
      </c>
      <c r="C127" s="480" t="s">
        <v>224</v>
      </c>
      <c r="D127" s="412">
        <f t="shared" si="8"/>
        <v>12080.111539881398</v>
      </c>
      <c r="E127" s="413">
        <v>8563</v>
      </c>
      <c r="F127" s="413">
        <v>29.37715525423728</v>
      </c>
      <c r="G127" s="413">
        <v>2210</v>
      </c>
      <c r="H127" s="413">
        <v>230</v>
      </c>
      <c r="I127" s="413">
        <v>1047.7343846271617</v>
      </c>
    </row>
    <row r="128" spans="1:9" ht="15" customHeight="1">
      <c r="A128" s="224">
        <v>78</v>
      </c>
      <c r="B128" s="282">
        <v>6</v>
      </c>
      <c r="C128" s="480" t="s">
        <v>225</v>
      </c>
      <c r="D128" s="412">
        <f t="shared" si="8"/>
        <v>67695.917530336767</v>
      </c>
      <c r="E128" s="413">
        <v>56801</v>
      </c>
      <c r="F128" s="413">
        <v>64.854101694915244</v>
      </c>
      <c r="G128" s="413">
        <v>7040</v>
      </c>
      <c r="H128" s="413">
        <v>2878</v>
      </c>
      <c r="I128" s="413">
        <v>912.06342864184433</v>
      </c>
    </row>
    <row r="129" spans="1:9" ht="15" customHeight="1">
      <c r="A129" s="224">
        <v>79</v>
      </c>
      <c r="B129" s="282">
        <v>7</v>
      </c>
      <c r="C129" s="480" t="s">
        <v>226</v>
      </c>
      <c r="D129" s="412">
        <f t="shared" si="8"/>
        <v>349476.5222043547</v>
      </c>
      <c r="E129" s="413">
        <v>324443</v>
      </c>
      <c r="F129" s="413">
        <v>111.05826711864405</v>
      </c>
      <c r="G129" s="413">
        <v>7591</v>
      </c>
      <c r="H129" s="413">
        <v>15659</v>
      </c>
      <c r="I129" s="413">
        <v>1672.4639372360407</v>
      </c>
    </row>
    <row r="130" spans="1:9" ht="15" customHeight="1">
      <c r="A130" s="224">
        <v>80</v>
      </c>
      <c r="B130" s="282">
        <v>8</v>
      </c>
      <c r="C130" s="480" t="s">
        <v>227</v>
      </c>
      <c r="D130" s="412">
        <f t="shared" si="8"/>
        <v>37757.956708085083</v>
      </c>
      <c r="E130" s="413">
        <v>32177</v>
      </c>
      <c r="F130" s="413">
        <v>59.28015457627118</v>
      </c>
      <c r="G130" s="413">
        <v>1767</v>
      </c>
      <c r="H130" s="413">
        <v>3111</v>
      </c>
      <c r="I130" s="413">
        <v>643.67655350881455</v>
      </c>
    </row>
    <row r="131" spans="1:9" ht="15" customHeight="1">
      <c r="A131" s="224">
        <v>81</v>
      </c>
      <c r="B131" s="282">
        <v>9</v>
      </c>
      <c r="C131" s="480" t="s">
        <v>228</v>
      </c>
      <c r="D131" s="412">
        <f t="shared" si="8"/>
        <v>24356.192292455817</v>
      </c>
      <c r="E131" s="413">
        <v>22503</v>
      </c>
      <c r="F131" s="413">
        <v>16.336222372881352</v>
      </c>
      <c r="G131" s="413">
        <v>1029</v>
      </c>
      <c r="H131" s="413">
        <v>781</v>
      </c>
      <c r="I131" s="413">
        <v>26.856070082935958</v>
      </c>
    </row>
    <row r="132" spans="1:9" ht="15" customHeight="1">
      <c r="A132" s="224">
        <v>82</v>
      </c>
      <c r="B132" s="282">
        <v>10</v>
      </c>
      <c r="C132" s="480" t="s">
        <v>229</v>
      </c>
      <c r="D132" s="412">
        <f t="shared" si="8"/>
        <v>10148.471985170654</v>
      </c>
      <c r="E132" s="413">
        <v>9443</v>
      </c>
      <c r="F132" s="413">
        <v>1.7528135593220338</v>
      </c>
      <c r="G132" s="413">
        <v>415</v>
      </c>
      <c r="H132" s="413">
        <v>249</v>
      </c>
      <c r="I132" s="413">
        <v>39.71917161133247</v>
      </c>
    </row>
    <row r="133" spans="1:9" ht="15" customHeight="1">
      <c r="A133" s="224">
        <v>83</v>
      </c>
      <c r="B133" s="282">
        <v>11</v>
      </c>
      <c r="C133" s="480" t="s">
        <v>230</v>
      </c>
      <c r="D133" s="412">
        <f t="shared" si="8"/>
        <v>16998.231980333516</v>
      </c>
      <c r="E133" s="413">
        <v>16278</v>
      </c>
      <c r="F133" s="413">
        <v>6.2400162711864402</v>
      </c>
      <c r="G133" s="413">
        <v>216</v>
      </c>
      <c r="H133" s="413">
        <v>482</v>
      </c>
      <c r="I133" s="413">
        <v>15.991964062330794</v>
      </c>
    </row>
    <row r="134" spans="1:9" ht="15" customHeight="1">
      <c r="A134" s="224">
        <v>84</v>
      </c>
      <c r="B134" s="282">
        <v>12</v>
      </c>
      <c r="C134" s="480" t="s">
        <v>231</v>
      </c>
      <c r="D134" s="412">
        <f t="shared" si="8"/>
        <v>6468.4017400603525</v>
      </c>
      <c r="E134" s="413">
        <v>5930</v>
      </c>
      <c r="F134" s="413">
        <v>3.1550644067796609</v>
      </c>
      <c r="G134" s="413">
        <v>372</v>
      </c>
      <c r="H134" s="413">
        <v>135</v>
      </c>
      <c r="I134" s="413">
        <v>28.246675653573412</v>
      </c>
    </row>
    <row r="135" spans="1:9" ht="15" customHeight="1">
      <c r="A135" s="224">
        <v>85</v>
      </c>
      <c r="B135" s="282">
        <v>13</v>
      </c>
      <c r="C135" s="480" t="s">
        <v>232</v>
      </c>
      <c r="D135" s="412">
        <f t="shared" si="8"/>
        <v>13389.662051183708</v>
      </c>
      <c r="E135" s="413">
        <v>12815</v>
      </c>
      <c r="F135" s="413">
        <v>0.66606915254237276</v>
      </c>
      <c r="G135" s="413">
        <v>137</v>
      </c>
      <c r="H135" s="413">
        <v>429</v>
      </c>
      <c r="I135" s="413">
        <v>7.9959820311653971</v>
      </c>
    </row>
    <row r="136" spans="1:9" ht="15" customHeight="1">
      <c r="A136" s="224">
        <v>86</v>
      </c>
      <c r="B136" s="282">
        <v>14</v>
      </c>
      <c r="C136" s="480" t="s">
        <v>233</v>
      </c>
      <c r="D136" s="412">
        <f t="shared" si="8"/>
        <v>76725.537233264185</v>
      </c>
      <c r="E136" s="413">
        <v>69866</v>
      </c>
      <c r="F136" s="413">
        <v>49.569567457627109</v>
      </c>
      <c r="G136" s="413">
        <v>3139</v>
      </c>
      <c r="H136" s="413">
        <v>3174</v>
      </c>
      <c r="I136" s="413">
        <v>496.96766580656248</v>
      </c>
    </row>
    <row r="137" spans="1:9" ht="15" customHeight="1">
      <c r="A137" s="224">
        <v>87</v>
      </c>
      <c r="B137" s="282">
        <v>15</v>
      </c>
      <c r="C137" s="480" t="s">
        <v>234</v>
      </c>
      <c r="D137" s="412">
        <f t="shared" si="8"/>
        <v>84815.340531118287</v>
      </c>
      <c r="E137" s="413">
        <v>84165</v>
      </c>
      <c r="F137" s="413">
        <v>2.7343891525423722</v>
      </c>
      <c r="G137" s="413">
        <v>71</v>
      </c>
      <c r="H137" s="413">
        <v>485</v>
      </c>
      <c r="I137" s="413">
        <v>91.606141965742708</v>
      </c>
    </row>
    <row r="138" spans="1:9" ht="15" customHeight="1">
      <c r="A138" s="224">
        <v>88</v>
      </c>
      <c r="B138" s="282">
        <v>16</v>
      </c>
      <c r="C138" s="480" t="s">
        <v>207</v>
      </c>
      <c r="D138" s="412">
        <f t="shared" si="8"/>
        <v>58428.362624460089</v>
      </c>
      <c r="E138" s="413">
        <v>40265</v>
      </c>
      <c r="F138" s="413">
        <v>333.70064542372876</v>
      </c>
      <c r="G138" s="413">
        <v>6029</v>
      </c>
      <c r="H138" s="413">
        <v>4033</v>
      </c>
      <c r="I138" s="413">
        <v>7767.6619790363593</v>
      </c>
    </row>
    <row r="139" spans="1:9" ht="15" customHeight="1">
      <c r="A139" s="224">
        <v>89</v>
      </c>
      <c r="B139" s="282">
        <v>17</v>
      </c>
      <c r="C139" s="480" t="s">
        <v>209</v>
      </c>
      <c r="D139" s="412">
        <f t="shared" si="8"/>
        <v>4655.5394624555774</v>
      </c>
      <c r="E139" s="413">
        <v>2807</v>
      </c>
      <c r="F139" s="413">
        <v>1.5424759322033896</v>
      </c>
      <c r="G139" s="413">
        <v>80</v>
      </c>
      <c r="H139" s="413">
        <v>1761</v>
      </c>
      <c r="I139" s="413">
        <v>5.9969865233740487</v>
      </c>
    </row>
    <row r="140" spans="1:9" ht="15" customHeight="1">
      <c r="A140" s="224">
        <v>90</v>
      </c>
      <c r="B140" s="282">
        <v>18</v>
      </c>
      <c r="C140" s="480" t="s">
        <v>235</v>
      </c>
      <c r="D140" s="412">
        <f t="shared" si="8"/>
        <v>93350.644564650589</v>
      </c>
      <c r="E140" s="413">
        <v>89774</v>
      </c>
      <c r="F140" s="413">
        <v>23.06702644067796</v>
      </c>
      <c r="G140" s="413">
        <v>1348</v>
      </c>
      <c r="H140" s="413">
        <v>1884</v>
      </c>
      <c r="I140" s="413">
        <v>321.57753820991275</v>
      </c>
    </row>
    <row r="141" spans="1:9" ht="15" customHeight="1">
      <c r="A141" s="224">
        <v>91</v>
      </c>
      <c r="B141" s="282">
        <v>19</v>
      </c>
      <c r="C141" s="480" t="s">
        <v>236</v>
      </c>
      <c r="D141" s="412">
        <f t="shared" si="8"/>
        <v>9278.0212521750182</v>
      </c>
      <c r="E141" s="413">
        <v>7207</v>
      </c>
      <c r="F141" s="413">
        <v>19.351061694915252</v>
      </c>
      <c r="G141" s="413">
        <v>314</v>
      </c>
      <c r="H141" s="413">
        <v>1687</v>
      </c>
      <c r="I141" s="413">
        <v>50.67019048010247</v>
      </c>
    </row>
    <row r="142" spans="1:9" ht="15" customHeight="1">
      <c r="A142" s="224">
        <v>92</v>
      </c>
      <c r="B142" s="282">
        <v>20</v>
      </c>
      <c r="C142" s="480" t="s">
        <v>237</v>
      </c>
      <c r="D142" s="412">
        <f t="shared" si="8"/>
        <v>570748.27410821267</v>
      </c>
      <c r="E142" s="413">
        <v>511809</v>
      </c>
      <c r="F142" s="413">
        <v>406.65274576271185</v>
      </c>
      <c r="G142" s="413">
        <v>27924</v>
      </c>
      <c r="H142" s="413">
        <v>25875</v>
      </c>
      <c r="I142" s="413">
        <v>4733.6213624499151</v>
      </c>
    </row>
    <row r="143" spans="1:9" ht="15" customHeight="1">
      <c r="A143" s="224">
        <v>93</v>
      </c>
      <c r="B143" s="282">
        <v>21</v>
      </c>
      <c r="C143" s="480" t="s">
        <v>238</v>
      </c>
      <c r="D143" s="412">
        <f t="shared" si="8"/>
        <v>3336.9835078759261</v>
      </c>
      <c r="E143" s="413">
        <v>3051</v>
      </c>
      <c r="F143" s="413">
        <v>6.415297627118643</v>
      </c>
      <c r="G143" s="413">
        <v>144</v>
      </c>
      <c r="H143" s="413">
        <v>55</v>
      </c>
      <c r="I143" s="413">
        <v>80.568210248807858</v>
      </c>
    </row>
    <row r="144" spans="1:9" ht="15" customHeight="1">
      <c r="A144" s="224">
        <v>94</v>
      </c>
      <c r="B144" s="282">
        <v>22</v>
      </c>
      <c r="C144" s="481" t="s">
        <v>239</v>
      </c>
      <c r="D144" s="415">
        <f t="shared" si="8"/>
        <v>33423977.806602176</v>
      </c>
      <c r="E144" s="416">
        <v>29493139</v>
      </c>
      <c r="F144" s="416">
        <v>10894.297171525423</v>
      </c>
      <c r="G144" s="416">
        <v>81816</v>
      </c>
      <c r="H144" s="416">
        <v>3834470</v>
      </c>
      <c r="I144" s="416">
        <v>3658.5094306508286</v>
      </c>
    </row>
    <row r="145" spans="1:9" ht="15" customHeight="1">
      <c r="A145" s="224">
        <v>95</v>
      </c>
      <c r="B145" s="282">
        <v>23</v>
      </c>
      <c r="C145" s="480" t="s">
        <v>218</v>
      </c>
      <c r="D145" s="412">
        <f t="shared" si="8"/>
        <v>22509.545959367679</v>
      </c>
      <c r="E145" s="413">
        <v>18821</v>
      </c>
      <c r="F145" s="413">
        <v>5.6090033898305078</v>
      </c>
      <c r="G145" s="413">
        <v>129</v>
      </c>
      <c r="H145" s="413">
        <v>3515</v>
      </c>
      <c r="I145" s="413">
        <v>38.936955977848896</v>
      </c>
    </row>
    <row r="146" spans="1:9" ht="15" customHeight="1">
      <c r="A146" s="223">
        <v>96</v>
      </c>
      <c r="B146" s="417"/>
      <c r="C146" s="444" t="s">
        <v>219</v>
      </c>
      <c r="D146" s="415">
        <f t="shared" ref="D146:I146" si="9">SUM(D123:D145)</f>
        <v>35141039.332018986</v>
      </c>
      <c r="E146" s="405">
        <f t="shared" si="9"/>
        <v>31035696</v>
      </c>
      <c r="F146" s="405">
        <f t="shared" si="9"/>
        <v>19949.332018983048</v>
      </c>
      <c r="G146" s="405">
        <f t="shared" si="9"/>
        <v>153562</v>
      </c>
      <c r="H146" s="405">
        <f t="shared" si="9"/>
        <v>3908557</v>
      </c>
      <c r="I146" s="405">
        <f t="shared" si="9"/>
        <v>23275</v>
      </c>
    </row>
    <row r="147" spans="1:9" ht="21.75" customHeight="1">
      <c r="A147" s="367"/>
      <c r="B147" s="430"/>
      <c r="C147" s="376"/>
      <c r="D147" s="724">
        <v>41275</v>
      </c>
      <c r="E147" s="724"/>
      <c r="F147" s="724"/>
      <c r="G147" s="724"/>
      <c r="H147" s="724"/>
      <c r="I147" s="724"/>
    </row>
    <row r="148" spans="1:9" ht="15" customHeight="1">
      <c r="A148" s="224">
        <v>97</v>
      </c>
      <c r="B148" s="282">
        <v>1</v>
      </c>
      <c r="C148" s="480" t="s">
        <v>221</v>
      </c>
      <c r="D148" s="412">
        <f t="shared" ref="D148:D170" si="10">SUM(E148:I148)</f>
        <v>25137.837985493712</v>
      </c>
      <c r="E148" s="413">
        <v>12941</v>
      </c>
      <c r="F148" s="413">
        <v>8364.126388067798</v>
      </c>
      <c r="G148" s="413">
        <v>823</v>
      </c>
      <c r="H148" s="413">
        <v>2475</v>
      </c>
      <c r="I148" s="413">
        <v>534.71159742591374</v>
      </c>
    </row>
    <row r="149" spans="1:9" ht="15" customHeight="1">
      <c r="A149" s="224">
        <v>98</v>
      </c>
      <c r="B149" s="282">
        <v>2</v>
      </c>
      <c r="C149" s="480" t="s">
        <v>187</v>
      </c>
      <c r="D149" s="412">
        <f t="shared" si="10"/>
        <v>1702.6557030468302</v>
      </c>
      <c r="E149" s="413">
        <v>1380</v>
      </c>
      <c r="F149" s="413">
        <v>9.3143484745762724</v>
      </c>
      <c r="G149" s="413">
        <v>168</v>
      </c>
      <c r="H149" s="413">
        <v>69</v>
      </c>
      <c r="I149" s="413">
        <v>76.341354572253948</v>
      </c>
    </row>
    <row r="150" spans="1:9" ht="15" customHeight="1">
      <c r="A150" s="224">
        <v>99</v>
      </c>
      <c r="B150" s="282">
        <v>3</v>
      </c>
      <c r="C150" s="480" t="s">
        <v>222</v>
      </c>
      <c r="D150" s="412">
        <f t="shared" si="10"/>
        <v>207902.50485550801</v>
      </c>
      <c r="E150" s="413">
        <v>194934</v>
      </c>
      <c r="F150" s="413">
        <v>110.90020013559322</v>
      </c>
      <c r="G150" s="413">
        <v>6561</v>
      </c>
      <c r="H150" s="413">
        <v>5498</v>
      </c>
      <c r="I150" s="413">
        <v>798.60465537240759</v>
      </c>
    </row>
    <row r="151" spans="1:9" ht="15" customHeight="1">
      <c r="A151" s="224">
        <v>100</v>
      </c>
      <c r="B151" s="282">
        <v>4</v>
      </c>
      <c r="C151" s="480" t="s">
        <v>223</v>
      </c>
      <c r="D151" s="412">
        <f t="shared" si="10"/>
        <v>17672.966121011039</v>
      </c>
      <c r="E151" s="413">
        <v>12928</v>
      </c>
      <c r="F151" s="413">
        <v>17.399995661016948</v>
      </c>
      <c r="G151" s="413">
        <v>4260</v>
      </c>
      <c r="H151" s="413">
        <v>290</v>
      </c>
      <c r="I151" s="413">
        <v>177.56612535002103</v>
      </c>
    </row>
    <row r="152" spans="1:9" ht="15" customHeight="1">
      <c r="A152" s="224">
        <v>101</v>
      </c>
      <c r="B152" s="282">
        <v>5</v>
      </c>
      <c r="C152" s="480" t="s">
        <v>224</v>
      </c>
      <c r="D152" s="412">
        <f t="shared" si="10"/>
        <v>10736.82343551028</v>
      </c>
      <c r="E152" s="413">
        <v>7427</v>
      </c>
      <c r="F152" s="413">
        <v>32.382224271186445</v>
      </c>
      <c r="G152" s="413">
        <v>2097</v>
      </c>
      <c r="H152" s="413">
        <v>224</v>
      </c>
      <c r="I152" s="413">
        <v>956.44121123909315</v>
      </c>
    </row>
    <row r="153" spans="1:9" ht="15" customHeight="1">
      <c r="A153" s="224">
        <v>102</v>
      </c>
      <c r="B153" s="282">
        <v>6</v>
      </c>
      <c r="C153" s="480" t="s">
        <v>225</v>
      </c>
      <c r="D153" s="412">
        <f t="shared" si="10"/>
        <v>66399.078249730956</v>
      </c>
      <c r="E153" s="413">
        <v>55490</v>
      </c>
      <c r="F153" s="413">
        <v>73.286086508474568</v>
      </c>
      <c r="G153" s="413">
        <v>6918</v>
      </c>
      <c r="H153" s="413">
        <v>3048</v>
      </c>
      <c r="I153" s="413">
        <v>869.79216322248419</v>
      </c>
    </row>
    <row r="154" spans="1:9" ht="15" customHeight="1">
      <c r="A154" s="224">
        <v>103</v>
      </c>
      <c r="B154" s="282">
        <v>7</v>
      </c>
      <c r="C154" s="480" t="s">
        <v>226</v>
      </c>
      <c r="D154" s="412">
        <f t="shared" si="10"/>
        <v>346460.15697395714</v>
      </c>
      <c r="E154" s="413">
        <v>320389</v>
      </c>
      <c r="F154" s="413">
        <v>123.70247484745765</v>
      </c>
      <c r="G154" s="413">
        <v>7541</v>
      </c>
      <c r="H154" s="413">
        <v>16845</v>
      </c>
      <c r="I154" s="413">
        <v>1561.4544991097089</v>
      </c>
    </row>
    <row r="155" spans="1:9" ht="15" customHeight="1">
      <c r="A155" s="224">
        <v>104</v>
      </c>
      <c r="B155" s="282">
        <v>8</v>
      </c>
      <c r="C155" s="480" t="s">
        <v>227</v>
      </c>
      <c r="D155" s="412">
        <f t="shared" si="10"/>
        <v>38215.68717372659</v>
      </c>
      <c r="E155" s="413">
        <v>32729</v>
      </c>
      <c r="F155" s="413">
        <v>65.358981423728821</v>
      </c>
      <c r="G155" s="413">
        <v>1738</v>
      </c>
      <c r="H155" s="413">
        <v>3073</v>
      </c>
      <c r="I155" s="413">
        <v>610.32819230286157</v>
      </c>
    </row>
    <row r="156" spans="1:9" ht="15" customHeight="1">
      <c r="A156" s="224">
        <v>105</v>
      </c>
      <c r="B156" s="282">
        <v>9</v>
      </c>
      <c r="C156" s="480" t="s">
        <v>228</v>
      </c>
      <c r="D156" s="412">
        <f t="shared" si="10"/>
        <v>24647.440696164042</v>
      </c>
      <c r="E156" s="413">
        <v>22731</v>
      </c>
      <c r="F156" s="413">
        <v>17.637808813559321</v>
      </c>
      <c r="G156" s="413">
        <v>1046</v>
      </c>
      <c r="H156" s="413">
        <v>828</v>
      </c>
      <c r="I156" s="413">
        <v>24.802887350479129</v>
      </c>
    </row>
    <row r="157" spans="1:9" ht="15" customHeight="1">
      <c r="A157" s="224">
        <v>106</v>
      </c>
      <c r="B157" s="282">
        <v>10</v>
      </c>
      <c r="C157" s="480" t="s">
        <v>229</v>
      </c>
      <c r="D157" s="412">
        <f t="shared" si="10"/>
        <v>12098.642837675408</v>
      </c>
      <c r="E157" s="413">
        <v>11330</v>
      </c>
      <c r="F157" s="413">
        <v>1.9817762711864408</v>
      </c>
      <c r="G157" s="413">
        <v>405</v>
      </c>
      <c r="H157" s="413">
        <v>328</v>
      </c>
      <c r="I157" s="413">
        <v>33.661061404221684</v>
      </c>
    </row>
    <row r="158" spans="1:9" ht="15" customHeight="1">
      <c r="A158" s="224">
        <v>107</v>
      </c>
      <c r="B158" s="282">
        <v>11</v>
      </c>
      <c r="C158" s="480" t="s">
        <v>230</v>
      </c>
      <c r="D158" s="412">
        <f t="shared" si="10"/>
        <v>17290.271610949392</v>
      </c>
      <c r="E158" s="413">
        <v>16540</v>
      </c>
      <c r="F158" s="413">
        <v>6.8569458983050851</v>
      </c>
      <c r="G158" s="413">
        <v>218</v>
      </c>
      <c r="H158" s="413">
        <v>511</v>
      </c>
      <c r="I158" s="413">
        <v>14.414665051090145</v>
      </c>
    </row>
    <row r="159" spans="1:9" ht="15" customHeight="1">
      <c r="A159" s="224">
        <v>108</v>
      </c>
      <c r="B159" s="282">
        <v>12</v>
      </c>
      <c r="C159" s="480" t="s">
        <v>231</v>
      </c>
      <c r="D159" s="412">
        <f t="shared" si="10"/>
        <v>10000.659189653144</v>
      </c>
      <c r="E159" s="413">
        <v>9276</v>
      </c>
      <c r="F159" s="413">
        <v>4.3599077966101696</v>
      </c>
      <c r="G159" s="413">
        <v>504</v>
      </c>
      <c r="H159" s="413">
        <v>189</v>
      </c>
      <c r="I159" s="413">
        <v>27.299281856533849</v>
      </c>
    </row>
    <row r="160" spans="1:9" ht="15" customHeight="1">
      <c r="A160" s="224">
        <v>109</v>
      </c>
      <c r="B160" s="282">
        <v>13</v>
      </c>
      <c r="C160" s="480" t="s">
        <v>232</v>
      </c>
      <c r="D160" s="412">
        <f t="shared" si="10"/>
        <v>22681.101354521914</v>
      </c>
      <c r="E160" s="413">
        <v>21838</v>
      </c>
      <c r="F160" s="413">
        <v>1.1494302372881355</v>
      </c>
      <c r="G160" s="413">
        <v>188</v>
      </c>
      <c r="H160" s="413">
        <v>643</v>
      </c>
      <c r="I160" s="413">
        <v>10.95192428462715</v>
      </c>
    </row>
    <row r="161" spans="1:9" ht="15" customHeight="1">
      <c r="A161" s="224">
        <v>110</v>
      </c>
      <c r="B161" s="282">
        <v>14</v>
      </c>
      <c r="C161" s="480" t="s">
        <v>233</v>
      </c>
      <c r="D161" s="412">
        <f t="shared" si="10"/>
        <v>78453.001533933435</v>
      </c>
      <c r="E161" s="413">
        <v>71027</v>
      </c>
      <c r="F161" s="413">
        <v>60.999073627118648</v>
      </c>
      <c r="G161" s="413">
        <v>3397</v>
      </c>
      <c r="H161" s="413">
        <v>3456</v>
      </c>
      <c r="I161" s="413">
        <v>512.00246030631922</v>
      </c>
    </row>
    <row r="162" spans="1:9" ht="15" customHeight="1">
      <c r="A162" s="224">
        <v>111</v>
      </c>
      <c r="B162" s="282">
        <v>15</v>
      </c>
      <c r="C162" s="480" t="s">
        <v>234</v>
      </c>
      <c r="D162" s="412">
        <f t="shared" si="10"/>
        <v>75399.399021784862</v>
      </c>
      <c r="E162" s="413">
        <v>74672</v>
      </c>
      <c r="F162" s="413">
        <v>3.4482907118644075</v>
      </c>
      <c r="G162" s="413">
        <v>92</v>
      </c>
      <c r="H162" s="413">
        <v>542</v>
      </c>
      <c r="I162" s="413">
        <v>89.95073107300388</v>
      </c>
    </row>
    <row r="163" spans="1:9" ht="15" customHeight="1">
      <c r="A163" s="224">
        <v>112</v>
      </c>
      <c r="B163" s="282">
        <v>16</v>
      </c>
      <c r="C163" s="480" t="s">
        <v>207</v>
      </c>
      <c r="D163" s="412">
        <f t="shared" si="10"/>
        <v>55781.440907259872</v>
      </c>
      <c r="E163" s="413">
        <v>37863</v>
      </c>
      <c r="F163" s="413">
        <v>366.35116149152543</v>
      </c>
      <c r="G163" s="413">
        <v>6174</v>
      </c>
      <c r="H163" s="413">
        <v>4092</v>
      </c>
      <c r="I163" s="413">
        <v>7286.0897457683468</v>
      </c>
    </row>
    <row r="164" spans="1:9" ht="15" customHeight="1">
      <c r="A164" s="224">
        <v>113</v>
      </c>
      <c r="B164" s="282">
        <v>17</v>
      </c>
      <c r="C164" s="480" t="s">
        <v>209</v>
      </c>
      <c r="D164" s="412">
        <f t="shared" si="10"/>
        <v>5321.6993249786019</v>
      </c>
      <c r="E164" s="413">
        <v>3288</v>
      </c>
      <c r="F164" s="413">
        <v>1.9817762711864408</v>
      </c>
      <c r="G164" s="413">
        <v>86</v>
      </c>
      <c r="H164" s="413">
        <v>1940</v>
      </c>
      <c r="I164" s="413">
        <v>5.717548707415645</v>
      </c>
    </row>
    <row r="165" spans="1:9" ht="15" customHeight="1">
      <c r="A165" s="224">
        <v>114</v>
      </c>
      <c r="B165" s="282">
        <v>18</v>
      </c>
      <c r="C165" s="480" t="s">
        <v>235</v>
      </c>
      <c r="D165" s="412">
        <f t="shared" si="10"/>
        <v>105177.03230117944</v>
      </c>
      <c r="E165" s="413">
        <v>101487</v>
      </c>
      <c r="F165" s="413">
        <v>25.842362576271189</v>
      </c>
      <c r="G165" s="413">
        <v>1399</v>
      </c>
      <c r="H165" s="413">
        <v>1950</v>
      </c>
      <c r="I165" s="413">
        <v>315.18993860316664</v>
      </c>
    </row>
    <row r="166" spans="1:9" ht="15" customHeight="1">
      <c r="A166" s="224">
        <v>115</v>
      </c>
      <c r="B166" s="282">
        <v>19</v>
      </c>
      <c r="C166" s="480" t="s">
        <v>236</v>
      </c>
      <c r="D166" s="412">
        <f t="shared" si="10"/>
        <v>8854.9992032313821</v>
      </c>
      <c r="E166" s="413">
        <v>6912</v>
      </c>
      <c r="F166" s="413">
        <v>21.601361355932205</v>
      </c>
      <c r="G166" s="413">
        <v>325</v>
      </c>
      <c r="H166" s="413">
        <v>1548</v>
      </c>
      <c r="I166" s="413">
        <v>48.397841875447916</v>
      </c>
    </row>
    <row r="167" spans="1:9" ht="15" customHeight="1">
      <c r="A167" s="224">
        <v>116</v>
      </c>
      <c r="B167" s="282">
        <v>20</v>
      </c>
      <c r="C167" s="480" t="s">
        <v>237</v>
      </c>
      <c r="D167" s="412">
        <f t="shared" si="10"/>
        <v>529416.71224801533</v>
      </c>
      <c r="E167" s="413">
        <v>472112</v>
      </c>
      <c r="F167" s="413">
        <v>448.15888596610176</v>
      </c>
      <c r="G167" s="413">
        <v>26631</v>
      </c>
      <c r="H167" s="413">
        <v>25896</v>
      </c>
      <c r="I167" s="413">
        <v>4329.5533620492215</v>
      </c>
    </row>
    <row r="168" spans="1:9" ht="15" customHeight="1">
      <c r="A168" s="224">
        <v>117</v>
      </c>
      <c r="B168" s="282">
        <v>21</v>
      </c>
      <c r="C168" s="480" t="s">
        <v>238</v>
      </c>
      <c r="D168" s="412">
        <f t="shared" si="10"/>
        <v>3782.6969894179251</v>
      </c>
      <c r="E168" s="413">
        <v>3459</v>
      </c>
      <c r="F168" s="413">
        <v>8.7198155932203392</v>
      </c>
      <c r="G168" s="413">
        <v>160</v>
      </c>
      <c r="H168" s="413">
        <v>61</v>
      </c>
      <c r="I168" s="413">
        <v>93.977173824705019</v>
      </c>
    </row>
    <row r="169" spans="1:9" ht="15" customHeight="1">
      <c r="A169" s="224">
        <v>118</v>
      </c>
      <c r="B169" s="282">
        <v>22</v>
      </c>
      <c r="C169" s="481" t="s">
        <v>239</v>
      </c>
      <c r="D169" s="415">
        <f t="shared" si="10"/>
        <v>33127010.775891822</v>
      </c>
      <c r="E169" s="416">
        <v>29124316</v>
      </c>
      <c r="F169" s="416">
        <v>12576.035132745763</v>
      </c>
      <c r="G169" s="416">
        <v>80287</v>
      </c>
      <c r="H169" s="416">
        <v>3906436</v>
      </c>
      <c r="I169" s="416">
        <v>3395.7407590746884</v>
      </c>
    </row>
    <row r="170" spans="1:9" ht="15" customHeight="1">
      <c r="A170" s="224">
        <v>119</v>
      </c>
      <c r="B170" s="282">
        <v>23</v>
      </c>
      <c r="C170" s="480" t="s">
        <v>218</v>
      </c>
      <c r="D170" s="412">
        <f t="shared" si="10"/>
        <v>20520.599429260736</v>
      </c>
      <c r="E170" s="413">
        <v>16788</v>
      </c>
      <c r="F170" s="413">
        <v>5.5886090847457632</v>
      </c>
      <c r="G170" s="413">
        <v>123</v>
      </c>
      <c r="H170" s="413">
        <v>3578</v>
      </c>
      <c r="I170" s="413">
        <v>26.01082017598948</v>
      </c>
    </row>
    <row r="171" spans="1:9" ht="15" customHeight="1">
      <c r="A171" s="223">
        <v>120</v>
      </c>
      <c r="B171" s="417"/>
      <c r="C171" s="444" t="s">
        <v>219</v>
      </c>
      <c r="D171" s="415">
        <f t="shared" ref="D171:I171" si="11">SUM(D148:D170)</f>
        <v>34810664.183037825</v>
      </c>
      <c r="E171" s="405">
        <f t="shared" si="11"/>
        <v>30631857</v>
      </c>
      <c r="F171" s="405">
        <f t="shared" si="11"/>
        <v>22347.183037830513</v>
      </c>
      <c r="G171" s="405">
        <f t="shared" si="11"/>
        <v>151141</v>
      </c>
      <c r="H171" s="405">
        <f t="shared" si="11"/>
        <v>3983520</v>
      </c>
      <c r="I171" s="405">
        <f t="shared" si="11"/>
        <v>21799.000000000004</v>
      </c>
    </row>
    <row r="172" spans="1:9" ht="21.75" customHeight="1">
      <c r="A172" s="224"/>
      <c r="B172" s="430"/>
      <c r="C172" s="376"/>
      <c r="D172" s="724">
        <v>41640</v>
      </c>
      <c r="E172" s="724"/>
      <c r="F172" s="724"/>
      <c r="G172" s="724"/>
      <c r="H172" s="724"/>
      <c r="I172" s="724"/>
    </row>
    <row r="173" spans="1:9" ht="15" customHeight="1">
      <c r="A173" s="223">
        <v>121</v>
      </c>
      <c r="B173" s="224">
        <v>1</v>
      </c>
      <c r="C173" s="480" t="s">
        <v>221</v>
      </c>
      <c r="D173" s="412">
        <f t="shared" ref="D173:D195" si="12">SUM(E173:I173)</f>
        <v>24977.242466880827</v>
      </c>
      <c r="E173" s="413">
        <v>12628</v>
      </c>
      <c r="F173" s="413">
        <v>8640.0335032156745</v>
      </c>
      <c r="G173" s="413">
        <v>747</v>
      </c>
      <c r="H173" s="413">
        <v>2428</v>
      </c>
      <c r="I173" s="413">
        <v>534.20896366515603</v>
      </c>
    </row>
    <row r="174" spans="1:9" ht="15" customHeight="1">
      <c r="A174" s="224">
        <v>122</v>
      </c>
      <c r="B174" s="282">
        <v>2</v>
      </c>
      <c r="C174" s="480" t="s">
        <v>187</v>
      </c>
      <c r="D174" s="412">
        <f t="shared" si="12"/>
        <v>1524.6646535541606</v>
      </c>
      <c r="E174" s="413">
        <v>1230</v>
      </c>
      <c r="F174" s="413">
        <v>9.9025924147104369</v>
      </c>
      <c r="G174" s="413">
        <v>145</v>
      </c>
      <c r="H174" s="413">
        <v>69</v>
      </c>
      <c r="I174" s="413">
        <v>70.762061139450196</v>
      </c>
    </row>
    <row r="175" spans="1:9" ht="15" customHeight="1">
      <c r="A175" s="223">
        <v>123</v>
      </c>
      <c r="B175" s="282">
        <v>3</v>
      </c>
      <c r="C175" s="480" t="s">
        <v>222</v>
      </c>
      <c r="D175" s="412">
        <f t="shared" si="12"/>
        <v>206670.27218033368</v>
      </c>
      <c r="E175" s="413">
        <v>194054</v>
      </c>
      <c r="F175" s="413">
        <v>120.7770332501583</v>
      </c>
      <c r="G175" s="413">
        <v>6286</v>
      </c>
      <c r="H175" s="413">
        <v>5463</v>
      </c>
      <c r="I175" s="413">
        <v>746.49514708350671</v>
      </c>
    </row>
    <row r="176" spans="1:9" ht="15" customHeight="1">
      <c r="A176" s="224">
        <v>124</v>
      </c>
      <c r="B176" s="282">
        <v>4</v>
      </c>
      <c r="C176" s="480" t="s">
        <v>223</v>
      </c>
      <c r="D176" s="412">
        <f t="shared" si="12"/>
        <v>16889.835651666341</v>
      </c>
      <c r="E176" s="413">
        <v>11931</v>
      </c>
      <c r="F176" s="413">
        <v>19.761942067784585</v>
      </c>
      <c r="G176" s="413">
        <v>4430</v>
      </c>
      <c r="H176" s="413">
        <v>337</v>
      </c>
      <c r="I176" s="413">
        <v>172.073709598558</v>
      </c>
    </row>
    <row r="177" spans="1:9" ht="15" customHeight="1">
      <c r="A177" s="223">
        <v>125</v>
      </c>
      <c r="B177" s="282">
        <v>5</v>
      </c>
      <c r="C177" s="480" t="s">
        <v>224</v>
      </c>
      <c r="D177" s="412">
        <f t="shared" si="12"/>
        <v>9660.5607412336849</v>
      </c>
      <c r="E177" s="413">
        <v>6573</v>
      </c>
      <c r="F177" s="413">
        <v>33.210440936670807</v>
      </c>
      <c r="G177" s="413">
        <v>1944</v>
      </c>
      <c r="H177" s="413">
        <v>223</v>
      </c>
      <c r="I177" s="413">
        <v>887.35030029701318</v>
      </c>
    </row>
    <row r="178" spans="1:9" ht="15" customHeight="1">
      <c r="A178" s="224">
        <v>126</v>
      </c>
      <c r="B178" s="282">
        <v>6</v>
      </c>
      <c r="C178" s="480" t="s">
        <v>225</v>
      </c>
      <c r="D178" s="412">
        <f t="shared" si="12"/>
        <v>63912.667619826818</v>
      </c>
      <c r="E178" s="413">
        <v>54931</v>
      </c>
      <c r="F178" s="413">
        <v>79.869380742227861</v>
      </c>
      <c r="G178" s="413">
        <v>4870</v>
      </c>
      <c r="H178" s="413">
        <v>3208</v>
      </c>
      <c r="I178" s="413">
        <v>823.79823908458661</v>
      </c>
    </row>
    <row r="179" spans="1:9" ht="15" customHeight="1">
      <c r="A179" s="223">
        <v>127</v>
      </c>
      <c r="B179" s="282">
        <v>7</v>
      </c>
      <c r="C179" s="480" t="s">
        <v>226</v>
      </c>
      <c r="D179" s="412">
        <f t="shared" si="12"/>
        <v>351137.10711073171</v>
      </c>
      <c r="E179" s="413">
        <v>325720</v>
      </c>
      <c r="F179" s="413">
        <v>134.26877488068081</v>
      </c>
      <c r="G179" s="413">
        <v>7127</v>
      </c>
      <c r="H179" s="413">
        <v>16707</v>
      </c>
      <c r="I179" s="413">
        <v>1448.8383358510118</v>
      </c>
    </row>
    <row r="180" spans="1:9" ht="15" customHeight="1">
      <c r="A180" s="224">
        <v>128</v>
      </c>
      <c r="B180" s="282">
        <v>8</v>
      </c>
      <c r="C180" s="480" t="s">
        <v>227</v>
      </c>
      <c r="D180" s="412">
        <f t="shared" si="12"/>
        <v>42465.712218234992</v>
      </c>
      <c r="E180" s="413">
        <v>37102</v>
      </c>
      <c r="F180" s="413">
        <v>69.750574519335956</v>
      </c>
      <c r="G180" s="413">
        <v>1738</v>
      </c>
      <c r="H180" s="413">
        <v>2986</v>
      </c>
      <c r="I180" s="413">
        <v>569.96164371565555</v>
      </c>
    </row>
    <row r="181" spans="1:9" ht="15" customHeight="1">
      <c r="A181" s="223">
        <v>129</v>
      </c>
      <c r="B181" s="282">
        <v>9</v>
      </c>
      <c r="C181" s="480" t="s">
        <v>228</v>
      </c>
      <c r="D181" s="412">
        <f t="shared" si="12"/>
        <v>25045.789466768743</v>
      </c>
      <c r="E181" s="413">
        <v>23053</v>
      </c>
      <c r="F181" s="413">
        <v>18.33493093378701</v>
      </c>
      <c r="G181" s="413">
        <v>1082</v>
      </c>
      <c r="H181" s="413">
        <v>868</v>
      </c>
      <c r="I181" s="413">
        <v>24.454535834957056</v>
      </c>
    </row>
    <row r="182" spans="1:9" ht="15" customHeight="1">
      <c r="A182" s="224">
        <v>130</v>
      </c>
      <c r="B182" s="282">
        <v>10</v>
      </c>
      <c r="C182" s="480" t="s">
        <v>229</v>
      </c>
      <c r="D182" s="412">
        <f t="shared" si="12"/>
        <v>12188.579372901097</v>
      </c>
      <c r="E182" s="413">
        <v>11437</v>
      </c>
      <c r="F182" s="413">
        <v>1.9891670352693451</v>
      </c>
      <c r="G182" s="413">
        <v>353</v>
      </c>
      <c r="H182" s="413">
        <v>365</v>
      </c>
      <c r="I182" s="413">
        <v>31.590205865825983</v>
      </c>
    </row>
    <row r="183" spans="1:9" ht="15" customHeight="1">
      <c r="A183" s="223">
        <v>131</v>
      </c>
      <c r="B183" s="282">
        <v>11</v>
      </c>
      <c r="C183" s="480" t="s">
        <v>230</v>
      </c>
      <c r="D183" s="412">
        <f t="shared" si="12"/>
        <v>17668.041522131236</v>
      </c>
      <c r="E183" s="413">
        <v>16892</v>
      </c>
      <c r="F183" s="413">
        <v>6.9188418618064187</v>
      </c>
      <c r="G183" s="413">
        <v>232</v>
      </c>
      <c r="H183" s="413">
        <v>523</v>
      </c>
      <c r="I183" s="413">
        <v>14.122680269428086</v>
      </c>
    </row>
    <row r="184" spans="1:9" ht="15" customHeight="1">
      <c r="A184" s="224">
        <v>132</v>
      </c>
      <c r="B184" s="282">
        <v>12</v>
      </c>
      <c r="C184" s="480" t="s">
        <v>231</v>
      </c>
      <c r="D184" s="412">
        <f t="shared" si="12"/>
        <v>11673.922317940327</v>
      </c>
      <c r="E184" s="413">
        <v>10710</v>
      </c>
      <c r="F184" s="413">
        <v>5.7512872976265852</v>
      </c>
      <c r="G184" s="413">
        <v>686</v>
      </c>
      <c r="H184" s="413">
        <v>244</v>
      </c>
      <c r="I184" s="413">
        <v>28.17103064270129</v>
      </c>
    </row>
    <row r="185" spans="1:9" ht="15" customHeight="1">
      <c r="A185" s="223">
        <v>133</v>
      </c>
      <c r="B185" s="282">
        <v>13</v>
      </c>
      <c r="C185" s="480" t="s">
        <v>232</v>
      </c>
      <c r="D185" s="412">
        <f t="shared" si="12"/>
        <v>26481.492896881224</v>
      </c>
      <c r="E185" s="413">
        <v>25357</v>
      </c>
      <c r="F185" s="413">
        <v>1.816195988724185</v>
      </c>
      <c r="G185" s="413">
        <v>282</v>
      </c>
      <c r="H185" s="413">
        <v>827</v>
      </c>
      <c r="I185" s="413">
        <v>13.676700892498779</v>
      </c>
    </row>
    <row r="186" spans="1:9" ht="15" customHeight="1">
      <c r="A186" s="224">
        <v>134</v>
      </c>
      <c r="B186" s="282">
        <v>14</v>
      </c>
      <c r="C186" s="480" t="s">
        <v>233</v>
      </c>
      <c r="D186" s="412">
        <f t="shared" si="12"/>
        <v>77486.68268706002</v>
      </c>
      <c r="E186" s="413">
        <v>69105</v>
      </c>
      <c r="F186" s="413">
        <v>69.231661379700469</v>
      </c>
      <c r="G186" s="413">
        <v>3627</v>
      </c>
      <c r="H186" s="413">
        <v>4167</v>
      </c>
      <c r="I186" s="413">
        <v>518.45102568032053</v>
      </c>
    </row>
    <row r="187" spans="1:9" ht="15" customHeight="1">
      <c r="A187" s="223">
        <v>135</v>
      </c>
      <c r="B187" s="282">
        <v>15</v>
      </c>
      <c r="C187" s="480" t="s">
        <v>234</v>
      </c>
      <c r="D187" s="412">
        <f t="shared" si="12"/>
        <v>79741.491688630442</v>
      </c>
      <c r="E187" s="413">
        <v>78505</v>
      </c>
      <c r="F187" s="413">
        <v>4.4107616869015924</v>
      </c>
      <c r="G187" s="413">
        <v>110</v>
      </c>
      <c r="H187" s="413">
        <v>1034</v>
      </c>
      <c r="I187" s="413">
        <v>88.08092694353833</v>
      </c>
    </row>
    <row r="188" spans="1:9" ht="15" customHeight="1">
      <c r="A188" s="224">
        <v>136</v>
      </c>
      <c r="B188" s="282">
        <v>16</v>
      </c>
      <c r="C188" s="480" t="s">
        <v>207</v>
      </c>
      <c r="D188" s="412">
        <f t="shared" si="12"/>
        <v>53219.595374190656</v>
      </c>
      <c r="E188" s="413">
        <v>35701</v>
      </c>
      <c r="F188" s="413">
        <v>385.6389482724353</v>
      </c>
      <c r="G188" s="413">
        <v>6290</v>
      </c>
      <c r="H188" s="413">
        <v>4033</v>
      </c>
      <c r="I188" s="413">
        <v>6809.9564259182234</v>
      </c>
    </row>
    <row r="189" spans="1:9" ht="15" customHeight="1">
      <c r="A189" s="223">
        <v>137</v>
      </c>
      <c r="B189" s="282">
        <v>17</v>
      </c>
      <c r="C189" s="480" t="s">
        <v>209</v>
      </c>
      <c r="D189" s="412">
        <f t="shared" si="12"/>
        <v>5838.8598326980564</v>
      </c>
      <c r="E189" s="413">
        <v>3481</v>
      </c>
      <c r="F189" s="413">
        <v>2.5080801749048267</v>
      </c>
      <c r="G189" s="413">
        <v>113</v>
      </c>
      <c r="H189" s="413">
        <v>2237</v>
      </c>
      <c r="I189" s="413">
        <v>5.3517525231516956</v>
      </c>
    </row>
    <row r="190" spans="1:9" ht="15" customHeight="1">
      <c r="A190" s="224">
        <v>138</v>
      </c>
      <c r="B190" s="282">
        <v>18</v>
      </c>
      <c r="C190" s="480" t="s">
        <v>235</v>
      </c>
      <c r="D190" s="412">
        <f t="shared" si="12"/>
        <v>110519.99438056424</v>
      </c>
      <c r="E190" s="413">
        <v>106702</v>
      </c>
      <c r="F190" s="413">
        <v>28.194280586861154</v>
      </c>
      <c r="G190" s="413">
        <v>1510</v>
      </c>
      <c r="H190" s="413">
        <v>1972</v>
      </c>
      <c r="I190" s="413">
        <v>307.80009997737739</v>
      </c>
    </row>
    <row r="191" spans="1:9" ht="15" customHeight="1">
      <c r="A191" s="223">
        <v>139</v>
      </c>
      <c r="B191" s="282">
        <v>19</v>
      </c>
      <c r="C191" s="480" t="s">
        <v>236</v>
      </c>
      <c r="D191" s="412">
        <f t="shared" si="12"/>
        <v>8511.7435746620158</v>
      </c>
      <c r="E191" s="413">
        <v>6720</v>
      </c>
      <c r="F191" s="413">
        <v>23.740276138323271</v>
      </c>
      <c r="G191" s="413">
        <v>326</v>
      </c>
      <c r="H191" s="413">
        <v>1398</v>
      </c>
      <c r="I191" s="413">
        <v>44.003298523691726</v>
      </c>
    </row>
    <row r="192" spans="1:9" ht="15" customHeight="1">
      <c r="A192" s="224">
        <v>140</v>
      </c>
      <c r="B192" s="282">
        <v>20</v>
      </c>
      <c r="C192" s="480" t="s">
        <v>237</v>
      </c>
      <c r="D192" s="412">
        <f t="shared" si="12"/>
        <v>517469.90143285529</v>
      </c>
      <c r="E192" s="413">
        <v>462011</v>
      </c>
      <c r="F192" s="413">
        <v>472.68662744628728</v>
      </c>
      <c r="G192" s="413">
        <v>25012</v>
      </c>
      <c r="H192" s="413">
        <v>26027</v>
      </c>
      <c r="I192" s="413">
        <v>3947.2148054089948</v>
      </c>
    </row>
    <row r="193" spans="1:9" ht="15" customHeight="1">
      <c r="A193" s="223">
        <v>141</v>
      </c>
      <c r="B193" s="282">
        <v>21</v>
      </c>
      <c r="C193" s="480" t="s">
        <v>238</v>
      </c>
      <c r="D193" s="412">
        <f t="shared" si="12"/>
        <v>4013.6488525190221</v>
      </c>
      <c r="E193" s="413">
        <v>3620</v>
      </c>
      <c r="F193" s="413">
        <v>11.113389740526561</v>
      </c>
      <c r="G193" s="413">
        <v>199</v>
      </c>
      <c r="H193" s="413">
        <v>71</v>
      </c>
      <c r="I193" s="413">
        <v>112.53546277849537</v>
      </c>
    </row>
    <row r="194" spans="1:9" ht="15" customHeight="1">
      <c r="A194" s="224">
        <v>142</v>
      </c>
      <c r="B194" s="282">
        <v>22</v>
      </c>
      <c r="C194" s="481" t="s">
        <v>239</v>
      </c>
      <c r="D194" s="415">
        <f t="shared" si="12"/>
        <v>33068164.791023627</v>
      </c>
      <c r="E194" s="416">
        <v>28995456</v>
      </c>
      <c r="F194" s="416">
        <v>14004.946725622009</v>
      </c>
      <c r="G194" s="416">
        <v>78112</v>
      </c>
      <c r="H194" s="416">
        <v>3977441</v>
      </c>
      <c r="I194" s="416">
        <v>3150.8442980055606</v>
      </c>
    </row>
    <row r="195" spans="1:9" ht="15" customHeight="1">
      <c r="A195" s="223">
        <v>143</v>
      </c>
      <c r="B195" s="282">
        <v>23</v>
      </c>
      <c r="C195" s="480" t="s">
        <v>218</v>
      </c>
      <c r="D195" s="412">
        <f t="shared" si="12"/>
        <v>17282.052880359559</v>
      </c>
      <c r="E195" s="413">
        <v>13798</v>
      </c>
      <c r="F195" s="413">
        <v>5.7945300592628755</v>
      </c>
      <c r="G195" s="413">
        <v>105</v>
      </c>
      <c r="H195" s="413">
        <v>3352</v>
      </c>
      <c r="I195" s="413">
        <v>21.25835030029701</v>
      </c>
    </row>
    <row r="196" spans="1:9" ht="15" customHeight="1">
      <c r="A196" s="223">
        <v>144</v>
      </c>
      <c r="B196" s="417"/>
      <c r="C196" s="444" t="s">
        <v>219</v>
      </c>
      <c r="D196" s="415">
        <f t="shared" ref="D196:I196" si="13">SUM(D173:D195)</f>
        <v>34752544.64994625</v>
      </c>
      <c r="E196" s="405">
        <f t="shared" si="13"/>
        <v>30506717</v>
      </c>
      <c r="F196" s="405">
        <f t="shared" si="13"/>
        <v>24150.649946251666</v>
      </c>
      <c r="G196" s="405">
        <f t="shared" si="13"/>
        <v>145326</v>
      </c>
      <c r="H196" s="405">
        <f t="shared" si="13"/>
        <v>4055980</v>
      </c>
      <c r="I196" s="405">
        <f t="shared" si="13"/>
        <v>20371</v>
      </c>
    </row>
    <row r="197" spans="1:9" ht="15" customHeight="1">
      <c r="A197" s="388" t="s">
        <v>572</v>
      </c>
      <c r="B197" s="363"/>
    </row>
    <row r="198" spans="1:9" ht="12" customHeight="1">
      <c r="A198" s="365" t="s">
        <v>902</v>
      </c>
    </row>
    <row r="199" spans="1:9" ht="12" customHeight="1">
      <c r="A199" s="365" t="s">
        <v>903</v>
      </c>
    </row>
    <row r="200" spans="1:9" ht="12" customHeight="1">
      <c r="A200" s="211" t="s">
        <v>278</v>
      </c>
    </row>
    <row r="201" spans="1:9" ht="12" customHeight="1">
      <c r="A201" s="365" t="s">
        <v>904</v>
      </c>
    </row>
    <row r="202" spans="1:9" hidden="1">
      <c r="B202" s="365" t="s">
        <v>905</v>
      </c>
    </row>
  </sheetData>
  <mergeCells count="8">
    <mergeCell ref="D147:I147"/>
    <mergeCell ref="D172:I172"/>
    <mergeCell ref="D5:I5"/>
    <mergeCell ref="D26:I26"/>
    <mergeCell ref="D47:I47"/>
    <mergeCell ref="D72:I72"/>
    <mergeCell ref="D97:I97"/>
    <mergeCell ref="D122:I122"/>
  </mergeCells>
  <pageMargins left="0.59055118110236227" right="0.19685039370078741" top="0.78740157480314965" bottom="0.39370078740157483" header="0.11811023622047245" footer="0.11811023622047245"/>
  <pageSetup paperSize="9" scale="70" orientation="portrait" r:id="rId1"/>
  <headerFooter>
    <oddHeader>&amp;R&amp;"MetaNormalLF-Roman,Standard"Teil 5</oddHeader>
    <oddFooter>&amp;L&amp;"MetaNormalLF-Roman,Standard"Statistisches Bundesamt, Umweltnutzung und Wirtschaft, Tabellenband, 2016</oddFooter>
  </headerFooter>
  <rowBreaks count="2" manualBreakCount="2">
    <brk id="96" max="16383" man="1"/>
    <brk id="1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58</vt:i4>
      </vt:variant>
      <vt:variant>
        <vt:lpstr>Benannte Bereiche</vt:lpstr>
      </vt:variant>
      <vt:variant>
        <vt:i4>14</vt:i4>
      </vt:variant>
    </vt:vector>
  </HeadingPairs>
  <TitlesOfParts>
    <vt:vector size="72" baseType="lpstr">
      <vt:lpstr>Titel</vt:lpstr>
      <vt:lpstr>Inhalt</vt:lpstr>
      <vt:lpstr>Einführung</vt:lpstr>
      <vt:lpstr>Glossar</vt:lpstr>
      <vt:lpstr>10.1</vt:lpstr>
      <vt:lpstr>10.2.1</vt:lpstr>
      <vt:lpstr>10.2.2a</vt:lpstr>
      <vt:lpstr>10.2.2b</vt:lpstr>
      <vt:lpstr>10.3.1</vt:lpstr>
      <vt:lpstr>10.3.2</vt:lpstr>
      <vt:lpstr>10.4.1</vt:lpstr>
      <vt:lpstr>10.4.2</vt:lpstr>
      <vt:lpstr>10.4.3</vt:lpstr>
      <vt:lpstr>10.4.4</vt:lpstr>
      <vt:lpstr>10.4.5</vt:lpstr>
      <vt:lpstr>10.4.6a</vt:lpstr>
      <vt:lpstr>10.4.6b</vt:lpstr>
      <vt:lpstr>10.5.1</vt:lpstr>
      <vt:lpstr>10.5.2</vt:lpstr>
      <vt:lpstr>10.5.3</vt:lpstr>
      <vt:lpstr>10.5.4</vt:lpstr>
      <vt:lpstr>10.5.5</vt:lpstr>
      <vt:lpstr>10.5.6</vt:lpstr>
      <vt:lpstr>10.6.1</vt:lpstr>
      <vt:lpstr>10.6.2</vt:lpstr>
      <vt:lpstr>10.6.3</vt:lpstr>
      <vt:lpstr>10.6.4</vt:lpstr>
      <vt:lpstr>10.6.5</vt:lpstr>
      <vt:lpstr>10.6.6</vt:lpstr>
      <vt:lpstr>11.1.1</vt:lpstr>
      <vt:lpstr>11.1.2</vt:lpstr>
      <vt:lpstr>11.1.3</vt:lpstr>
      <vt:lpstr>11.1.4</vt:lpstr>
      <vt:lpstr>11.1.5</vt:lpstr>
      <vt:lpstr>11.2.1</vt:lpstr>
      <vt:lpstr>11.2.2</vt:lpstr>
      <vt:lpstr>11.2.3</vt:lpstr>
      <vt:lpstr>11.2.4</vt:lpstr>
      <vt:lpstr>11.2.5</vt:lpstr>
      <vt:lpstr>11.2.6</vt:lpstr>
      <vt:lpstr>11.2.7</vt:lpstr>
      <vt:lpstr>11.2.8</vt:lpstr>
      <vt:lpstr>11.2.9</vt:lpstr>
      <vt:lpstr>11.2.10</vt:lpstr>
      <vt:lpstr>11.3.1</vt:lpstr>
      <vt:lpstr>11.3.2</vt:lpstr>
      <vt:lpstr>11.3.3</vt:lpstr>
      <vt:lpstr>11.3.4</vt:lpstr>
      <vt:lpstr>11.3.5</vt:lpstr>
      <vt:lpstr>12.1</vt:lpstr>
      <vt:lpstr>12.2</vt:lpstr>
      <vt:lpstr>12.3</vt:lpstr>
      <vt:lpstr>12.4</vt:lpstr>
      <vt:lpstr>12.5</vt:lpstr>
      <vt:lpstr>12.6</vt:lpstr>
      <vt:lpstr>12.7</vt:lpstr>
      <vt:lpstr>12.8</vt:lpstr>
      <vt:lpstr>12.9</vt:lpstr>
      <vt:lpstr>'10.3.1'!Drucktitel</vt:lpstr>
      <vt:lpstr>'10.3.2'!Drucktitel</vt:lpstr>
      <vt:lpstr>'10.4.2'!Drucktitel</vt:lpstr>
      <vt:lpstr>'10.4.3'!Drucktitel</vt:lpstr>
      <vt:lpstr>'10.5.1'!Drucktitel</vt:lpstr>
      <vt:lpstr>'10.5.3'!Drucktitel</vt:lpstr>
      <vt:lpstr>'10.5.4'!Drucktitel</vt:lpstr>
      <vt:lpstr>'10.6.3'!Drucktitel</vt:lpstr>
      <vt:lpstr>'10.6.4'!Drucktitel</vt:lpstr>
      <vt:lpstr>'11.3.3'!Drucktitel</vt:lpstr>
      <vt:lpstr>'12.5'!Drucktitel</vt:lpstr>
      <vt:lpstr>'12.6'!Drucktitel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Umweltnutzung und Wirtschaft - Tabellen zu den UGR - Teil 5: Verkehr und Umwelt, Landwirtschaft und Umwelt, Waldgesamtrechnung - 2016</dc:title>
  <dc:creator>Statistisches Bundesamt</dc:creator>
  <cp:keywords>Straßenverkehr, Fahrzeugbestände, Fahrleistungen, Energieverbrauch, CO2-Emissionen,</cp:keywords>
  <cp:lastModifiedBy>Haas-Helfrich, Daniela (B305)</cp:lastModifiedBy>
  <cp:lastPrinted>2017-06-07T12:45:25Z</cp:lastPrinted>
  <dcterms:created xsi:type="dcterms:W3CDTF">2004-09-10T06:43:49Z</dcterms:created>
  <dcterms:modified xsi:type="dcterms:W3CDTF">2017-06-07T12:46:29Z</dcterms:modified>
</cp:coreProperties>
</file>