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310" windowHeight="14355"/>
  </bookViews>
  <sheets>
    <sheet name="Titel" sheetId="21" r:id="rId1"/>
    <sheet name="Inhalt" sheetId="9" r:id="rId2"/>
    <sheet name="Einführung" sheetId="22" r:id="rId3"/>
    <sheet name="Glossar" sheetId="19" r:id="rId4"/>
    <sheet name="1.1" sheetId="32" r:id="rId5"/>
    <sheet name="1.2" sheetId="34" r:id="rId6"/>
    <sheet name="1.3" sheetId="35" r:id="rId7"/>
    <sheet name="1.4" sheetId="36" r:id="rId8"/>
    <sheet name="1.5" sheetId="37" r:id="rId9"/>
    <sheet name="1.6" sheetId="38" r:id="rId10"/>
    <sheet name="2.1" sheetId="39" r:id="rId11"/>
    <sheet name="2.2" sheetId="40" r:id="rId12"/>
    <sheet name="2.3" sheetId="41" r:id="rId13"/>
  </sheets>
  <definedNames>
    <definedName name="_xlnm.Print_Titles" localSheetId="5">'1.2'!$1:$3</definedName>
    <definedName name="_xlnm.Print_Titles" localSheetId="6">'1.3'!$1:$4</definedName>
    <definedName name="_xlnm.Print_Titles" localSheetId="7">'1.4'!$1:$4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F26" i="34" l="1"/>
  <c r="G26" i="34"/>
  <c r="H26" i="34"/>
  <c r="I26" i="34"/>
  <c r="J26" i="34"/>
  <c r="K26" i="34"/>
  <c r="L26" i="34"/>
  <c r="M26" i="34"/>
  <c r="N26" i="34"/>
  <c r="O26" i="34"/>
  <c r="P26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F27" i="34"/>
  <c r="G27" i="34"/>
  <c r="H27" i="34"/>
  <c r="I27" i="34"/>
  <c r="J27" i="34"/>
  <c r="K27" i="34"/>
  <c r="L27" i="34"/>
  <c r="M27" i="34"/>
  <c r="N27" i="34"/>
  <c r="O27" i="34"/>
  <c r="P27" i="34"/>
  <c r="Q27" i="34"/>
  <c r="R27" i="34"/>
  <c r="S27" i="34"/>
  <c r="T27" i="34"/>
  <c r="U27" i="34"/>
  <c r="V27" i="34"/>
  <c r="W27" i="34"/>
  <c r="X27" i="34"/>
  <c r="Y27" i="34"/>
  <c r="Z27" i="34"/>
  <c r="AA27" i="34"/>
  <c r="AB27" i="34"/>
  <c r="AC27" i="34"/>
  <c r="E27" i="34"/>
  <c r="E26" i="34"/>
  <c r="H14" i="37" l="1"/>
  <c r="G14" i="37"/>
  <c r="F14" i="37"/>
  <c r="E14" i="37"/>
  <c r="D14" i="37"/>
  <c r="C14" i="37"/>
  <c r="H7" i="37"/>
  <c r="G7" i="37"/>
  <c r="F7" i="37"/>
  <c r="E7" i="37"/>
  <c r="D7" i="37"/>
  <c r="C7" i="37"/>
  <c r="H6" i="37"/>
  <c r="G6" i="37"/>
  <c r="F6" i="37"/>
  <c r="E6" i="37"/>
  <c r="D6" i="37"/>
  <c r="C6" i="37"/>
  <c r="H5" i="37"/>
  <c r="G5" i="37"/>
  <c r="F5" i="37"/>
  <c r="E5" i="37"/>
  <c r="D5" i="37"/>
  <c r="C5" i="37"/>
  <c r="X46" i="35"/>
  <c r="W46" i="35"/>
  <c r="V46" i="35"/>
  <c r="U46" i="35"/>
  <c r="T46" i="35"/>
  <c r="S46" i="35"/>
  <c r="R46" i="35"/>
  <c r="Q46" i="35"/>
  <c r="P46" i="35"/>
  <c r="O46" i="35"/>
  <c r="N46" i="35"/>
  <c r="M46" i="35"/>
  <c r="L46" i="35"/>
  <c r="K46" i="35"/>
  <c r="J46" i="35"/>
  <c r="I46" i="35"/>
  <c r="H46" i="35"/>
  <c r="G46" i="35"/>
  <c r="F46" i="35"/>
  <c r="E46" i="35"/>
  <c r="D46" i="35"/>
  <c r="X45" i="35"/>
  <c r="W45" i="35"/>
  <c r="V45" i="35"/>
  <c r="U45" i="35"/>
  <c r="T45" i="35"/>
  <c r="S45" i="35"/>
  <c r="R45" i="35"/>
  <c r="Q45" i="35"/>
  <c r="P45" i="35"/>
  <c r="O45" i="35"/>
  <c r="N45" i="35"/>
  <c r="M45" i="35"/>
  <c r="L45" i="35"/>
  <c r="K45" i="35"/>
  <c r="J45" i="35"/>
  <c r="I45" i="35"/>
  <c r="H45" i="35"/>
  <c r="G45" i="35"/>
  <c r="F45" i="35"/>
  <c r="E45" i="35"/>
  <c r="D45" i="35"/>
  <c r="M75" i="35"/>
  <c r="L75" i="35"/>
  <c r="K75" i="35"/>
  <c r="J75" i="35"/>
  <c r="I75" i="35"/>
  <c r="H75" i="35"/>
  <c r="G75" i="35"/>
  <c r="F75" i="35"/>
  <c r="E75" i="35"/>
  <c r="R74" i="35"/>
  <c r="O74" i="35"/>
  <c r="M74" i="35"/>
  <c r="L74" i="35"/>
  <c r="K74" i="35"/>
  <c r="J74" i="35"/>
  <c r="I74" i="35"/>
  <c r="H74" i="35"/>
  <c r="G74" i="35"/>
  <c r="F74" i="35"/>
  <c r="E74" i="35"/>
  <c r="J73" i="35"/>
  <c r="F73" i="35"/>
  <c r="T71" i="35"/>
  <c r="S71" i="35"/>
  <c r="R71" i="35"/>
  <c r="Q71" i="35"/>
  <c r="P71" i="35"/>
  <c r="O71" i="35"/>
  <c r="M71" i="35"/>
  <c r="L71" i="35"/>
  <c r="K71" i="35"/>
  <c r="J71" i="35"/>
  <c r="I71" i="35"/>
  <c r="S70" i="35"/>
  <c r="R70" i="35"/>
  <c r="O70" i="35"/>
  <c r="M70" i="35"/>
  <c r="L70" i="35"/>
  <c r="K70" i="35"/>
  <c r="J70" i="35"/>
  <c r="I70" i="35"/>
  <c r="V64" i="35"/>
  <c r="S64" i="35"/>
  <c r="R64" i="35"/>
  <c r="Q64" i="35"/>
  <c r="P64" i="35"/>
  <c r="O64" i="35"/>
  <c r="N64" i="35"/>
  <c r="M64" i="35"/>
  <c r="L64" i="35"/>
  <c r="K64" i="35"/>
  <c r="J64" i="35"/>
  <c r="I64" i="35"/>
  <c r="H64" i="35"/>
  <c r="G64" i="35"/>
  <c r="F64" i="35"/>
  <c r="E64" i="35"/>
  <c r="O63" i="35"/>
  <c r="L63" i="35"/>
  <c r="K63" i="35"/>
  <c r="J63" i="35"/>
  <c r="I63" i="35"/>
  <c r="S62" i="35"/>
  <c r="Q62" i="35"/>
  <c r="O62" i="35"/>
  <c r="N62" i="35"/>
  <c r="M62" i="35"/>
  <c r="L62" i="35"/>
  <c r="K62" i="35"/>
  <c r="J62" i="35"/>
  <c r="I62" i="35"/>
  <c r="H62" i="35"/>
  <c r="G62" i="35"/>
  <c r="F62" i="35"/>
  <c r="E62" i="35"/>
  <c r="AA60" i="35"/>
  <c r="O60" i="35"/>
  <c r="K60" i="35"/>
  <c r="J60" i="35"/>
  <c r="G60" i="35"/>
  <c r="F60" i="35"/>
  <c r="E60" i="35"/>
  <c r="J59" i="35"/>
  <c r="F59" i="35"/>
  <c r="J58" i="35"/>
  <c r="F58" i="35"/>
  <c r="S57" i="35"/>
  <c r="O57" i="35"/>
  <c r="K57" i="35"/>
  <c r="G57" i="35"/>
  <c r="S56" i="35"/>
  <c r="P56" i="35"/>
  <c r="O56" i="35"/>
  <c r="L56" i="35"/>
  <c r="K56" i="35"/>
  <c r="H56" i="35"/>
  <c r="G56" i="35"/>
  <c r="AB55" i="35"/>
  <c r="Y55" i="35"/>
  <c r="X55" i="35"/>
  <c r="U55" i="35"/>
  <c r="T55" i="35"/>
  <c r="S55" i="35"/>
  <c r="Q55" i="35"/>
  <c r="P55" i="35"/>
  <c r="O55" i="35"/>
  <c r="N55" i="35"/>
  <c r="M55" i="35"/>
  <c r="L55" i="35"/>
  <c r="K55" i="35"/>
  <c r="J55" i="35"/>
  <c r="I55" i="35"/>
  <c r="H55" i="35"/>
  <c r="G55" i="35"/>
  <c r="F55" i="35"/>
  <c r="E55" i="35"/>
  <c r="Z54" i="35"/>
  <c r="Y54" i="35"/>
  <c r="V54" i="35"/>
  <c r="U54" i="35"/>
  <c r="T54" i="35"/>
  <c r="S54" i="35"/>
  <c r="R54" i="35"/>
  <c r="Q54" i="35"/>
  <c r="P54" i="35"/>
  <c r="O54" i="35"/>
  <c r="N54" i="35"/>
  <c r="M54" i="35"/>
  <c r="L54" i="35"/>
  <c r="K54" i="35"/>
  <c r="J54" i="35"/>
  <c r="I54" i="35"/>
  <c r="H54" i="35"/>
  <c r="G54" i="35"/>
  <c r="F54" i="35"/>
  <c r="E54" i="35"/>
  <c r="U50" i="35"/>
  <c r="T50" i="35"/>
  <c r="Q50" i="35"/>
  <c r="P50" i="35"/>
  <c r="O50" i="35"/>
  <c r="M50" i="35"/>
  <c r="L50" i="35"/>
  <c r="S49" i="35"/>
  <c r="O49" i="35"/>
  <c r="N49" i="35"/>
  <c r="K49" i="35"/>
  <c r="J49" i="35"/>
  <c r="G49" i="35"/>
  <c r="F49" i="35"/>
  <c r="D48" i="35"/>
  <c r="V47" i="35"/>
  <c r="R47" i="35"/>
  <c r="D47" i="35"/>
  <c r="J47" i="35"/>
  <c r="F47" i="35"/>
  <c r="AB46" i="35"/>
  <c r="AA46" i="35"/>
  <c r="Z46" i="35"/>
  <c r="Y46" i="35"/>
  <c r="AB45" i="35"/>
  <c r="AA45" i="35"/>
  <c r="Z45" i="35"/>
  <c r="Y45" i="35"/>
  <c r="E115" i="34"/>
  <c r="D115" i="34"/>
  <c r="I113" i="34"/>
  <c r="H113" i="34"/>
  <c r="G113" i="34"/>
  <c r="F113" i="34"/>
  <c r="E113" i="34"/>
  <c r="H108" i="34"/>
  <c r="G108" i="34"/>
  <c r="H104" i="34"/>
  <c r="G104" i="34"/>
  <c r="F104" i="34"/>
  <c r="H103" i="34"/>
  <c r="G103" i="34"/>
  <c r="F103" i="34"/>
  <c r="H101" i="34"/>
  <c r="G101" i="34"/>
  <c r="F101" i="34"/>
  <c r="H99" i="34"/>
  <c r="G99" i="34"/>
  <c r="F99" i="34"/>
  <c r="H96" i="34"/>
  <c r="G96" i="34"/>
  <c r="F96" i="34"/>
  <c r="H95" i="34"/>
  <c r="G95" i="34"/>
  <c r="F95" i="34"/>
  <c r="H94" i="34"/>
  <c r="G94" i="34"/>
  <c r="F94" i="34"/>
  <c r="H93" i="34"/>
  <c r="G93" i="34"/>
  <c r="F93" i="34"/>
  <c r="H92" i="34"/>
  <c r="G92" i="34"/>
  <c r="F92" i="34"/>
  <c r="E92" i="34"/>
  <c r="H91" i="34"/>
  <c r="G91" i="34"/>
  <c r="F91" i="34"/>
  <c r="H90" i="34"/>
  <c r="G90" i="34"/>
  <c r="F90" i="34"/>
  <c r="H89" i="34"/>
  <c r="G89" i="34"/>
  <c r="F89" i="34"/>
  <c r="H88" i="34"/>
  <c r="G88" i="34"/>
  <c r="F88" i="34"/>
  <c r="H87" i="34"/>
  <c r="G87" i="34"/>
  <c r="F87" i="34"/>
  <c r="H85" i="34"/>
  <c r="G85" i="34"/>
  <c r="F85" i="34"/>
  <c r="H83" i="34"/>
  <c r="G83" i="34"/>
  <c r="F83" i="34"/>
  <c r="AB68" i="34"/>
  <c r="I68" i="34"/>
  <c r="H68" i="34"/>
  <c r="G68" i="34"/>
  <c r="E68" i="34"/>
  <c r="D68" i="34"/>
  <c r="H62" i="34"/>
  <c r="G62" i="34"/>
  <c r="F62" i="34"/>
  <c r="E62" i="34"/>
  <c r="D62" i="34"/>
  <c r="H60" i="34"/>
  <c r="G60" i="34"/>
  <c r="F60" i="34"/>
  <c r="E60" i="34"/>
  <c r="D60" i="34"/>
  <c r="H58" i="34"/>
  <c r="G58" i="34"/>
  <c r="F58" i="34"/>
  <c r="E58" i="34"/>
  <c r="D58" i="34"/>
  <c r="H56" i="34"/>
  <c r="G56" i="34"/>
  <c r="F56" i="34"/>
  <c r="E56" i="34"/>
  <c r="D56" i="34"/>
  <c r="H51" i="34"/>
  <c r="G51" i="34"/>
  <c r="F51" i="34"/>
  <c r="E51" i="34"/>
  <c r="D51" i="34"/>
  <c r="H49" i="34"/>
  <c r="G49" i="34"/>
  <c r="F49" i="34"/>
  <c r="E49" i="34"/>
  <c r="D49" i="34"/>
  <c r="H47" i="34"/>
  <c r="G47" i="34"/>
  <c r="F47" i="34"/>
  <c r="E47" i="34"/>
  <c r="D47" i="34"/>
  <c r="H45" i="34"/>
  <c r="G45" i="34"/>
  <c r="F45" i="34"/>
  <c r="E45" i="34"/>
  <c r="D45" i="34"/>
  <c r="H43" i="34"/>
  <c r="G43" i="34"/>
  <c r="F43" i="34"/>
  <c r="E43" i="34"/>
  <c r="D43" i="34"/>
  <c r="H41" i="34"/>
  <c r="G41" i="34"/>
  <c r="F41" i="34"/>
  <c r="E41" i="34"/>
  <c r="D41" i="34"/>
  <c r="H39" i="34"/>
  <c r="G39" i="34"/>
  <c r="F39" i="34"/>
  <c r="E39" i="34"/>
  <c r="D39" i="34"/>
  <c r="Y68" i="34"/>
  <c r="Q68" i="34"/>
  <c r="N66" i="34"/>
  <c r="I66" i="34"/>
  <c r="P65" i="34"/>
  <c r="AA63" i="34"/>
  <c r="T62" i="34"/>
  <c r="S63" i="34"/>
  <c r="K63" i="34"/>
  <c r="Q61" i="34"/>
  <c r="S59" i="34"/>
  <c r="K59" i="34"/>
  <c r="K58" i="34"/>
  <c r="Q57" i="34"/>
  <c r="P57" i="34"/>
  <c r="I56" i="34"/>
  <c r="Y54" i="34"/>
  <c r="U54" i="34"/>
  <c r="S54" i="34"/>
  <c r="I54" i="34"/>
  <c r="U52" i="34"/>
  <c r="Q52" i="34"/>
  <c r="P52" i="34"/>
  <c r="AB50" i="34"/>
  <c r="T50" i="34"/>
  <c r="L50" i="34"/>
  <c r="I49" i="34"/>
  <c r="U48" i="34"/>
  <c r="M48" i="34"/>
  <c r="AB46" i="34"/>
  <c r="T46" i="34"/>
  <c r="S46" i="34"/>
  <c r="L46" i="34"/>
  <c r="K46" i="34"/>
  <c r="I45" i="34"/>
  <c r="Y44" i="34"/>
  <c r="U44" i="34"/>
  <c r="S44" i="34"/>
  <c r="M44" i="34"/>
  <c r="AB42" i="34"/>
  <c r="M42" i="34"/>
  <c r="L42" i="34"/>
  <c r="K42" i="34"/>
  <c r="I41" i="34"/>
  <c r="Y40" i="34"/>
  <c r="S40" i="34"/>
  <c r="Q40" i="34"/>
  <c r="O40" i="34"/>
  <c r="I40" i="34"/>
  <c r="Y38" i="34"/>
  <c r="L38" i="34"/>
  <c r="H38" i="34"/>
  <c r="G38" i="34"/>
  <c r="K37" i="34"/>
  <c r="G37" i="34"/>
  <c r="V35" i="34"/>
  <c r="S77" i="34"/>
  <c r="Q35" i="34"/>
  <c r="O77" i="34"/>
  <c r="K77" i="34"/>
  <c r="J35" i="34"/>
  <c r="G77" i="34"/>
  <c r="D35" i="34"/>
  <c r="E49" i="35" l="1"/>
  <c r="F56" i="35"/>
  <c r="J56" i="35"/>
  <c r="E73" i="35"/>
  <c r="I73" i="35"/>
  <c r="M73" i="35"/>
  <c r="O75" i="35"/>
  <c r="R48" i="35"/>
  <c r="T56" i="35"/>
  <c r="X56" i="35"/>
  <c r="AB56" i="35"/>
  <c r="G73" i="35"/>
  <c r="K73" i="35"/>
  <c r="O73" i="35"/>
  <c r="F48" i="35"/>
  <c r="H49" i="35"/>
  <c r="E56" i="35"/>
  <c r="H73" i="35"/>
  <c r="L73" i="35"/>
  <c r="Y34" i="34"/>
  <c r="L36" i="34"/>
  <c r="P36" i="34"/>
  <c r="AB36" i="34"/>
  <c r="L39" i="34"/>
  <c r="X39" i="34"/>
  <c r="AB39" i="34"/>
  <c r="P41" i="34"/>
  <c r="T41" i="34"/>
  <c r="L43" i="34"/>
  <c r="P43" i="34"/>
  <c r="AB43" i="34"/>
  <c r="X45" i="34"/>
  <c r="P49" i="34"/>
  <c r="X49" i="34"/>
  <c r="AB52" i="34"/>
  <c r="L53" i="34"/>
  <c r="X53" i="34"/>
  <c r="AB62" i="34"/>
  <c r="V66" i="34"/>
  <c r="Y50" i="35"/>
  <c r="I34" i="34"/>
  <c r="Q36" i="34"/>
  <c r="Q41" i="34"/>
  <c r="U41" i="34"/>
  <c r="Y41" i="34"/>
  <c r="M45" i="34"/>
  <c r="U45" i="34"/>
  <c r="Y45" i="34"/>
  <c r="M49" i="34"/>
  <c r="Q49" i="34"/>
  <c r="U49" i="34"/>
  <c r="Y49" i="34"/>
  <c r="Y56" i="34"/>
  <c r="Y61" i="34"/>
  <c r="X65" i="34"/>
  <c r="F66" i="34"/>
  <c r="Y66" i="34"/>
  <c r="V48" i="35"/>
  <c r="P70" i="35"/>
  <c r="T70" i="35"/>
  <c r="E34" i="34"/>
  <c r="U34" i="34"/>
  <c r="E36" i="34"/>
  <c r="U36" i="34"/>
  <c r="J48" i="35"/>
  <c r="P62" i="35"/>
  <c r="T62" i="35"/>
  <c r="X62" i="35"/>
  <c r="Q70" i="35"/>
  <c r="P34" i="34"/>
  <c r="T34" i="34"/>
  <c r="W37" i="34"/>
  <c r="AA37" i="34"/>
  <c r="X38" i="34"/>
  <c r="W39" i="34"/>
  <c r="W42" i="34"/>
  <c r="AA42" i="34"/>
  <c r="K43" i="34"/>
  <c r="W44" i="34"/>
  <c r="AA43" i="34"/>
  <c r="AA46" i="34"/>
  <c r="K47" i="34"/>
  <c r="S47" i="34"/>
  <c r="AA47" i="34"/>
  <c r="AA52" i="34"/>
  <c r="W53" i="34"/>
  <c r="U62" i="35"/>
  <c r="V70" i="35"/>
  <c r="G72" i="35"/>
  <c r="F72" i="35"/>
  <c r="E72" i="35"/>
  <c r="H72" i="35"/>
  <c r="R49" i="35"/>
  <c r="V49" i="35"/>
  <c r="Z49" i="35"/>
  <c r="X50" i="35"/>
  <c r="AB50" i="35"/>
  <c r="G115" i="35"/>
  <c r="G100" i="35"/>
  <c r="G114" i="35"/>
  <c r="G113" i="35"/>
  <c r="G104" i="35"/>
  <c r="G103" i="35"/>
  <c r="G102" i="35"/>
  <c r="G98" i="35"/>
  <c r="G99" i="35"/>
  <c r="G51" i="35"/>
  <c r="K115" i="35"/>
  <c r="K100" i="35"/>
  <c r="K114" i="35"/>
  <c r="K113" i="35"/>
  <c r="K111" i="35"/>
  <c r="K110" i="35"/>
  <c r="K104" i="35"/>
  <c r="K103" i="35"/>
  <c r="K102" i="35"/>
  <c r="K98" i="35"/>
  <c r="K99" i="35"/>
  <c r="K51" i="35"/>
  <c r="O115" i="35"/>
  <c r="O100" i="35"/>
  <c r="O114" i="35"/>
  <c r="O113" i="35"/>
  <c r="O111" i="35"/>
  <c r="O110" i="35"/>
  <c r="O104" i="35"/>
  <c r="O103" i="35"/>
  <c r="O102" i="35"/>
  <c r="O99" i="35"/>
  <c r="O98" i="35"/>
  <c r="O51" i="35"/>
  <c r="S111" i="35"/>
  <c r="S110" i="35"/>
  <c r="S104" i="35"/>
  <c r="S103" i="35"/>
  <c r="S102" i="35"/>
  <c r="S51" i="35"/>
  <c r="W111" i="35"/>
  <c r="W110" i="35"/>
  <c r="W104" i="35"/>
  <c r="W103" i="35"/>
  <c r="W102" i="35"/>
  <c r="W51" i="35"/>
  <c r="AA113" i="35"/>
  <c r="AA100" i="35"/>
  <c r="AA115" i="35"/>
  <c r="AA111" i="35"/>
  <c r="AA110" i="35"/>
  <c r="AA104" i="35"/>
  <c r="AA103" i="35"/>
  <c r="AA102" i="35"/>
  <c r="AA114" i="35"/>
  <c r="AA99" i="35"/>
  <c r="AA98" i="35"/>
  <c r="AA51" i="35"/>
  <c r="F95" i="35"/>
  <c r="F94" i="35"/>
  <c r="F85" i="35"/>
  <c r="F84" i="35"/>
  <c r="F83" i="35"/>
  <c r="F96" i="35"/>
  <c r="F81" i="35"/>
  <c r="F79" i="35"/>
  <c r="F78" i="35"/>
  <c r="F77" i="35"/>
  <c r="F80" i="35"/>
  <c r="F52" i="35"/>
  <c r="J95" i="35"/>
  <c r="J94" i="35"/>
  <c r="J92" i="35"/>
  <c r="J91" i="35"/>
  <c r="J85" i="35"/>
  <c r="J84" i="35"/>
  <c r="J83" i="35"/>
  <c r="J96" i="35"/>
  <c r="J81" i="35"/>
  <c r="J79" i="35"/>
  <c r="J78" i="35"/>
  <c r="J77" i="35"/>
  <c r="J80" i="35"/>
  <c r="J52" i="35"/>
  <c r="N95" i="35"/>
  <c r="N94" i="35"/>
  <c r="N92" i="35"/>
  <c r="N91" i="35"/>
  <c r="N85" i="35"/>
  <c r="N84" i="35"/>
  <c r="N83" i="35"/>
  <c r="N96" i="35"/>
  <c r="N81" i="35"/>
  <c r="N79" i="35"/>
  <c r="N78" i="35"/>
  <c r="N77" i="35"/>
  <c r="N80" i="35"/>
  <c r="N52" i="35"/>
  <c r="D52" i="35"/>
  <c r="R95" i="35"/>
  <c r="R94" i="35"/>
  <c r="R92" i="35"/>
  <c r="R91" i="35"/>
  <c r="R85" i="35"/>
  <c r="R84" i="35"/>
  <c r="R83" i="35"/>
  <c r="R96" i="35"/>
  <c r="R79" i="35"/>
  <c r="R80" i="35"/>
  <c r="R81" i="35"/>
  <c r="R78" i="35"/>
  <c r="R77" i="35"/>
  <c r="R52" i="35"/>
  <c r="V92" i="35"/>
  <c r="V91" i="35"/>
  <c r="V85" i="35"/>
  <c r="V84" i="35"/>
  <c r="V83" i="35"/>
  <c r="V78" i="35"/>
  <c r="V77" i="35"/>
  <c r="V52" i="35"/>
  <c r="Z92" i="35"/>
  <c r="Z91" i="35"/>
  <c r="Z85" i="35"/>
  <c r="Z84" i="35"/>
  <c r="Z83" i="35"/>
  <c r="Z78" i="35"/>
  <c r="Z77" i="35"/>
  <c r="Z52" i="35"/>
  <c r="W56" i="35"/>
  <c r="AA56" i="35"/>
  <c r="F57" i="35"/>
  <c r="J57" i="35"/>
  <c r="N57" i="35"/>
  <c r="R57" i="35"/>
  <c r="V57" i="35"/>
  <c r="Z57" i="35"/>
  <c r="E58" i="35"/>
  <c r="I58" i="35"/>
  <c r="M58" i="35"/>
  <c r="U58" i="35"/>
  <c r="E59" i="35"/>
  <c r="I59" i="35"/>
  <c r="M59" i="35"/>
  <c r="U59" i="35"/>
  <c r="P60" i="35"/>
  <c r="N60" i="35"/>
  <c r="Q60" i="35"/>
  <c r="X60" i="35"/>
  <c r="AB62" i="35"/>
  <c r="E63" i="35"/>
  <c r="H63" i="35"/>
  <c r="D63" i="35"/>
  <c r="S63" i="35"/>
  <c r="G63" i="35"/>
  <c r="F63" i="35"/>
  <c r="W63" i="35"/>
  <c r="AA63" i="35"/>
  <c r="Z64" i="35"/>
  <c r="X70" i="35"/>
  <c r="AB70" i="35"/>
  <c r="W71" i="35"/>
  <c r="AA71" i="35"/>
  <c r="AA73" i="35"/>
  <c r="U75" i="35"/>
  <c r="N47" i="35"/>
  <c r="W49" i="35"/>
  <c r="AA49" i="35"/>
  <c r="H114" i="35"/>
  <c r="H113" i="35"/>
  <c r="H104" i="35"/>
  <c r="H103" i="35"/>
  <c r="H102" i="35"/>
  <c r="H115" i="35"/>
  <c r="H100" i="35"/>
  <c r="H98" i="35"/>
  <c r="H99" i="35"/>
  <c r="H51" i="35"/>
  <c r="L114" i="35"/>
  <c r="L113" i="35"/>
  <c r="L111" i="35"/>
  <c r="L110" i="35"/>
  <c r="L104" i="35"/>
  <c r="L103" i="35"/>
  <c r="L102" i="35"/>
  <c r="L115" i="35"/>
  <c r="L100" i="35"/>
  <c r="L98" i="35"/>
  <c r="L99" i="35"/>
  <c r="L51" i="35"/>
  <c r="P111" i="35"/>
  <c r="P110" i="35"/>
  <c r="P104" i="35"/>
  <c r="P103" i="35"/>
  <c r="P102" i="35"/>
  <c r="P51" i="35"/>
  <c r="T111" i="35"/>
  <c r="T110" i="35"/>
  <c r="T104" i="35"/>
  <c r="T103" i="35"/>
  <c r="T102" i="35"/>
  <c r="T51" i="35"/>
  <c r="X114" i="35"/>
  <c r="X99" i="35"/>
  <c r="X113" i="35"/>
  <c r="X111" i="35"/>
  <c r="X110" i="35"/>
  <c r="X104" i="35"/>
  <c r="X103" i="35"/>
  <c r="X102" i="35"/>
  <c r="X100" i="35"/>
  <c r="X115" i="35"/>
  <c r="X98" i="35"/>
  <c r="X51" i="35"/>
  <c r="AB111" i="35"/>
  <c r="AB110" i="35"/>
  <c r="AB104" i="35"/>
  <c r="AB103" i="35"/>
  <c r="AB102" i="35"/>
  <c r="AB51" i="35"/>
  <c r="G94" i="35"/>
  <c r="G85" i="35"/>
  <c r="G84" i="35"/>
  <c r="G83" i="35"/>
  <c r="G96" i="35"/>
  <c r="G95" i="35"/>
  <c r="G79" i="35"/>
  <c r="G78" i="35"/>
  <c r="G77" i="35"/>
  <c r="G80" i="35"/>
  <c r="G81" i="35"/>
  <c r="G52" i="35"/>
  <c r="K94" i="35"/>
  <c r="K92" i="35"/>
  <c r="K91" i="35"/>
  <c r="K85" i="35"/>
  <c r="K84" i="35"/>
  <c r="K83" i="35"/>
  <c r="K96" i="35"/>
  <c r="K95" i="35"/>
  <c r="K79" i="35"/>
  <c r="K78" i="35"/>
  <c r="K77" i="35"/>
  <c r="K80" i="35"/>
  <c r="K81" i="35"/>
  <c r="K52" i="35"/>
  <c r="O94" i="35"/>
  <c r="O92" i="35"/>
  <c r="O91" i="35"/>
  <c r="O85" i="35"/>
  <c r="O84" i="35"/>
  <c r="O83" i="35"/>
  <c r="O96" i="35"/>
  <c r="O95" i="35"/>
  <c r="O79" i="35"/>
  <c r="O78" i="35"/>
  <c r="O77" i="35"/>
  <c r="O80" i="35"/>
  <c r="O81" i="35"/>
  <c r="O52" i="35"/>
  <c r="S92" i="35"/>
  <c r="S91" i="35"/>
  <c r="S85" i="35"/>
  <c r="S84" i="35"/>
  <c r="S83" i="35"/>
  <c r="S78" i="35"/>
  <c r="S77" i="35"/>
  <c r="S52" i="35"/>
  <c r="W92" i="35"/>
  <c r="W91" i="35"/>
  <c r="W85" i="35"/>
  <c r="W84" i="35"/>
  <c r="W83" i="35"/>
  <c r="W78" i="35"/>
  <c r="W77" i="35"/>
  <c r="W52" i="35"/>
  <c r="AA96" i="35"/>
  <c r="AA92" i="35"/>
  <c r="AA91" i="35"/>
  <c r="AA85" i="35"/>
  <c r="AA84" i="35"/>
  <c r="AA83" i="35"/>
  <c r="AA95" i="35"/>
  <c r="AA94" i="35"/>
  <c r="AA79" i="35"/>
  <c r="AA78" i="35"/>
  <c r="AA77" i="35"/>
  <c r="AA80" i="35"/>
  <c r="AA81" i="35"/>
  <c r="AA52" i="35"/>
  <c r="W57" i="35"/>
  <c r="AA57" i="35"/>
  <c r="N58" i="35"/>
  <c r="Q58" i="35"/>
  <c r="P58" i="35"/>
  <c r="X58" i="35"/>
  <c r="Q59" i="35"/>
  <c r="P59" i="35"/>
  <c r="N59" i="35"/>
  <c r="X59" i="35"/>
  <c r="Y62" i="35"/>
  <c r="P63" i="35"/>
  <c r="T63" i="35"/>
  <c r="X63" i="35"/>
  <c r="AB63" i="35"/>
  <c r="W64" i="35"/>
  <c r="AA64" i="35"/>
  <c r="G65" i="35"/>
  <c r="S65" i="35"/>
  <c r="W65" i="35"/>
  <c r="Z68" i="35"/>
  <c r="U70" i="35"/>
  <c r="Y70" i="35"/>
  <c r="X71" i="35"/>
  <c r="AB71" i="35"/>
  <c r="S72" i="35"/>
  <c r="R73" i="35"/>
  <c r="U74" i="35"/>
  <c r="Q75" i="35"/>
  <c r="P75" i="35"/>
  <c r="N75" i="35"/>
  <c r="X75" i="35"/>
  <c r="D49" i="35"/>
  <c r="L49" i="35"/>
  <c r="P49" i="35"/>
  <c r="T49" i="35"/>
  <c r="X49" i="35"/>
  <c r="AB49" i="35"/>
  <c r="N50" i="35"/>
  <c r="R50" i="35"/>
  <c r="V50" i="35"/>
  <c r="Z50" i="35"/>
  <c r="E113" i="35"/>
  <c r="E104" i="35"/>
  <c r="E103" i="35"/>
  <c r="E102" i="35"/>
  <c r="E115" i="35"/>
  <c r="E100" i="35"/>
  <c r="E114" i="35"/>
  <c r="E99" i="35"/>
  <c r="E98" i="35"/>
  <c r="E51" i="35"/>
  <c r="I113" i="35"/>
  <c r="I111" i="35"/>
  <c r="I110" i="35"/>
  <c r="I104" i="35"/>
  <c r="I103" i="35"/>
  <c r="I102" i="35"/>
  <c r="I115" i="35"/>
  <c r="I100" i="35"/>
  <c r="I114" i="35"/>
  <c r="I99" i="35"/>
  <c r="I98" i="35"/>
  <c r="I51" i="35"/>
  <c r="M113" i="35"/>
  <c r="M111" i="35"/>
  <c r="M110" i="35"/>
  <c r="M104" i="35"/>
  <c r="M103" i="35"/>
  <c r="M102" i="35"/>
  <c r="M115" i="35"/>
  <c r="M100" i="35"/>
  <c r="M114" i="35"/>
  <c r="M99" i="35"/>
  <c r="M98" i="35"/>
  <c r="M51" i="35"/>
  <c r="Q111" i="35"/>
  <c r="Q110" i="35"/>
  <c r="Q104" i="35"/>
  <c r="Q103" i="35"/>
  <c r="Q102" i="35"/>
  <c r="Q51" i="35"/>
  <c r="U115" i="35"/>
  <c r="U111" i="35"/>
  <c r="U110" i="35"/>
  <c r="U104" i="35"/>
  <c r="U103" i="35"/>
  <c r="U102" i="35"/>
  <c r="U114" i="35"/>
  <c r="U113" i="35"/>
  <c r="U100" i="35"/>
  <c r="U99" i="35"/>
  <c r="U98" i="35"/>
  <c r="U51" i="35"/>
  <c r="Y111" i="35"/>
  <c r="Y110" i="35"/>
  <c r="Y104" i="35"/>
  <c r="Y103" i="35"/>
  <c r="Y102" i="35"/>
  <c r="Y51" i="35"/>
  <c r="H96" i="35"/>
  <c r="H95" i="35"/>
  <c r="H94" i="35"/>
  <c r="H89" i="35"/>
  <c r="H85" i="35"/>
  <c r="H84" i="35"/>
  <c r="H83" i="35"/>
  <c r="H79" i="35"/>
  <c r="H78" i="35"/>
  <c r="H77" i="35"/>
  <c r="H80" i="35"/>
  <c r="H81" i="35"/>
  <c r="H52" i="35"/>
  <c r="L96" i="35"/>
  <c r="L95" i="35"/>
  <c r="L94" i="35"/>
  <c r="L92" i="35"/>
  <c r="L91" i="35"/>
  <c r="L85" i="35"/>
  <c r="L84" i="35"/>
  <c r="L83" i="35"/>
  <c r="L79" i="35"/>
  <c r="L78" i="35"/>
  <c r="L77" i="35"/>
  <c r="L80" i="35"/>
  <c r="L81" i="35"/>
  <c r="L52" i="35"/>
  <c r="P92" i="35"/>
  <c r="P91" i="35"/>
  <c r="P85" i="35"/>
  <c r="P84" i="35"/>
  <c r="P83" i="35"/>
  <c r="P78" i="35"/>
  <c r="P77" i="35"/>
  <c r="P52" i="35"/>
  <c r="T92" i="35"/>
  <c r="T91" i="35"/>
  <c r="T85" i="35"/>
  <c r="T84" i="35"/>
  <c r="T83" i="35"/>
  <c r="T78" i="35"/>
  <c r="T77" i="35"/>
  <c r="T52" i="35"/>
  <c r="X96" i="35"/>
  <c r="X95" i="35"/>
  <c r="X94" i="35"/>
  <c r="X92" i="35"/>
  <c r="X91" i="35"/>
  <c r="X85" i="35"/>
  <c r="X84" i="35"/>
  <c r="X83" i="35"/>
  <c r="X81" i="35"/>
  <c r="X78" i="35"/>
  <c r="X77" i="35"/>
  <c r="X79" i="35"/>
  <c r="X80" i="35"/>
  <c r="X52" i="35"/>
  <c r="AB92" i="35"/>
  <c r="AB91" i="35"/>
  <c r="AB85" i="35"/>
  <c r="AB84" i="35"/>
  <c r="AB83" i="35"/>
  <c r="AB78" i="35"/>
  <c r="AB77" i="35"/>
  <c r="AB52" i="35"/>
  <c r="W54" i="35"/>
  <c r="AA54" i="35"/>
  <c r="R55" i="35"/>
  <c r="V55" i="35"/>
  <c r="Z55" i="35"/>
  <c r="I56" i="35"/>
  <c r="M56" i="35"/>
  <c r="Q56" i="35"/>
  <c r="U56" i="35"/>
  <c r="Y56" i="35"/>
  <c r="H57" i="35"/>
  <c r="L57" i="35"/>
  <c r="P57" i="35"/>
  <c r="T57" i="35"/>
  <c r="X57" i="35"/>
  <c r="AB57" i="35"/>
  <c r="G58" i="35"/>
  <c r="K58" i="35"/>
  <c r="O58" i="35"/>
  <c r="AA58" i="35"/>
  <c r="G59" i="35"/>
  <c r="K59" i="35"/>
  <c r="O59" i="35"/>
  <c r="AA59" i="35"/>
  <c r="H60" i="35"/>
  <c r="L60" i="35"/>
  <c r="R60" i="35"/>
  <c r="R62" i="35"/>
  <c r="V62" i="35"/>
  <c r="Z62" i="35"/>
  <c r="M63" i="35"/>
  <c r="Q63" i="35"/>
  <c r="U63" i="35"/>
  <c r="Y63" i="35"/>
  <c r="T64" i="35"/>
  <c r="X64" i="35"/>
  <c r="AB64" i="35"/>
  <c r="H65" i="35"/>
  <c r="L65" i="35"/>
  <c r="P65" i="35"/>
  <c r="X65" i="35"/>
  <c r="AB86" i="35"/>
  <c r="S66" i="35"/>
  <c r="D68" i="35"/>
  <c r="T89" i="35"/>
  <c r="G70" i="35"/>
  <c r="N70" i="35"/>
  <c r="F70" i="35"/>
  <c r="E70" i="35"/>
  <c r="H70" i="35"/>
  <c r="Z70" i="35"/>
  <c r="U71" i="35"/>
  <c r="Y71" i="35"/>
  <c r="L72" i="35"/>
  <c r="P72" i="35"/>
  <c r="T72" i="35"/>
  <c r="X72" i="35"/>
  <c r="U73" i="35"/>
  <c r="N74" i="35"/>
  <c r="Q74" i="35"/>
  <c r="P74" i="35"/>
  <c r="X74" i="35"/>
  <c r="AA75" i="35"/>
  <c r="N48" i="35"/>
  <c r="I49" i="35"/>
  <c r="M49" i="35"/>
  <c r="Q49" i="35"/>
  <c r="U49" i="35"/>
  <c r="Y49" i="35"/>
  <c r="H50" i="35"/>
  <c r="D50" i="35"/>
  <c r="S50" i="35"/>
  <c r="K50" i="35"/>
  <c r="G50" i="35"/>
  <c r="J50" i="35"/>
  <c r="F50" i="35"/>
  <c r="I50" i="35"/>
  <c r="E50" i="35"/>
  <c r="W50" i="35"/>
  <c r="AA50" i="35"/>
  <c r="F115" i="35"/>
  <c r="F100" i="35"/>
  <c r="F114" i="35"/>
  <c r="F113" i="35"/>
  <c r="F108" i="35"/>
  <c r="F105" i="35"/>
  <c r="F104" i="35"/>
  <c r="F103" i="35"/>
  <c r="F102" i="35"/>
  <c r="F98" i="35"/>
  <c r="F99" i="35"/>
  <c r="F51" i="35"/>
  <c r="J115" i="35"/>
  <c r="J100" i="35"/>
  <c r="J114" i="35"/>
  <c r="J113" i="35"/>
  <c r="J111" i="35"/>
  <c r="J110" i="35"/>
  <c r="J108" i="35"/>
  <c r="J104" i="35"/>
  <c r="J103" i="35"/>
  <c r="J102" i="35"/>
  <c r="J98" i="35"/>
  <c r="J99" i="35"/>
  <c r="J51" i="35"/>
  <c r="N115" i="35"/>
  <c r="N100" i="35"/>
  <c r="N114" i="35"/>
  <c r="N113" i="35"/>
  <c r="N112" i="35"/>
  <c r="N111" i="35"/>
  <c r="N110" i="35"/>
  <c r="N108" i="35"/>
  <c r="N106" i="35"/>
  <c r="N104" i="35"/>
  <c r="N103" i="35"/>
  <c r="N102" i="35"/>
  <c r="N98" i="35"/>
  <c r="N99" i="35"/>
  <c r="N51" i="35"/>
  <c r="D51" i="35"/>
  <c r="R115" i="35"/>
  <c r="R114" i="35"/>
  <c r="R99" i="35"/>
  <c r="R113" i="35"/>
  <c r="R111" i="35"/>
  <c r="R110" i="35"/>
  <c r="R108" i="35"/>
  <c r="R105" i="35"/>
  <c r="R104" i="35"/>
  <c r="R103" i="35"/>
  <c r="R102" i="35"/>
  <c r="R100" i="35"/>
  <c r="R98" i="35"/>
  <c r="R51" i="35"/>
  <c r="V112" i="35"/>
  <c r="V111" i="35"/>
  <c r="V110" i="35"/>
  <c r="V108" i="35"/>
  <c r="V105" i="35"/>
  <c r="V104" i="35"/>
  <c r="V103" i="35"/>
  <c r="V102" i="35"/>
  <c r="V51" i="35"/>
  <c r="Z112" i="35"/>
  <c r="Z111" i="35"/>
  <c r="Z110" i="35"/>
  <c r="Z108" i="35"/>
  <c r="Z106" i="35"/>
  <c r="Z105" i="35"/>
  <c r="Z104" i="35"/>
  <c r="Z103" i="35"/>
  <c r="Z102" i="35"/>
  <c r="Z51" i="35"/>
  <c r="E96" i="35"/>
  <c r="E95" i="35"/>
  <c r="E94" i="35"/>
  <c r="E89" i="35"/>
  <c r="E85" i="35"/>
  <c r="E84" i="35"/>
  <c r="E80" i="35"/>
  <c r="E81" i="35"/>
  <c r="E83" i="35"/>
  <c r="E79" i="35"/>
  <c r="E78" i="35"/>
  <c r="E77" i="35"/>
  <c r="E52" i="35"/>
  <c r="I96" i="35"/>
  <c r="I95" i="35"/>
  <c r="I94" i="35"/>
  <c r="I92" i="35"/>
  <c r="I91" i="35"/>
  <c r="I87" i="35"/>
  <c r="I85" i="35"/>
  <c r="I84" i="35"/>
  <c r="I80" i="35"/>
  <c r="I83" i="35"/>
  <c r="I81" i="35"/>
  <c r="I79" i="35"/>
  <c r="I78" i="35"/>
  <c r="I77" i="35"/>
  <c r="I52" i="35"/>
  <c r="M96" i="35"/>
  <c r="M95" i="35"/>
  <c r="M94" i="35"/>
  <c r="M92" i="35"/>
  <c r="M91" i="35"/>
  <c r="M87" i="35"/>
  <c r="M85" i="35"/>
  <c r="M84" i="35"/>
  <c r="M83" i="35"/>
  <c r="M80" i="35"/>
  <c r="M81" i="35"/>
  <c r="M79" i="35"/>
  <c r="M78" i="35"/>
  <c r="M77" i="35"/>
  <c r="M52" i="35"/>
  <c r="Q92" i="35"/>
  <c r="Q91" i="35"/>
  <c r="Q87" i="35"/>
  <c r="Q85" i="35"/>
  <c r="Q84" i="35"/>
  <c r="Q83" i="35"/>
  <c r="Q78" i="35"/>
  <c r="Q77" i="35"/>
  <c r="Q52" i="35"/>
  <c r="U94" i="35"/>
  <c r="U96" i="35"/>
  <c r="U92" i="35"/>
  <c r="U91" i="35"/>
  <c r="U87" i="35"/>
  <c r="U85" i="35"/>
  <c r="U84" i="35"/>
  <c r="U95" i="35"/>
  <c r="U80" i="35"/>
  <c r="U81" i="35"/>
  <c r="U83" i="35"/>
  <c r="U79" i="35"/>
  <c r="U78" i="35"/>
  <c r="U77" i="35"/>
  <c r="U52" i="35"/>
  <c r="Y92" i="35"/>
  <c r="Y91" i="35"/>
  <c r="Y87" i="35"/>
  <c r="Y85" i="35"/>
  <c r="Y84" i="35"/>
  <c r="Y83" i="35"/>
  <c r="Y78" i="35"/>
  <c r="Y77" i="35"/>
  <c r="Y52" i="35"/>
  <c r="X54" i="35"/>
  <c r="AB54" i="35"/>
  <c r="W55" i="35"/>
  <c r="AA55" i="35"/>
  <c r="N56" i="35"/>
  <c r="R56" i="35"/>
  <c r="V56" i="35"/>
  <c r="Z56" i="35"/>
  <c r="E57" i="35"/>
  <c r="I57" i="35"/>
  <c r="M57" i="35"/>
  <c r="Q57" i="35"/>
  <c r="U57" i="35"/>
  <c r="Y57" i="35"/>
  <c r="H58" i="35"/>
  <c r="L58" i="35"/>
  <c r="R58" i="35"/>
  <c r="H59" i="35"/>
  <c r="L59" i="35"/>
  <c r="R59" i="35"/>
  <c r="I60" i="35"/>
  <c r="M60" i="35"/>
  <c r="U60" i="35"/>
  <c r="M61" i="35"/>
  <c r="W62" i="35"/>
  <c r="AA62" i="35"/>
  <c r="N63" i="35"/>
  <c r="R63" i="35"/>
  <c r="V63" i="35"/>
  <c r="Z63" i="35"/>
  <c r="U64" i="35"/>
  <c r="Y64" i="35"/>
  <c r="E65" i="35"/>
  <c r="I65" i="35"/>
  <c r="M65" i="35"/>
  <c r="U65" i="35"/>
  <c r="Y65" i="35"/>
  <c r="H66" i="35"/>
  <c r="P66" i="35"/>
  <c r="T66" i="35"/>
  <c r="X66" i="35"/>
  <c r="E68" i="35"/>
  <c r="I108" i="35"/>
  <c r="Y108" i="35"/>
  <c r="W70" i="35"/>
  <c r="AA70" i="35"/>
  <c r="G71" i="35"/>
  <c r="N71" i="35"/>
  <c r="F71" i="35"/>
  <c r="E71" i="35"/>
  <c r="H71" i="35"/>
  <c r="V71" i="35"/>
  <c r="Z71" i="35"/>
  <c r="I72" i="35"/>
  <c r="M72" i="35"/>
  <c r="Q72" i="35"/>
  <c r="U72" i="35"/>
  <c r="Y72" i="35"/>
  <c r="N73" i="35"/>
  <c r="Q73" i="35"/>
  <c r="P73" i="35"/>
  <c r="X73" i="35"/>
  <c r="AA74" i="35"/>
  <c r="R75" i="35"/>
  <c r="N77" i="34"/>
  <c r="N34" i="34"/>
  <c r="Z77" i="34"/>
  <c r="Z34" i="34"/>
  <c r="M80" i="34"/>
  <c r="M79" i="34"/>
  <c r="AC80" i="34"/>
  <c r="AC79" i="34"/>
  <c r="R81" i="34"/>
  <c r="R82" i="34"/>
  <c r="R38" i="34"/>
  <c r="U84" i="34"/>
  <c r="U83" i="34"/>
  <c r="U39" i="34"/>
  <c r="I88" i="34"/>
  <c r="I87" i="34"/>
  <c r="I43" i="34"/>
  <c r="W77" i="34"/>
  <c r="AA77" i="34"/>
  <c r="F79" i="34"/>
  <c r="F80" i="34"/>
  <c r="F36" i="34"/>
  <c r="J79" i="34"/>
  <c r="J80" i="34"/>
  <c r="J36" i="34"/>
  <c r="N79" i="34"/>
  <c r="N80" i="34"/>
  <c r="D79" i="34"/>
  <c r="D37" i="34"/>
  <c r="N36" i="34"/>
  <c r="R79" i="34"/>
  <c r="R80" i="34"/>
  <c r="R36" i="34"/>
  <c r="V79" i="34"/>
  <c r="V80" i="34"/>
  <c r="V36" i="34"/>
  <c r="Z79" i="34"/>
  <c r="Z80" i="34"/>
  <c r="Z36" i="34"/>
  <c r="E82" i="34"/>
  <c r="W81" i="34"/>
  <c r="S81" i="34"/>
  <c r="Z81" i="34"/>
  <c r="V81" i="34"/>
  <c r="AB81" i="34"/>
  <c r="T81" i="34"/>
  <c r="Y81" i="34"/>
  <c r="Q81" i="34"/>
  <c r="P81" i="34"/>
  <c r="AC81" i="34"/>
  <c r="E81" i="34"/>
  <c r="I82" i="34"/>
  <c r="I81" i="34"/>
  <c r="V38" i="34"/>
  <c r="M82" i="34"/>
  <c r="M81" i="34"/>
  <c r="U82" i="34"/>
  <c r="U81" i="34"/>
  <c r="J84" i="34"/>
  <c r="J83" i="34"/>
  <c r="N84" i="34"/>
  <c r="F84" i="34"/>
  <c r="E84" i="34"/>
  <c r="N83" i="34"/>
  <c r="H84" i="34"/>
  <c r="G84" i="34"/>
  <c r="H40" i="34"/>
  <c r="D40" i="34"/>
  <c r="R84" i="34"/>
  <c r="R83" i="34"/>
  <c r="V84" i="34"/>
  <c r="V83" i="34"/>
  <c r="Z84" i="34"/>
  <c r="Z83" i="34"/>
  <c r="J86" i="34"/>
  <c r="J85" i="34"/>
  <c r="J42" i="34"/>
  <c r="H86" i="34"/>
  <c r="G86" i="34"/>
  <c r="N86" i="34"/>
  <c r="F86" i="34"/>
  <c r="E86" i="34"/>
  <c r="N85" i="34"/>
  <c r="N42" i="34"/>
  <c r="F42" i="34"/>
  <c r="R86" i="34"/>
  <c r="R85" i="34"/>
  <c r="R42" i="34"/>
  <c r="V86" i="34"/>
  <c r="V85" i="34"/>
  <c r="V42" i="34"/>
  <c r="Z86" i="34"/>
  <c r="Z85" i="34"/>
  <c r="Z42" i="34"/>
  <c r="J88" i="34"/>
  <c r="J87" i="34"/>
  <c r="N88" i="34"/>
  <c r="N87" i="34"/>
  <c r="E87" i="34"/>
  <c r="H44" i="34"/>
  <c r="D44" i="34"/>
  <c r="R88" i="34"/>
  <c r="R87" i="34"/>
  <c r="V88" i="34"/>
  <c r="V87" i="34"/>
  <c r="Z88" i="34"/>
  <c r="Z87" i="34"/>
  <c r="J90" i="34"/>
  <c r="J89" i="34"/>
  <c r="J46" i="34"/>
  <c r="N90" i="34"/>
  <c r="N89" i="34"/>
  <c r="E88" i="34"/>
  <c r="N46" i="34"/>
  <c r="F46" i="34"/>
  <c r="R90" i="34"/>
  <c r="R89" i="34"/>
  <c r="R46" i="34"/>
  <c r="V90" i="34"/>
  <c r="V89" i="34"/>
  <c r="V46" i="34"/>
  <c r="Z90" i="34"/>
  <c r="Z89" i="34"/>
  <c r="Z46" i="34"/>
  <c r="J92" i="34"/>
  <c r="J91" i="34"/>
  <c r="E89" i="34"/>
  <c r="N92" i="34"/>
  <c r="N91" i="34"/>
  <c r="G48" i="34"/>
  <c r="H48" i="34"/>
  <c r="D48" i="34"/>
  <c r="R92" i="34"/>
  <c r="R91" i="34"/>
  <c r="V91" i="34"/>
  <c r="V92" i="34"/>
  <c r="Z92" i="34"/>
  <c r="Z91" i="34"/>
  <c r="J94" i="34"/>
  <c r="J93" i="34"/>
  <c r="J49" i="34"/>
  <c r="J50" i="34"/>
  <c r="N94" i="34"/>
  <c r="N93" i="34"/>
  <c r="E90" i="34"/>
  <c r="E50" i="34"/>
  <c r="N49" i="34"/>
  <c r="N50" i="34"/>
  <c r="F50" i="34"/>
  <c r="R94" i="34"/>
  <c r="R93" i="34"/>
  <c r="R49" i="34"/>
  <c r="R50" i="34"/>
  <c r="V94" i="34"/>
  <c r="V93" i="34"/>
  <c r="V49" i="34"/>
  <c r="V50" i="34"/>
  <c r="Z94" i="34"/>
  <c r="Z93" i="34"/>
  <c r="Z49" i="34"/>
  <c r="Z50" i="34"/>
  <c r="J96" i="34"/>
  <c r="J95" i="34"/>
  <c r="J52" i="34"/>
  <c r="E91" i="34"/>
  <c r="N96" i="34"/>
  <c r="N95" i="34"/>
  <c r="H54" i="34"/>
  <c r="D54" i="34"/>
  <c r="E53" i="34"/>
  <c r="N52" i="34"/>
  <c r="F52" i="34"/>
  <c r="F54" i="34"/>
  <c r="D53" i="34"/>
  <c r="H52" i="34"/>
  <c r="G54" i="34"/>
  <c r="F53" i="34"/>
  <c r="D52" i="34"/>
  <c r="R96" i="34"/>
  <c r="R95" i="34"/>
  <c r="R52" i="34"/>
  <c r="V96" i="34"/>
  <c r="V95" i="34"/>
  <c r="V52" i="34"/>
  <c r="Z96" i="34"/>
  <c r="Z95" i="34"/>
  <c r="Z52" i="34"/>
  <c r="J98" i="34"/>
  <c r="J97" i="34"/>
  <c r="J53" i="34"/>
  <c r="N98" i="34"/>
  <c r="N97" i="34"/>
  <c r="R98" i="34"/>
  <c r="R97" i="34"/>
  <c r="R54" i="34"/>
  <c r="V98" i="34"/>
  <c r="V97" i="34"/>
  <c r="V54" i="34"/>
  <c r="V53" i="34"/>
  <c r="Z98" i="34"/>
  <c r="Z97" i="34"/>
  <c r="Z53" i="34"/>
  <c r="J101" i="34"/>
  <c r="J100" i="34"/>
  <c r="J99" i="34"/>
  <c r="J102" i="34"/>
  <c r="J57" i="34"/>
  <c r="H102" i="34"/>
  <c r="G102" i="34"/>
  <c r="N101" i="34"/>
  <c r="N100" i="34"/>
  <c r="N99" i="34"/>
  <c r="N102" i="34"/>
  <c r="F102" i="34"/>
  <c r="G57" i="34"/>
  <c r="E93" i="34"/>
  <c r="N57" i="34"/>
  <c r="F57" i="34"/>
  <c r="D57" i="34"/>
  <c r="E57" i="34"/>
  <c r="N56" i="34"/>
  <c r="R101" i="34"/>
  <c r="R100" i="34"/>
  <c r="R99" i="34"/>
  <c r="R102" i="34"/>
  <c r="R57" i="34"/>
  <c r="V101" i="34"/>
  <c r="V100" i="34"/>
  <c r="V99" i="34"/>
  <c r="V102" i="34"/>
  <c r="V57" i="34"/>
  <c r="V56" i="34"/>
  <c r="Z101" i="34"/>
  <c r="Z100" i="34"/>
  <c r="Z99" i="34"/>
  <c r="Z102" i="34"/>
  <c r="Z57" i="34"/>
  <c r="J104" i="34"/>
  <c r="J103" i="34"/>
  <c r="J58" i="34"/>
  <c r="N104" i="34"/>
  <c r="N103" i="34"/>
  <c r="E94" i="34"/>
  <c r="E59" i="34"/>
  <c r="N58" i="34"/>
  <c r="H59" i="34"/>
  <c r="D59" i="34"/>
  <c r="N59" i="34"/>
  <c r="F59" i="34"/>
  <c r="G59" i="34"/>
  <c r="R104" i="34"/>
  <c r="R103" i="34"/>
  <c r="R58" i="34"/>
  <c r="V104" i="34"/>
  <c r="V103" i="34"/>
  <c r="V58" i="34"/>
  <c r="V59" i="34"/>
  <c r="Z104" i="34"/>
  <c r="Z103" i="34"/>
  <c r="Z58" i="34"/>
  <c r="J106" i="34"/>
  <c r="J105" i="34"/>
  <c r="J61" i="34"/>
  <c r="N105" i="34"/>
  <c r="E95" i="34"/>
  <c r="N106" i="34"/>
  <c r="G61" i="34"/>
  <c r="N61" i="34"/>
  <c r="F61" i="34"/>
  <c r="E61" i="34"/>
  <c r="N60" i="34"/>
  <c r="D61" i="34"/>
  <c r="H61" i="34"/>
  <c r="R106" i="34"/>
  <c r="R105" i="34"/>
  <c r="R61" i="34"/>
  <c r="V106" i="34"/>
  <c r="V105" i="34"/>
  <c r="V61" i="34"/>
  <c r="V60" i="34"/>
  <c r="Z106" i="34"/>
  <c r="Z105" i="34"/>
  <c r="Z61" i="34"/>
  <c r="J107" i="34"/>
  <c r="J108" i="34"/>
  <c r="J62" i="34"/>
  <c r="J63" i="34"/>
  <c r="N107" i="34"/>
  <c r="N108" i="34"/>
  <c r="H105" i="34"/>
  <c r="F105" i="34"/>
  <c r="E96" i="34"/>
  <c r="G105" i="34"/>
  <c r="E63" i="34"/>
  <c r="N62" i="34"/>
  <c r="H63" i="34"/>
  <c r="D63" i="34"/>
  <c r="G63" i="34"/>
  <c r="N63" i="34"/>
  <c r="F63" i="34"/>
  <c r="R107" i="34"/>
  <c r="R108" i="34"/>
  <c r="R62" i="34"/>
  <c r="R63" i="34"/>
  <c r="V107" i="34"/>
  <c r="V108" i="34"/>
  <c r="V62" i="34"/>
  <c r="V63" i="34"/>
  <c r="Z107" i="34"/>
  <c r="Z108" i="34"/>
  <c r="Z62" i="34"/>
  <c r="Z63" i="34"/>
  <c r="F110" i="34"/>
  <c r="F109" i="34"/>
  <c r="F64" i="34"/>
  <c r="J110" i="34"/>
  <c r="J109" i="34"/>
  <c r="W110" i="34"/>
  <c r="S110" i="34"/>
  <c r="Z110" i="34"/>
  <c r="V110" i="34"/>
  <c r="N110" i="34"/>
  <c r="AC110" i="34"/>
  <c r="N109" i="34"/>
  <c r="AB110" i="34"/>
  <c r="T110" i="34"/>
  <c r="Q110" i="34"/>
  <c r="P110" i="34"/>
  <c r="Y110" i="34"/>
  <c r="AB64" i="34"/>
  <c r="T64" i="34"/>
  <c r="P64" i="34"/>
  <c r="D64" i="34"/>
  <c r="W64" i="34"/>
  <c r="S64" i="34"/>
  <c r="V64" i="34"/>
  <c r="N64" i="34"/>
  <c r="AC64" i="34"/>
  <c r="Y64" i="34"/>
  <c r="Q64" i="34"/>
  <c r="X109" i="34"/>
  <c r="X110" i="34"/>
  <c r="X64" i="34"/>
  <c r="G112" i="34"/>
  <c r="G111" i="34"/>
  <c r="G65" i="34"/>
  <c r="K112" i="34"/>
  <c r="K111" i="34"/>
  <c r="K65" i="34"/>
  <c r="O112" i="34"/>
  <c r="O111" i="34"/>
  <c r="O65" i="34"/>
  <c r="AA112" i="34"/>
  <c r="AA111" i="34"/>
  <c r="AA65" i="34"/>
  <c r="M113" i="34"/>
  <c r="M114" i="34"/>
  <c r="M67" i="34"/>
  <c r="M66" i="34"/>
  <c r="Q113" i="34"/>
  <c r="Q114" i="34"/>
  <c r="Q66" i="34"/>
  <c r="Q67" i="34"/>
  <c r="U113" i="34"/>
  <c r="U114" i="34"/>
  <c r="U67" i="34"/>
  <c r="U66" i="34"/>
  <c r="L68" i="34"/>
  <c r="L69" i="34"/>
  <c r="P115" i="34"/>
  <c r="P116" i="34"/>
  <c r="P69" i="34"/>
  <c r="P68" i="34"/>
  <c r="T115" i="34"/>
  <c r="T116" i="34"/>
  <c r="T68" i="34"/>
  <c r="T69" i="34"/>
  <c r="X115" i="34"/>
  <c r="X116" i="34"/>
  <c r="X69" i="34"/>
  <c r="X68" i="34"/>
  <c r="AB115" i="34"/>
  <c r="AB116" i="34"/>
  <c r="H117" i="34"/>
  <c r="H118" i="34"/>
  <c r="H71" i="34"/>
  <c r="H70" i="34"/>
  <c r="L117" i="34"/>
  <c r="L118" i="34"/>
  <c r="L71" i="34"/>
  <c r="L70" i="34"/>
  <c r="P117" i="34"/>
  <c r="P118" i="34"/>
  <c r="P71" i="34"/>
  <c r="P70" i="34"/>
  <c r="T117" i="34"/>
  <c r="T118" i="34"/>
  <c r="T71" i="34"/>
  <c r="T70" i="34"/>
  <c r="X117" i="34"/>
  <c r="X118" i="34"/>
  <c r="X71" i="34"/>
  <c r="X70" i="34"/>
  <c r="AB117" i="34"/>
  <c r="AB118" i="34"/>
  <c r="AB71" i="34"/>
  <c r="AB70" i="34"/>
  <c r="F120" i="34"/>
  <c r="F119" i="34"/>
  <c r="F72" i="34"/>
  <c r="F73" i="34"/>
  <c r="J120" i="34"/>
  <c r="J119" i="34"/>
  <c r="J72" i="34"/>
  <c r="J73" i="34"/>
  <c r="N120" i="34"/>
  <c r="D120" i="34"/>
  <c r="N119" i="34"/>
  <c r="D73" i="34"/>
  <c r="N72" i="34"/>
  <c r="N73" i="34"/>
  <c r="R120" i="34"/>
  <c r="R119" i="34"/>
  <c r="R72" i="34"/>
  <c r="R73" i="34"/>
  <c r="V120" i="34"/>
  <c r="V119" i="34"/>
  <c r="V72" i="34"/>
  <c r="V73" i="34"/>
  <c r="Z120" i="34"/>
  <c r="Z119" i="34"/>
  <c r="Z73" i="34"/>
  <c r="Z72" i="34"/>
  <c r="F75" i="34"/>
  <c r="F74" i="34"/>
  <c r="J75" i="34"/>
  <c r="J74" i="34"/>
  <c r="N75" i="34"/>
  <c r="N74" i="34"/>
  <c r="R75" i="34"/>
  <c r="R74" i="34"/>
  <c r="V75" i="34"/>
  <c r="V74" i="34"/>
  <c r="Z75" i="34"/>
  <c r="Z74" i="34"/>
  <c r="D34" i="34"/>
  <c r="O34" i="34"/>
  <c r="E35" i="34"/>
  <c r="O35" i="34"/>
  <c r="U35" i="34"/>
  <c r="Z35" i="34"/>
  <c r="K36" i="34"/>
  <c r="AA36" i="34"/>
  <c r="F37" i="34"/>
  <c r="Q37" i="34"/>
  <c r="V37" i="34"/>
  <c r="Q38" i="34"/>
  <c r="AC38" i="34"/>
  <c r="R39" i="34"/>
  <c r="N40" i="34"/>
  <c r="N41" i="34"/>
  <c r="E42" i="34"/>
  <c r="P42" i="34"/>
  <c r="U42" i="34"/>
  <c r="V43" i="34"/>
  <c r="G44" i="34"/>
  <c r="R44" i="34"/>
  <c r="R45" i="34"/>
  <c r="D46" i="34"/>
  <c r="J48" i="34"/>
  <c r="R48" i="34"/>
  <c r="Z48" i="34"/>
  <c r="D50" i="34"/>
  <c r="N51" i="34"/>
  <c r="V51" i="34"/>
  <c r="E52" i="34"/>
  <c r="R56" i="34"/>
  <c r="I57" i="34"/>
  <c r="Y57" i="34"/>
  <c r="S58" i="34"/>
  <c r="R59" i="34"/>
  <c r="J60" i="34"/>
  <c r="H65" i="34"/>
  <c r="F77" i="34"/>
  <c r="F34" i="34"/>
  <c r="R77" i="34"/>
  <c r="R34" i="34"/>
  <c r="I80" i="34"/>
  <c r="I79" i="34"/>
  <c r="Y80" i="34"/>
  <c r="Y79" i="34"/>
  <c r="I84" i="34"/>
  <c r="I83" i="34"/>
  <c r="I39" i="34"/>
  <c r="H77" i="34"/>
  <c r="H35" i="34"/>
  <c r="X77" i="34"/>
  <c r="X35" i="34"/>
  <c r="K79" i="34"/>
  <c r="K80" i="34"/>
  <c r="AA79" i="34"/>
  <c r="AA80" i="34"/>
  <c r="X82" i="34"/>
  <c r="X81" i="34"/>
  <c r="S83" i="34"/>
  <c r="S84" i="34"/>
  <c r="AA83" i="34"/>
  <c r="AA84" i="34"/>
  <c r="O86" i="34"/>
  <c r="O85" i="34"/>
  <c r="O41" i="34"/>
  <c r="S86" i="34"/>
  <c r="S85" i="34"/>
  <c r="S41" i="34"/>
  <c r="AA86" i="34"/>
  <c r="AA85" i="34"/>
  <c r="AA41" i="34"/>
  <c r="K88" i="34"/>
  <c r="K87" i="34"/>
  <c r="O88" i="34"/>
  <c r="O87" i="34"/>
  <c r="W88" i="34"/>
  <c r="W87" i="34"/>
  <c r="AA88" i="34"/>
  <c r="AA87" i="34"/>
  <c r="K90" i="34"/>
  <c r="K89" i="34"/>
  <c r="K45" i="34"/>
  <c r="O89" i="34"/>
  <c r="O90" i="34"/>
  <c r="O45" i="34"/>
  <c r="S90" i="34"/>
  <c r="S89" i="34"/>
  <c r="S45" i="34"/>
  <c r="AA90" i="34"/>
  <c r="AA89" i="34"/>
  <c r="AA45" i="34"/>
  <c r="K92" i="34"/>
  <c r="K91" i="34"/>
  <c r="K48" i="34"/>
  <c r="O92" i="34"/>
  <c r="O91" i="34"/>
  <c r="O48" i="34"/>
  <c r="S92" i="34"/>
  <c r="S91" i="34"/>
  <c r="S48" i="34"/>
  <c r="W92" i="34"/>
  <c r="W91" i="34"/>
  <c r="W48" i="34"/>
  <c r="AA92" i="34"/>
  <c r="AA91" i="34"/>
  <c r="AA48" i="34"/>
  <c r="K94" i="34"/>
  <c r="K93" i="34"/>
  <c r="K49" i="34"/>
  <c r="O94" i="34"/>
  <c r="O93" i="34"/>
  <c r="O49" i="34"/>
  <c r="S94" i="34"/>
  <c r="S93" i="34"/>
  <c r="S49" i="34"/>
  <c r="W94" i="34"/>
  <c r="W93" i="34"/>
  <c r="W49" i="34"/>
  <c r="AA94" i="34"/>
  <c r="AA93" i="34"/>
  <c r="AA49" i="34"/>
  <c r="K96" i="34"/>
  <c r="K95" i="34"/>
  <c r="O96" i="34"/>
  <c r="O95" i="34"/>
  <c r="O52" i="34"/>
  <c r="S96" i="34"/>
  <c r="S95" i="34"/>
  <c r="S52" i="34"/>
  <c r="W96" i="34"/>
  <c r="W95" i="34"/>
  <c r="AA96" i="34"/>
  <c r="AA95" i="34"/>
  <c r="K97" i="34"/>
  <c r="K98" i="34"/>
  <c r="K54" i="34"/>
  <c r="K53" i="34"/>
  <c r="O98" i="34"/>
  <c r="O97" i="34"/>
  <c r="O53" i="34"/>
  <c r="S97" i="34"/>
  <c r="S98" i="34"/>
  <c r="W98" i="34"/>
  <c r="W97" i="34"/>
  <c r="W54" i="34"/>
  <c r="AA97" i="34"/>
  <c r="AA98" i="34"/>
  <c r="AA54" i="34"/>
  <c r="AA53" i="34"/>
  <c r="G75" i="34"/>
  <c r="G74" i="34"/>
  <c r="K75" i="34"/>
  <c r="K74" i="34"/>
  <c r="O75" i="34"/>
  <c r="O74" i="34"/>
  <c r="S75" i="34"/>
  <c r="S74" i="34"/>
  <c r="W75" i="34"/>
  <c r="W74" i="34"/>
  <c r="AA75" i="34"/>
  <c r="AA74" i="34"/>
  <c r="K34" i="34"/>
  <c r="AA34" i="34"/>
  <c r="F35" i="34"/>
  <c r="K35" i="34"/>
  <c r="AA35" i="34"/>
  <c r="G36" i="34"/>
  <c r="W36" i="34"/>
  <c r="M37" i="34"/>
  <c r="R37" i="34"/>
  <c r="AC37" i="34"/>
  <c r="M38" i="34"/>
  <c r="S38" i="34"/>
  <c r="N39" i="34"/>
  <c r="S39" i="34"/>
  <c r="E40" i="34"/>
  <c r="J40" i="34"/>
  <c r="U40" i="34"/>
  <c r="Z40" i="34"/>
  <c r="J41" i="34"/>
  <c r="Z41" i="34"/>
  <c r="G42" i="34"/>
  <c r="Q42" i="34"/>
  <c r="R43" i="34"/>
  <c r="W43" i="34"/>
  <c r="I44" i="34"/>
  <c r="N44" i="34"/>
  <c r="N45" i="34"/>
  <c r="T45" i="34"/>
  <c r="E46" i="34"/>
  <c r="N47" i="34"/>
  <c r="V47" i="34"/>
  <c r="E48" i="34"/>
  <c r="G50" i="34"/>
  <c r="O50" i="34"/>
  <c r="W50" i="34"/>
  <c r="O51" i="34"/>
  <c r="W51" i="34"/>
  <c r="G52" i="34"/>
  <c r="N53" i="34"/>
  <c r="J54" i="34"/>
  <c r="AA58" i="34"/>
  <c r="R60" i="34"/>
  <c r="J64" i="34"/>
  <c r="V77" i="34"/>
  <c r="V34" i="34"/>
  <c r="Q80" i="34"/>
  <c r="Q79" i="34"/>
  <c r="L82" i="34"/>
  <c r="L81" i="34"/>
  <c r="L77" i="34"/>
  <c r="L35" i="34"/>
  <c r="P77" i="34"/>
  <c r="P35" i="34"/>
  <c r="T77" i="34"/>
  <c r="T35" i="34"/>
  <c r="AB77" i="34"/>
  <c r="AB35" i="34"/>
  <c r="G79" i="34"/>
  <c r="G80" i="34"/>
  <c r="O79" i="34"/>
  <c r="O80" i="34"/>
  <c r="S79" i="34"/>
  <c r="S80" i="34"/>
  <c r="W79" i="34"/>
  <c r="W80" i="34"/>
  <c r="F81" i="34"/>
  <c r="F82" i="34"/>
  <c r="F38" i="34"/>
  <c r="J81" i="34"/>
  <c r="J82" i="34"/>
  <c r="J38" i="34"/>
  <c r="AC82" i="34"/>
  <c r="Y82" i="34"/>
  <c r="Q82" i="34"/>
  <c r="AB82" i="34"/>
  <c r="T82" i="34"/>
  <c r="P82" i="34"/>
  <c r="D82" i="34"/>
  <c r="N81" i="34"/>
  <c r="Z82" i="34"/>
  <c r="W82" i="34"/>
  <c r="V82" i="34"/>
  <c r="N82" i="34"/>
  <c r="S82" i="34"/>
  <c r="N38" i="34"/>
  <c r="K83" i="34"/>
  <c r="K84" i="34"/>
  <c r="O83" i="34"/>
  <c r="O84" i="34"/>
  <c r="W83" i="34"/>
  <c r="W84" i="34"/>
  <c r="K86" i="34"/>
  <c r="K85" i="34"/>
  <c r="K41" i="34"/>
  <c r="W86" i="34"/>
  <c r="W85" i="34"/>
  <c r="W41" i="34"/>
  <c r="S88" i="34"/>
  <c r="S87" i="34"/>
  <c r="W89" i="34"/>
  <c r="W90" i="34"/>
  <c r="W45" i="34"/>
  <c r="E77" i="34"/>
  <c r="I77" i="34"/>
  <c r="M77" i="34"/>
  <c r="Q77" i="34"/>
  <c r="U77" i="34"/>
  <c r="Y77" i="34"/>
  <c r="AC77" i="34"/>
  <c r="H80" i="34"/>
  <c r="H79" i="34"/>
  <c r="H37" i="34"/>
  <c r="L80" i="34"/>
  <c r="L79" i="34"/>
  <c r="L37" i="34"/>
  <c r="P80" i="34"/>
  <c r="P79" i="34"/>
  <c r="P37" i="34"/>
  <c r="T80" i="34"/>
  <c r="T79" i="34"/>
  <c r="T37" i="34"/>
  <c r="X80" i="34"/>
  <c r="X79" i="34"/>
  <c r="X37" i="34"/>
  <c r="AB80" i="34"/>
  <c r="AB79" i="34"/>
  <c r="AB37" i="34"/>
  <c r="G81" i="34"/>
  <c r="G82" i="34"/>
  <c r="K81" i="34"/>
  <c r="K82" i="34"/>
  <c r="O81" i="34"/>
  <c r="O82" i="34"/>
  <c r="AA81" i="34"/>
  <c r="AA82" i="34"/>
  <c r="AA38" i="34"/>
  <c r="L83" i="34"/>
  <c r="L84" i="34"/>
  <c r="L40" i="34"/>
  <c r="P84" i="34"/>
  <c r="P83" i="34"/>
  <c r="P40" i="34"/>
  <c r="T83" i="34"/>
  <c r="T84" i="34"/>
  <c r="T40" i="34"/>
  <c r="X84" i="34"/>
  <c r="X83" i="34"/>
  <c r="X40" i="34"/>
  <c r="AB83" i="34"/>
  <c r="AB84" i="34"/>
  <c r="AB40" i="34"/>
  <c r="L86" i="34"/>
  <c r="L85" i="34"/>
  <c r="P86" i="34"/>
  <c r="P85" i="34"/>
  <c r="T86" i="34"/>
  <c r="T85" i="34"/>
  <c r="X86" i="34"/>
  <c r="X85" i="34"/>
  <c r="AB86" i="34"/>
  <c r="AB85" i="34"/>
  <c r="L87" i="34"/>
  <c r="L88" i="34"/>
  <c r="L44" i="34"/>
  <c r="P88" i="34"/>
  <c r="P87" i="34"/>
  <c r="P44" i="34"/>
  <c r="T87" i="34"/>
  <c r="T88" i="34"/>
  <c r="T44" i="34"/>
  <c r="X88" i="34"/>
  <c r="X87" i="34"/>
  <c r="X44" i="34"/>
  <c r="AB87" i="34"/>
  <c r="AB88" i="34"/>
  <c r="AB44" i="34"/>
  <c r="L90" i="34"/>
  <c r="L89" i="34"/>
  <c r="P90" i="34"/>
  <c r="P89" i="34"/>
  <c r="T90" i="34"/>
  <c r="T89" i="34"/>
  <c r="X90" i="34"/>
  <c r="X89" i="34"/>
  <c r="AB90" i="34"/>
  <c r="AB89" i="34"/>
  <c r="L92" i="34"/>
  <c r="L91" i="34"/>
  <c r="L47" i="34"/>
  <c r="L48" i="34"/>
  <c r="P92" i="34"/>
  <c r="P91" i="34"/>
  <c r="P47" i="34"/>
  <c r="P48" i="34"/>
  <c r="T92" i="34"/>
  <c r="T91" i="34"/>
  <c r="T47" i="34"/>
  <c r="T48" i="34"/>
  <c r="X92" i="34"/>
  <c r="X91" i="34"/>
  <c r="X47" i="34"/>
  <c r="X48" i="34"/>
  <c r="AB92" i="34"/>
  <c r="AB91" i="34"/>
  <c r="AB47" i="34"/>
  <c r="AB48" i="34"/>
  <c r="L94" i="34"/>
  <c r="L93" i="34"/>
  <c r="P94" i="34"/>
  <c r="P93" i="34"/>
  <c r="T94" i="34"/>
  <c r="T93" i="34"/>
  <c r="X94" i="34"/>
  <c r="X93" i="34"/>
  <c r="AB94" i="34"/>
  <c r="AB93" i="34"/>
  <c r="L96" i="34"/>
  <c r="L95" i="34"/>
  <c r="L51" i="34"/>
  <c r="P96" i="34"/>
  <c r="P95" i="34"/>
  <c r="P51" i="34"/>
  <c r="T96" i="34"/>
  <c r="T95" i="34"/>
  <c r="T51" i="34"/>
  <c r="T52" i="34"/>
  <c r="X96" i="34"/>
  <c r="X95" i="34"/>
  <c r="X52" i="34"/>
  <c r="X51" i="34"/>
  <c r="AB96" i="34"/>
  <c r="AB95" i="34"/>
  <c r="AB51" i="34"/>
  <c r="L98" i="34"/>
  <c r="L97" i="34"/>
  <c r="L54" i="34"/>
  <c r="P98" i="34"/>
  <c r="P97" i="34"/>
  <c r="P54" i="34"/>
  <c r="P53" i="34"/>
  <c r="T98" i="34"/>
  <c r="T97" i="34"/>
  <c r="T54" i="34"/>
  <c r="T53" i="34"/>
  <c r="X98" i="34"/>
  <c r="X97" i="34"/>
  <c r="X54" i="34"/>
  <c r="AB98" i="34"/>
  <c r="AB97" i="34"/>
  <c r="AB54" i="34"/>
  <c r="L102" i="34"/>
  <c r="L101" i="34"/>
  <c r="L99" i="34"/>
  <c r="L100" i="34"/>
  <c r="L56" i="34"/>
  <c r="L57" i="34"/>
  <c r="P102" i="34"/>
  <c r="P100" i="34"/>
  <c r="P101" i="34"/>
  <c r="P99" i="34"/>
  <c r="P56" i="34"/>
  <c r="T102" i="34"/>
  <c r="T101" i="34"/>
  <c r="T99" i="34"/>
  <c r="T100" i="34"/>
  <c r="T56" i="34"/>
  <c r="T57" i="34"/>
  <c r="X102" i="34"/>
  <c r="X100" i="34"/>
  <c r="X101" i="34"/>
  <c r="X99" i="34"/>
  <c r="X56" i="34"/>
  <c r="AB102" i="34"/>
  <c r="AB101" i="34"/>
  <c r="AB99" i="34"/>
  <c r="AB100" i="34"/>
  <c r="AB56" i="34"/>
  <c r="AB57" i="34"/>
  <c r="L103" i="34"/>
  <c r="L104" i="34"/>
  <c r="L59" i="34"/>
  <c r="P103" i="34"/>
  <c r="P104" i="34"/>
  <c r="P59" i="34"/>
  <c r="P58" i="34"/>
  <c r="T103" i="34"/>
  <c r="T104" i="34"/>
  <c r="T59" i="34"/>
  <c r="T58" i="34"/>
  <c r="X103" i="34"/>
  <c r="X104" i="34"/>
  <c r="X59" i="34"/>
  <c r="X58" i="34"/>
  <c r="AB103" i="34"/>
  <c r="AB104" i="34"/>
  <c r="AB59" i="34"/>
  <c r="AB58" i="34"/>
  <c r="L106" i="34"/>
  <c r="L105" i="34"/>
  <c r="L60" i="34"/>
  <c r="L61" i="34"/>
  <c r="P106" i="34"/>
  <c r="P105" i="34"/>
  <c r="P60" i="34"/>
  <c r="P61" i="34"/>
  <c r="T106" i="34"/>
  <c r="T105" i="34"/>
  <c r="T60" i="34"/>
  <c r="T61" i="34"/>
  <c r="X106" i="34"/>
  <c r="X105" i="34"/>
  <c r="X60" i="34"/>
  <c r="X61" i="34"/>
  <c r="AB106" i="34"/>
  <c r="AB105" i="34"/>
  <c r="AB60" i="34"/>
  <c r="AB61" i="34"/>
  <c r="L108" i="34"/>
  <c r="L107" i="34"/>
  <c r="L63" i="34"/>
  <c r="P108" i="34"/>
  <c r="P107" i="34"/>
  <c r="P63" i="34"/>
  <c r="P62" i="34"/>
  <c r="T108" i="34"/>
  <c r="T107" i="34"/>
  <c r="T63" i="34"/>
  <c r="X108" i="34"/>
  <c r="X107" i="34"/>
  <c r="X63" i="34"/>
  <c r="X62" i="34"/>
  <c r="AB108" i="34"/>
  <c r="AB107" i="34"/>
  <c r="AB63" i="34"/>
  <c r="H109" i="34"/>
  <c r="H110" i="34"/>
  <c r="H64" i="34"/>
  <c r="L109" i="34"/>
  <c r="L110" i="34"/>
  <c r="L64" i="34"/>
  <c r="R110" i="34"/>
  <c r="R109" i="34"/>
  <c r="AC111" i="34"/>
  <c r="Y111" i="34"/>
  <c r="Q111" i="34"/>
  <c r="E111" i="34"/>
  <c r="AB111" i="34"/>
  <c r="T111" i="34"/>
  <c r="P111" i="34"/>
  <c r="S111" i="34"/>
  <c r="Z111" i="34"/>
  <c r="W111" i="34"/>
  <c r="V111" i="34"/>
  <c r="E112" i="34"/>
  <c r="E65" i="34"/>
  <c r="I111" i="34"/>
  <c r="I112" i="34"/>
  <c r="I65" i="34"/>
  <c r="M111" i="34"/>
  <c r="M112" i="34"/>
  <c r="M65" i="34"/>
  <c r="U111" i="34"/>
  <c r="U112" i="34"/>
  <c r="U65" i="34"/>
  <c r="K114" i="34"/>
  <c r="K113" i="34"/>
  <c r="K67" i="34"/>
  <c r="K66" i="34"/>
  <c r="O113" i="34"/>
  <c r="O114" i="34"/>
  <c r="O67" i="34"/>
  <c r="O66" i="34"/>
  <c r="Z114" i="34"/>
  <c r="V114" i="34"/>
  <c r="Y114" i="34"/>
  <c r="AB114" i="34"/>
  <c r="AA114" i="34"/>
  <c r="S114" i="34"/>
  <c r="X114" i="34"/>
  <c r="W114" i="34"/>
  <c r="S113" i="34"/>
  <c r="AB67" i="34"/>
  <c r="X67" i="34"/>
  <c r="AA67" i="34"/>
  <c r="W67" i="34"/>
  <c r="S67" i="34"/>
  <c r="S66" i="34"/>
  <c r="V67" i="34"/>
  <c r="Z67" i="34"/>
  <c r="R67" i="34"/>
  <c r="J67" i="34"/>
  <c r="Y67" i="34"/>
  <c r="J116" i="34"/>
  <c r="J115" i="34"/>
  <c r="J69" i="34"/>
  <c r="J68" i="34"/>
  <c r="N116" i="34"/>
  <c r="E116" i="34"/>
  <c r="N115" i="34"/>
  <c r="D116" i="34"/>
  <c r="N69" i="34"/>
  <c r="I69" i="34"/>
  <c r="E69" i="34"/>
  <c r="N68" i="34"/>
  <c r="H69" i="34"/>
  <c r="G69" i="34"/>
  <c r="D69" i="34"/>
  <c r="R116" i="34"/>
  <c r="R115" i="34"/>
  <c r="R69" i="34"/>
  <c r="R68" i="34"/>
  <c r="V116" i="34"/>
  <c r="V115" i="34"/>
  <c r="V69" i="34"/>
  <c r="V68" i="34"/>
  <c r="Z116" i="34"/>
  <c r="Z115" i="34"/>
  <c r="Z69" i="34"/>
  <c r="Z68" i="34"/>
  <c r="F118" i="34"/>
  <c r="F117" i="34"/>
  <c r="F70" i="34"/>
  <c r="F71" i="34"/>
  <c r="J118" i="34"/>
  <c r="J117" i="34"/>
  <c r="J70" i="34"/>
  <c r="J71" i="34"/>
  <c r="N118" i="34"/>
  <c r="D118" i="34"/>
  <c r="N117" i="34"/>
  <c r="D71" i="34"/>
  <c r="N70" i="34"/>
  <c r="N71" i="34"/>
  <c r="R118" i="34"/>
  <c r="R117" i="34"/>
  <c r="R70" i="34"/>
  <c r="R71" i="34"/>
  <c r="V118" i="34"/>
  <c r="V117" i="34"/>
  <c r="V70" i="34"/>
  <c r="V71" i="34"/>
  <c r="Z118" i="34"/>
  <c r="Z117" i="34"/>
  <c r="Z70" i="34"/>
  <c r="Z71" i="34"/>
  <c r="H119" i="34"/>
  <c r="H120" i="34"/>
  <c r="H73" i="34"/>
  <c r="H72" i="34"/>
  <c r="L120" i="34"/>
  <c r="L119" i="34"/>
  <c r="L73" i="34"/>
  <c r="L72" i="34"/>
  <c r="P120" i="34"/>
  <c r="P119" i="34"/>
  <c r="P73" i="34"/>
  <c r="P72" i="34"/>
  <c r="T120" i="34"/>
  <c r="T119" i="34"/>
  <c r="T73" i="34"/>
  <c r="T72" i="34"/>
  <c r="X120" i="34"/>
  <c r="X119" i="34"/>
  <c r="X73" i="34"/>
  <c r="X72" i="34"/>
  <c r="AB120" i="34"/>
  <c r="AB119" i="34"/>
  <c r="AB73" i="34"/>
  <c r="AB72" i="34"/>
  <c r="G34" i="34"/>
  <c r="L34" i="34"/>
  <c r="Q34" i="34"/>
  <c r="W34" i="34"/>
  <c r="AB34" i="34"/>
  <c r="G35" i="34"/>
  <c r="M35" i="34"/>
  <c r="R35" i="34"/>
  <c r="W35" i="34"/>
  <c r="AC35" i="34"/>
  <c r="H36" i="34"/>
  <c r="M36" i="34"/>
  <c r="S36" i="34"/>
  <c r="X36" i="34"/>
  <c r="AC36" i="34"/>
  <c r="I37" i="34"/>
  <c r="N37" i="34"/>
  <c r="S37" i="34"/>
  <c r="Y37" i="34"/>
  <c r="D38" i="34"/>
  <c r="I38" i="34"/>
  <c r="O38" i="34"/>
  <c r="T38" i="34"/>
  <c r="Z38" i="34"/>
  <c r="J39" i="34"/>
  <c r="O39" i="34"/>
  <c r="T39" i="34"/>
  <c r="Z39" i="34"/>
  <c r="F40" i="34"/>
  <c r="K40" i="34"/>
  <c r="V40" i="34"/>
  <c r="AA40" i="34"/>
  <c r="L41" i="34"/>
  <c r="V41" i="34"/>
  <c r="AB41" i="34"/>
  <c r="H42" i="34"/>
  <c r="S42" i="34"/>
  <c r="X42" i="34"/>
  <c r="N43" i="34"/>
  <c r="S43" i="34"/>
  <c r="X43" i="34"/>
  <c r="E44" i="34"/>
  <c r="J44" i="34"/>
  <c r="O44" i="34"/>
  <c r="Z44" i="34"/>
  <c r="J45" i="34"/>
  <c r="P45" i="34"/>
  <c r="Z45" i="34"/>
  <c r="G46" i="34"/>
  <c r="O46" i="34"/>
  <c r="W46" i="34"/>
  <c r="O47" i="34"/>
  <c r="W47" i="34"/>
  <c r="F48" i="34"/>
  <c r="N48" i="34"/>
  <c r="V48" i="34"/>
  <c r="H50" i="34"/>
  <c r="P50" i="34"/>
  <c r="X50" i="34"/>
  <c r="J51" i="34"/>
  <c r="R51" i="34"/>
  <c r="Z51" i="34"/>
  <c r="K52" i="34"/>
  <c r="G53" i="34"/>
  <c r="R53" i="34"/>
  <c r="AB53" i="34"/>
  <c r="N54" i="34"/>
  <c r="J56" i="34"/>
  <c r="Z56" i="34"/>
  <c r="J59" i="34"/>
  <c r="Z59" i="34"/>
  <c r="Z60" i="34"/>
  <c r="R64" i="34"/>
  <c r="J77" i="34"/>
  <c r="J34" i="34"/>
  <c r="E80" i="34"/>
  <c r="E79" i="34"/>
  <c r="U80" i="34"/>
  <c r="U79" i="34"/>
  <c r="H82" i="34"/>
  <c r="H81" i="34"/>
  <c r="M84" i="34"/>
  <c r="M83" i="34"/>
  <c r="M39" i="34"/>
  <c r="Q84" i="34"/>
  <c r="Q83" i="34"/>
  <c r="Q39" i="34"/>
  <c r="Y84" i="34"/>
  <c r="Y83" i="34"/>
  <c r="Y39" i="34"/>
  <c r="I85" i="34"/>
  <c r="I86" i="34"/>
  <c r="M85" i="34"/>
  <c r="M86" i="34"/>
  <c r="Q85" i="34"/>
  <c r="Q86" i="34"/>
  <c r="U85" i="34"/>
  <c r="U86" i="34"/>
  <c r="Y85" i="34"/>
  <c r="Y86" i="34"/>
  <c r="M87" i="34"/>
  <c r="M88" i="34"/>
  <c r="M43" i="34"/>
  <c r="Q88" i="34"/>
  <c r="Q87" i="34"/>
  <c r="Q43" i="34"/>
  <c r="U87" i="34"/>
  <c r="U88" i="34"/>
  <c r="U43" i="34"/>
  <c r="Y88" i="34"/>
  <c r="Y87" i="34"/>
  <c r="Y43" i="34"/>
  <c r="I90" i="34"/>
  <c r="I89" i="34"/>
  <c r="I46" i="34"/>
  <c r="M90" i="34"/>
  <c r="M89" i="34"/>
  <c r="M46" i="34"/>
  <c r="Q90" i="34"/>
  <c r="Q89" i="34"/>
  <c r="Q46" i="34"/>
  <c r="U90" i="34"/>
  <c r="U89" i="34"/>
  <c r="U46" i="34"/>
  <c r="Y90" i="34"/>
  <c r="Y89" i="34"/>
  <c r="Y46" i="34"/>
  <c r="I92" i="34"/>
  <c r="I91" i="34"/>
  <c r="I47" i="34"/>
  <c r="M92" i="34"/>
  <c r="M91" i="34"/>
  <c r="M47" i="34"/>
  <c r="Q92" i="34"/>
  <c r="Q91" i="34"/>
  <c r="Q47" i="34"/>
  <c r="U92" i="34"/>
  <c r="U91" i="34"/>
  <c r="U47" i="34"/>
  <c r="Y92" i="34"/>
  <c r="Y91" i="34"/>
  <c r="Y47" i="34"/>
  <c r="I94" i="34"/>
  <c r="I93" i="34"/>
  <c r="I50" i="34"/>
  <c r="M94" i="34"/>
  <c r="M93" i="34"/>
  <c r="M50" i="34"/>
  <c r="Q94" i="34"/>
  <c r="Q93" i="34"/>
  <c r="Q50" i="34"/>
  <c r="U93" i="34"/>
  <c r="U94" i="34"/>
  <c r="U50" i="34"/>
  <c r="Y94" i="34"/>
  <c r="Y93" i="34"/>
  <c r="Y50" i="34"/>
  <c r="I96" i="34"/>
  <c r="I95" i="34"/>
  <c r="I52" i="34"/>
  <c r="I51" i="34"/>
  <c r="M96" i="34"/>
  <c r="M95" i="34"/>
  <c r="M52" i="34"/>
  <c r="M51" i="34"/>
  <c r="Q96" i="34"/>
  <c r="Q95" i="34"/>
  <c r="Q51" i="34"/>
  <c r="U96" i="34"/>
  <c r="U95" i="34"/>
  <c r="U51" i="34"/>
  <c r="Y96" i="34"/>
  <c r="Y95" i="34"/>
  <c r="Y52" i="34"/>
  <c r="Y51" i="34"/>
  <c r="I98" i="34"/>
  <c r="I97" i="34"/>
  <c r="I53" i="34"/>
  <c r="M97" i="34"/>
  <c r="M98" i="34"/>
  <c r="M53" i="34"/>
  <c r="M54" i="34"/>
  <c r="Q97" i="34"/>
  <c r="Q98" i="34"/>
  <c r="Q53" i="34"/>
  <c r="Q54" i="34"/>
  <c r="U97" i="34"/>
  <c r="U98" i="34"/>
  <c r="U53" i="34"/>
  <c r="Y98" i="34"/>
  <c r="Y97" i="34"/>
  <c r="Y53" i="34"/>
  <c r="I102" i="34"/>
  <c r="I100" i="34"/>
  <c r="I99" i="34"/>
  <c r="I101" i="34"/>
  <c r="M102" i="34"/>
  <c r="M101" i="34"/>
  <c r="M99" i="34"/>
  <c r="M100" i="34"/>
  <c r="M56" i="34"/>
  <c r="M57" i="34"/>
  <c r="Q102" i="34"/>
  <c r="Q100" i="34"/>
  <c r="Q101" i="34"/>
  <c r="Q99" i="34"/>
  <c r="U102" i="34"/>
  <c r="U101" i="34"/>
  <c r="U99" i="34"/>
  <c r="U100" i="34"/>
  <c r="U56" i="34"/>
  <c r="U57" i="34"/>
  <c r="Y102" i="34"/>
  <c r="Y100" i="34"/>
  <c r="Y101" i="34"/>
  <c r="Y99" i="34"/>
  <c r="I104" i="34"/>
  <c r="I103" i="34"/>
  <c r="I59" i="34"/>
  <c r="I58" i="34"/>
  <c r="M104" i="34"/>
  <c r="M103" i="34"/>
  <c r="M59" i="34"/>
  <c r="M58" i="34"/>
  <c r="Q104" i="34"/>
  <c r="Q103" i="34"/>
  <c r="Q59" i="34"/>
  <c r="Q58" i="34"/>
  <c r="U104" i="34"/>
  <c r="U103" i="34"/>
  <c r="U59" i="34"/>
  <c r="U58" i="34"/>
  <c r="Y104" i="34"/>
  <c r="Y103" i="34"/>
  <c r="Y59" i="34"/>
  <c r="Y58" i="34"/>
  <c r="I106" i="34"/>
  <c r="I105" i="34"/>
  <c r="I60" i="34"/>
  <c r="M106" i="34"/>
  <c r="M105" i="34"/>
  <c r="M61" i="34"/>
  <c r="M60" i="34"/>
  <c r="Q105" i="34"/>
  <c r="Q106" i="34"/>
  <c r="Q60" i="34"/>
  <c r="U105" i="34"/>
  <c r="U106" i="34"/>
  <c r="U61" i="34"/>
  <c r="U60" i="34"/>
  <c r="Y105" i="34"/>
  <c r="Y106" i="34"/>
  <c r="Y60" i="34"/>
  <c r="I108" i="34"/>
  <c r="I107" i="34"/>
  <c r="I63" i="34"/>
  <c r="I62" i="34"/>
  <c r="W62" i="34"/>
  <c r="O62" i="34"/>
  <c r="M108" i="34"/>
  <c r="M107" i="34"/>
  <c r="M63" i="34"/>
  <c r="M62" i="34"/>
  <c r="Q108" i="34"/>
  <c r="Q107" i="34"/>
  <c r="Q63" i="34"/>
  <c r="Q62" i="34"/>
  <c r="U108" i="34"/>
  <c r="U107" i="34"/>
  <c r="U63" i="34"/>
  <c r="U62" i="34"/>
  <c r="Y108" i="34"/>
  <c r="Y107" i="34"/>
  <c r="Y63" i="34"/>
  <c r="Y62" i="34"/>
  <c r="AB109" i="34"/>
  <c r="T109" i="34"/>
  <c r="P109" i="34"/>
  <c r="W109" i="34"/>
  <c r="S109" i="34"/>
  <c r="E110" i="34"/>
  <c r="V109" i="34"/>
  <c r="AC109" i="34"/>
  <c r="E109" i="34"/>
  <c r="Z109" i="34"/>
  <c r="Y109" i="34"/>
  <c r="Q109" i="34"/>
  <c r="E64" i="34"/>
  <c r="I109" i="34"/>
  <c r="I110" i="34"/>
  <c r="I64" i="34"/>
  <c r="M110" i="34"/>
  <c r="M109" i="34"/>
  <c r="M64" i="34"/>
  <c r="U110" i="34"/>
  <c r="U109" i="34"/>
  <c r="U64" i="34"/>
  <c r="F112" i="34"/>
  <c r="F111" i="34"/>
  <c r="F65" i="34"/>
  <c r="J112" i="34"/>
  <c r="J111" i="34"/>
  <c r="J65" i="34"/>
  <c r="W112" i="34"/>
  <c r="S112" i="34"/>
  <c r="Z112" i="34"/>
  <c r="V112" i="34"/>
  <c r="N112" i="34"/>
  <c r="Y112" i="34"/>
  <c r="Q112" i="34"/>
  <c r="P112" i="34"/>
  <c r="AC112" i="34"/>
  <c r="AB112" i="34"/>
  <c r="T112" i="34"/>
  <c r="D112" i="34"/>
  <c r="N111" i="34"/>
  <c r="Z65" i="34"/>
  <c r="V65" i="34"/>
  <c r="N65" i="34"/>
  <c r="AC65" i="34"/>
  <c r="Y65" i="34"/>
  <c r="Q65" i="34"/>
  <c r="AB65" i="34"/>
  <c r="T65" i="34"/>
  <c r="D65" i="34"/>
  <c r="S65" i="34"/>
  <c r="W65" i="34"/>
  <c r="X111" i="34"/>
  <c r="X112" i="34"/>
  <c r="L113" i="34"/>
  <c r="L114" i="34"/>
  <c r="L67" i="34"/>
  <c r="L66" i="34"/>
  <c r="P113" i="34"/>
  <c r="P114" i="34"/>
  <c r="P67" i="34"/>
  <c r="P66" i="34"/>
  <c r="T113" i="34"/>
  <c r="T114" i="34"/>
  <c r="T67" i="34"/>
  <c r="T66" i="34"/>
  <c r="K68" i="34"/>
  <c r="K69" i="34"/>
  <c r="O115" i="34"/>
  <c r="O116" i="34"/>
  <c r="O68" i="34"/>
  <c r="O69" i="34"/>
  <c r="G116" i="34"/>
  <c r="S115" i="34"/>
  <c r="I116" i="34"/>
  <c r="S116" i="34"/>
  <c r="H116" i="34"/>
  <c r="S68" i="34"/>
  <c r="S69" i="34"/>
  <c r="AB69" i="34"/>
  <c r="W115" i="34"/>
  <c r="W116" i="34"/>
  <c r="W68" i="34"/>
  <c r="W69" i="34"/>
  <c r="AA115" i="34"/>
  <c r="AA116" i="34"/>
  <c r="AA68" i="34"/>
  <c r="AA69" i="34"/>
  <c r="G118" i="34"/>
  <c r="G117" i="34"/>
  <c r="G71" i="34"/>
  <c r="G70" i="34"/>
  <c r="K118" i="34"/>
  <c r="K117" i="34"/>
  <c r="K71" i="34"/>
  <c r="K70" i="34"/>
  <c r="O118" i="34"/>
  <c r="O117" i="34"/>
  <c r="O71" i="34"/>
  <c r="O70" i="34"/>
  <c r="S118" i="34"/>
  <c r="S117" i="34"/>
  <c r="S70" i="34"/>
  <c r="S71" i="34"/>
  <c r="W118" i="34"/>
  <c r="W117" i="34"/>
  <c r="W70" i="34"/>
  <c r="W71" i="34"/>
  <c r="AA118" i="34"/>
  <c r="AA117" i="34"/>
  <c r="AA70" i="34"/>
  <c r="AA71" i="34"/>
  <c r="E119" i="34"/>
  <c r="E120" i="34"/>
  <c r="E73" i="34"/>
  <c r="E72" i="34"/>
  <c r="D72" i="34"/>
  <c r="I119" i="34"/>
  <c r="I120" i="34"/>
  <c r="I73" i="34"/>
  <c r="I72" i="34"/>
  <c r="M119" i="34"/>
  <c r="M120" i="34"/>
  <c r="M73" i="34"/>
  <c r="M72" i="34"/>
  <c r="Q119" i="34"/>
  <c r="Q120" i="34"/>
  <c r="Q73" i="34"/>
  <c r="Q72" i="34"/>
  <c r="U119" i="34"/>
  <c r="U120" i="34"/>
  <c r="U73" i="34"/>
  <c r="U72" i="34"/>
  <c r="Y119" i="34"/>
  <c r="Y120" i="34"/>
  <c r="Y73" i="34"/>
  <c r="Y72" i="34"/>
  <c r="AC120" i="34"/>
  <c r="AC119" i="34"/>
  <c r="AC73" i="34"/>
  <c r="AC72" i="34"/>
  <c r="E75" i="34"/>
  <c r="E74" i="34"/>
  <c r="I74" i="34"/>
  <c r="I75" i="34"/>
  <c r="M75" i="34"/>
  <c r="M74" i="34"/>
  <c r="Q74" i="34"/>
  <c r="Q75" i="34"/>
  <c r="U75" i="34"/>
  <c r="U74" i="34"/>
  <c r="Y74" i="34"/>
  <c r="Y75" i="34"/>
  <c r="AC75" i="34"/>
  <c r="AC74" i="34"/>
  <c r="H34" i="34"/>
  <c r="M34" i="34"/>
  <c r="S34" i="34"/>
  <c r="X34" i="34"/>
  <c r="AC34" i="34"/>
  <c r="I35" i="34"/>
  <c r="N35" i="34"/>
  <c r="S35" i="34"/>
  <c r="Y35" i="34"/>
  <c r="D36" i="34"/>
  <c r="I36" i="34"/>
  <c r="O36" i="34"/>
  <c r="T36" i="34"/>
  <c r="Y36" i="34"/>
  <c r="E37" i="34"/>
  <c r="J37" i="34"/>
  <c r="O37" i="34"/>
  <c r="U37" i="34"/>
  <c r="Z37" i="34"/>
  <c r="E38" i="34"/>
  <c r="K38" i="34"/>
  <c r="P38" i="34"/>
  <c r="U38" i="34"/>
  <c r="AB38" i="34"/>
  <c r="K39" i="34"/>
  <c r="P39" i="34"/>
  <c r="V39" i="34"/>
  <c r="AA39" i="34"/>
  <c r="G40" i="34"/>
  <c r="M40" i="34"/>
  <c r="R40" i="34"/>
  <c r="W40" i="34"/>
  <c r="M41" i="34"/>
  <c r="R41" i="34"/>
  <c r="X41" i="34"/>
  <c r="D42" i="34"/>
  <c r="I42" i="34"/>
  <c r="O42" i="34"/>
  <c r="T42" i="34"/>
  <c r="Y42" i="34"/>
  <c r="J43" i="34"/>
  <c r="O43" i="34"/>
  <c r="T43" i="34"/>
  <c r="Z43" i="34"/>
  <c r="F44" i="34"/>
  <c r="K44" i="34"/>
  <c r="Q44" i="34"/>
  <c r="V44" i="34"/>
  <c r="AA44" i="34"/>
  <c r="L45" i="34"/>
  <c r="Q45" i="34"/>
  <c r="V45" i="34"/>
  <c r="AB45" i="34"/>
  <c r="H46" i="34"/>
  <c r="P46" i="34"/>
  <c r="X46" i="34"/>
  <c r="J47" i="34"/>
  <c r="R47" i="34"/>
  <c r="Z47" i="34"/>
  <c r="I48" i="34"/>
  <c r="Q48" i="34"/>
  <c r="Y48" i="34"/>
  <c r="L49" i="34"/>
  <c r="T49" i="34"/>
  <c r="AB49" i="34"/>
  <c r="K50" i="34"/>
  <c r="S50" i="34"/>
  <c r="AA50" i="34"/>
  <c r="K51" i="34"/>
  <c r="S51" i="34"/>
  <c r="AA51" i="34"/>
  <c r="L52" i="34"/>
  <c r="W52" i="34"/>
  <c r="H53" i="34"/>
  <c r="S53" i="34"/>
  <c r="E54" i="34"/>
  <c r="O54" i="34"/>
  <c r="Z54" i="34"/>
  <c r="Q56" i="34"/>
  <c r="H57" i="34"/>
  <c r="X57" i="34"/>
  <c r="L58" i="34"/>
  <c r="I61" i="34"/>
  <c r="L62" i="34"/>
  <c r="Z64" i="34"/>
  <c r="K101" i="34"/>
  <c r="K100" i="34"/>
  <c r="K99" i="34"/>
  <c r="K102" i="34"/>
  <c r="K57" i="34"/>
  <c r="K56" i="34"/>
  <c r="O101" i="34"/>
  <c r="O100" i="34"/>
  <c r="O99" i="34"/>
  <c r="O102" i="34"/>
  <c r="O57" i="34"/>
  <c r="O56" i="34"/>
  <c r="S101" i="34"/>
  <c r="S100" i="34"/>
  <c r="S99" i="34"/>
  <c r="S102" i="34"/>
  <c r="S57" i="34"/>
  <c r="S56" i="34"/>
  <c r="W101" i="34"/>
  <c r="W100" i="34"/>
  <c r="W99" i="34"/>
  <c r="W102" i="34"/>
  <c r="W57" i="34"/>
  <c r="W56" i="34"/>
  <c r="AA101" i="34"/>
  <c r="AA100" i="34"/>
  <c r="AA99" i="34"/>
  <c r="AA102" i="34"/>
  <c r="AA57" i="34"/>
  <c r="AA56" i="34"/>
  <c r="K103" i="34"/>
  <c r="K104" i="34"/>
  <c r="O103" i="34"/>
  <c r="O104" i="34"/>
  <c r="S103" i="34"/>
  <c r="S104" i="34"/>
  <c r="W103" i="34"/>
  <c r="W104" i="34"/>
  <c r="AA103" i="34"/>
  <c r="AA104" i="34"/>
  <c r="K105" i="34"/>
  <c r="K106" i="34"/>
  <c r="K61" i="34"/>
  <c r="K60" i="34"/>
  <c r="O106" i="34"/>
  <c r="O105" i="34"/>
  <c r="O61" i="34"/>
  <c r="O60" i="34"/>
  <c r="S106" i="34"/>
  <c r="S105" i="34"/>
  <c r="S61" i="34"/>
  <c r="S60" i="34"/>
  <c r="W106" i="34"/>
  <c r="W105" i="34"/>
  <c r="W61" i="34"/>
  <c r="W60" i="34"/>
  <c r="AA106" i="34"/>
  <c r="AA105" i="34"/>
  <c r="AA61" i="34"/>
  <c r="AA60" i="34"/>
  <c r="K107" i="34"/>
  <c r="K108" i="34"/>
  <c r="O107" i="34"/>
  <c r="O108" i="34"/>
  <c r="S107" i="34"/>
  <c r="S108" i="34"/>
  <c r="W107" i="34"/>
  <c r="W108" i="34"/>
  <c r="AA107" i="34"/>
  <c r="AA108" i="34"/>
  <c r="G110" i="34"/>
  <c r="G109" i="34"/>
  <c r="G64" i="34"/>
  <c r="K110" i="34"/>
  <c r="K109" i="34"/>
  <c r="K64" i="34"/>
  <c r="O110" i="34"/>
  <c r="O109" i="34"/>
  <c r="O64" i="34"/>
  <c r="AA110" i="34"/>
  <c r="AA109" i="34"/>
  <c r="AA64" i="34"/>
  <c r="H111" i="34"/>
  <c r="H112" i="34"/>
  <c r="L111" i="34"/>
  <c r="L112" i="34"/>
  <c r="R112" i="34"/>
  <c r="R111" i="34"/>
  <c r="R65" i="34"/>
  <c r="J114" i="34"/>
  <c r="Y113" i="34"/>
  <c r="AB113" i="34"/>
  <c r="X113" i="34"/>
  <c r="W113" i="34"/>
  <c r="V113" i="34"/>
  <c r="AA113" i="34"/>
  <c r="Z113" i="34"/>
  <c r="J113" i="34"/>
  <c r="AB66" i="34"/>
  <c r="X66" i="34"/>
  <c r="H66" i="34"/>
  <c r="D66" i="34"/>
  <c r="AA66" i="34"/>
  <c r="W66" i="34"/>
  <c r="G66" i="34"/>
  <c r="N114" i="34"/>
  <c r="N113" i="34"/>
  <c r="R114" i="34"/>
  <c r="R113" i="34"/>
  <c r="I115" i="34"/>
  <c r="F116" i="34"/>
  <c r="H115" i="34"/>
  <c r="G115" i="34"/>
  <c r="F115" i="34"/>
  <c r="F69" i="34"/>
  <c r="F68" i="34"/>
  <c r="M69" i="34"/>
  <c r="Q116" i="34"/>
  <c r="Q115" i="34"/>
  <c r="Q69" i="34"/>
  <c r="U116" i="34"/>
  <c r="U115" i="34"/>
  <c r="U69" i="34"/>
  <c r="Y116" i="34"/>
  <c r="Y115" i="34"/>
  <c r="Y69" i="34"/>
  <c r="E117" i="34"/>
  <c r="E118" i="34"/>
  <c r="E71" i="34"/>
  <c r="E70" i="34"/>
  <c r="D70" i="34"/>
  <c r="I117" i="34"/>
  <c r="I118" i="34"/>
  <c r="I71" i="34"/>
  <c r="I70" i="34"/>
  <c r="M117" i="34"/>
  <c r="M118" i="34"/>
  <c r="M71" i="34"/>
  <c r="M70" i="34"/>
  <c r="Q117" i="34"/>
  <c r="Q118" i="34"/>
  <c r="Q71" i="34"/>
  <c r="Q70" i="34"/>
  <c r="U117" i="34"/>
  <c r="U118" i="34"/>
  <c r="U71" i="34"/>
  <c r="U70" i="34"/>
  <c r="Y117" i="34"/>
  <c r="Y118" i="34"/>
  <c r="Y71" i="34"/>
  <c r="Y70" i="34"/>
  <c r="AC117" i="34"/>
  <c r="AC118" i="34"/>
  <c r="AC71" i="34"/>
  <c r="AC70" i="34"/>
  <c r="G120" i="34"/>
  <c r="G119" i="34"/>
  <c r="G72" i="34"/>
  <c r="G73" i="34"/>
  <c r="K120" i="34"/>
  <c r="K119" i="34"/>
  <c r="K72" i="34"/>
  <c r="K73" i="34"/>
  <c r="O120" i="34"/>
  <c r="O119" i="34"/>
  <c r="O72" i="34"/>
  <c r="O73" i="34"/>
  <c r="S120" i="34"/>
  <c r="S119" i="34"/>
  <c r="S72" i="34"/>
  <c r="S73" i="34"/>
  <c r="W120" i="34"/>
  <c r="W119" i="34"/>
  <c r="W72" i="34"/>
  <c r="W73" i="34"/>
  <c r="AA120" i="34"/>
  <c r="AA119" i="34"/>
  <c r="AA72" i="34"/>
  <c r="AA73" i="34"/>
  <c r="H74" i="34"/>
  <c r="H75" i="34"/>
  <c r="L74" i="34"/>
  <c r="L75" i="34"/>
  <c r="P74" i="34"/>
  <c r="P75" i="34"/>
  <c r="T74" i="34"/>
  <c r="T75" i="34"/>
  <c r="X74" i="34"/>
  <c r="X75" i="34"/>
  <c r="AB74" i="34"/>
  <c r="AB75" i="34"/>
  <c r="O59" i="34"/>
  <c r="W59" i="34"/>
  <c r="K62" i="34"/>
  <c r="S62" i="34"/>
  <c r="AA62" i="34"/>
  <c r="E66" i="34"/>
  <c r="D67" i="34"/>
  <c r="M68" i="34"/>
  <c r="U68" i="34"/>
  <c r="AA59" i="34"/>
  <c r="O58" i="34"/>
  <c r="W58" i="34"/>
  <c r="O63" i="34"/>
  <c r="W63" i="34"/>
  <c r="L65" i="34"/>
  <c r="J66" i="34"/>
  <c r="R66" i="34"/>
  <c r="Z66" i="34"/>
  <c r="N67" i="34"/>
  <c r="K72" i="35" l="1"/>
  <c r="R112" i="35"/>
  <c r="J112" i="35"/>
  <c r="O66" i="35"/>
  <c r="W93" i="35"/>
  <c r="L66" i="35"/>
  <c r="Q65" i="35"/>
  <c r="X61" i="35"/>
  <c r="U89" i="35"/>
  <c r="E87" i="35"/>
  <c r="V106" i="35"/>
  <c r="R106" i="35"/>
  <c r="N105" i="35"/>
  <c r="J105" i="35"/>
  <c r="F106" i="35"/>
  <c r="X89" i="35"/>
  <c r="H68" i="35"/>
  <c r="T65" i="35"/>
  <c r="AA65" i="35"/>
  <c r="K65" i="35"/>
  <c r="S86" i="35"/>
  <c r="F61" i="35"/>
  <c r="U68" i="35"/>
  <c r="J61" i="35"/>
  <c r="Y86" i="35"/>
  <c r="M82" i="35"/>
  <c r="M86" i="35"/>
  <c r="I89" i="35"/>
  <c r="I93" i="35"/>
  <c r="E82" i="35"/>
  <c r="R101" i="35"/>
  <c r="J106" i="35"/>
  <c r="J101" i="35"/>
  <c r="F101" i="35"/>
  <c r="P68" i="35"/>
  <c r="G66" i="35"/>
  <c r="X93" i="35"/>
  <c r="X82" i="35"/>
  <c r="T87" i="35"/>
  <c r="P89" i="35"/>
  <c r="P93" i="35"/>
  <c r="H87" i="35"/>
  <c r="Y106" i="35"/>
  <c r="U108" i="35"/>
  <c r="U112" i="35"/>
  <c r="Q105" i="35"/>
  <c r="M101" i="35"/>
  <c r="M106" i="35"/>
  <c r="E108" i="35"/>
  <c r="O72" i="35"/>
  <c r="W68" i="35"/>
  <c r="G68" i="35"/>
  <c r="F66" i="35"/>
  <c r="O65" i="35"/>
  <c r="L61" i="35"/>
  <c r="AA86" i="35"/>
  <c r="W87" i="35"/>
  <c r="S89" i="35"/>
  <c r="S93" i="35"/>
  <c r="O89" i="35"/>
  <c r="O93" i="35"/>
  <c r="K82" i="35"/>
  <c r="G87" i="35"/>
  <c r="AB108" i="35"/>
  <c r="AB112" i="35"/>
  <c r="X101" i="35"/>
  <c r="X108" i="35"/>
  <c r="X112" i="35"/>
  <c r="T105" i="35"/>
  <c r="P108" i="35"/>
  <c r="P112" i="35"/>
  <c r="L106" i="35"/>
  <c r="L101" i="35"/>
  <c r="H101" i="35"/>
  <c r="R72" i="35"/>
  <c r="I66" i="35"/>
  <c r="R65" i="35"/>
  <c r="O61" i="35"/>
  <c r="Z89" i="35"/>
  <c r="Z93" i="35"/>
  <c r="V87" i="35"/>
  <c r="R82" i="35"/>
  <c r="N87" i="35"/>
  <c r="N82" i="35"/>
  <c r="J86" i="35"/>
  <c r="F82" i="35"/>
  <c r="AA105" i="35"/>
  <c r="W105" i="35"/>
  <c r="S105" i="35"/>
  <c r="K108" i="35"/>
  <c r="K112" i="35"/>
  <c r="G105" i="35"/>
  <c r="W66" i="35"/>
  <c r="AA72" i="35"/>
  <c r="R66" i="35"/>
  <c r="Q68" i="35"/>
  <c r="U93" i="35"/>
  <c r="I86" i="35"/>
  <c r="N101" i="35"/>
  <c r="AB68" i="35"/>
  <c r="L68" i="35"/>
  <c r="AB65" i="35"/>
  <c r="AB87" i="35"/>
  <c r="X86" i="35"/>
  <c r="P86" i="35"/>
  <c r="L89" i="35"/>
  <c r="L93" i="35"/>
  <c r="U105" i="35"/>
  <c r="Q106" i="35"/>
  <c r="I112" i="35"/>
  <c r="E105" i="35"/>
  <c r="S68" i="35"/>
  <c r="V69" i="35"/>
  <c r="H61" i="35"/>
  <c r="AA87" i="35"/>
  <c r="O86" i="35"/>
  <c r="K89" i="35"/>
  <c r="K93" i="35"/>
  <c r="G82" i="35"/>
  <c r="AB105" i="35"/>
  <c r="X105" i="35"/>
  <c r="T106" i="35"/>
  <c r="P105" i="35"/>
  <c r="H108" i="35"/>
  <c r="J72" i="35"/>
  <c r="U66" i="35"/>
  <c r="E66" i="35"/>
  <c r="N65" i="35"/>
  <c r="K61" i="35"/>
  <c r="Z86" i="35"/>
  <c r="R89" i="35"/>
  <c r="R93" i="35"/>
  <c r="J87" i="35"/>
  <c r="J82" i="35"/>
  <c r="F89" i="35"/>
  <c r="AA106" i="35"/>
  <c r="AA101" i="35"/>
  <c r="W106" i="35"/>
  <c r="S106" i="35"/>
  <c r="O108" i="35"/>
  <c r="O112" i="35"/>
  <c r="K105" i="35"/>
  <c r="G106" i="35"/>
  <c r="U61" i="35"/>
  <c r="W72" i="35"/>
  <c r="N68" i="35"/>
  <c r="Z72" i="35"/>
  <c r="N72" i="35"/>
  <c r="M68" i="35"/>
  <c r="M69" i="35"/>
  <c r="AB66" i="35"/>
  <c r="U86" i="35"/>
  <c r="Q89" i="35"/>
  <c r="Q93" i="35"/>
  <c r="E86" i="35"/>
  <c r="X68" i="35"/>
  <c r="X69" i="35"/>
  <c r="E61" i="35"/>
  <c r="X87" i="35"/>
  <c r="T93" i="35"/>
  <c r="P87" i="35"/>
  <c r="L86" i="35"/>
  <c r="H82" i="35"/>
  <c r="Y112" i="35"/>
  <c r="U101" i="35"/>
  <c r="U106" i="35"/>
  <c r="M108" i="35"/>
  <c r="M112" i="35"/>
  <c r="I105" i="35"/>
  <c r="E101" i="35"/>
  <c r="E106" i="35"/>
  <c r="O68" i="35"/>
  <c r="O69" i="35"/>
  <c r="N66" i="35"/>
  <c r="AA82" i="35"/>
  <c r="W89" i="35"/>
  <c r="S87" i="35"/>
  <c r="O87" i="35"/>
  <c r="K86" i="35"/>
  <c r="G89" i="35"/>
  <c r="AB106" i="35"/>
  <c r="X106" i="35"/>
  <c r="P106" i="35"/>
  <c r="L108" i="35"/>
  <c r="L112" i="35"/>
  <c r="H105" i="35"/>
  <c r="J68" i="35"/>
  <c r="J69" i="35"/>
  <c r="Q66" i="35"/>
  <c r="Z65" i="35"/>
  <c r="J65" i="35"/>
  <c r="G61" i="35"/>
  <c r="Z87" i="35"/>
  <c r="V89" i="35"/>
  <c r="V93" i="35"/>
  <c r="R86" i="35"/>
  <c r="N89" i="35"/>
  <c r="N93" i="35"/>
  <c r="F86" i="35"/>
  <c r="O105" i="35"/>
  <c r="K106" i="35"/>
  <c r="K101" i="35"/>
  <c r="G101" i="35"/>
  <c r="Z69" i="35"/>
  <c r="R68" i="35"/>
  <c r="Z66" i="35"/>
  <c r="Y68" i="35"/>
  <c r="Y69" i="35"/>
  <c r="I68" i="35"/>
  <c r="I69" i="35"/>
  <c r="N61" i="35"/>
  <c r="Q61" i="35"/>
  <c r="P61" i="35"/>
  <c r="Y89" i="35"/>
  <c r="Y93" i="35"/>
  <c r="U82" i="35"/>
  <c r="Q86" i="35"/>
  <c r="M89" i="35"/>
  <c r="M93" i="35"/>
  <c r="I82" i="35"/>
  <c r="AB72" i="35"/>
  <c r="T68" i="35"/>
  <c r="K66" i="35"/>
  <c r="AB89" i="35"/>
  <c r="AB93" i="35"/>
  <c r="T86" i="35"/>
  <c r="L82" i="35"/>
  <c r="L87" i="35"/>
  <c r="H86" i="35"/>
  <c r="Y105" i="35"/>
  <c r="Q108" i="35"/>
  <c r="Q112" i="35"/>
  <c r="M105" i="35"/>
  <c r="I101" i="35"/>
  <c r="I106" i="35"/>
  <c r="AA68" i="35"/>
  <c r="AA69" i="35"/>
  <c r="K68" i="35"/>
  <c r="K69" i="35"/>
  <c r="J66" i="35"/>
  <c r="R61" i="35"/>
  <c r="AA89" i="35"/>
  <c r="AA93" i="35"/>
  <c r="W86" i="35"/>
  <c r="O82" i="35"/>
  <c r="K87" i="35"/>
  <c r="G86" i="35"/>
  <c r="T108" i="35"/>
  <c r="T112" i="35"/>
  <c r="L105" i="35"/>
  <c r="H106" i="35"/>
  <c r="V72" i="35"/>
  <c r="F68" i="35"/>
  <c r="M66" i="35"/>
  <c r="V65" i="35"/>
  <c r="F65" i="35"/>
  <c r="AA61" i="35"/>
  <c r="V86" i="35"/>
  <c r="R87" i="35"/>
  <c r="N86" i="35"/>
  <c r="J89" i="35"/>
  <c r="J93" i="35"/>
  <c r="F87" i="35"/>
  <c r="AA108" i="35"/>
  <c r="AA112" i="35"/>
  <c r="W108" i="35"/>
  <c r="W112" i="35"/>
  <c r="S108" i="35"/>
  <c r="S112" i="35"/>
  <c r="O106" i="35"/>
  <c r="O101" i="35"/>
  <c r="G108" i="35"/>
  <c r="AA66" i="35"/>
  <c r="I61" i="35"/>
  <c r="V68" i="35"/>
  <c r="V66" i="35"/>
  <c r="Y66" i="35"/>
  <c r="N69" i="35" l="1"/>
  <c r="T69" i="35"/>
  <c r="S69" i="35"/>
  <c r="G69" i="35"/>
  <c r="F69" i="35"/>
  <c r="E69" i="35"/>
  <c r="H69" i="35"/>
  <c r="N90" i="35"/>
  <c r="V90" i="35"/>
  <c r="L109" i="35"/>
  <c r="G90" i="35"/>
  <c r="W90" i="35"/>
  <c r="M109" i="35"/>
  <c r="Y109" i="35"/>
  <c r="H90" i="35"/>
  <c r="T90" i="35"/>
  <c r="J109" i="35"/>
  <c r="Q90" i="35"/>
  <c r="O109" i="35"/>
  <c r="F90" i="35"/>
  <c r="R90" i="35"/>
  <c r="H109" i="35"/>
  <c r="K90" i="35"/>
  <c r="I109" i="35"/>
  <c r="L90" i="35"/>
  <c r="F109" i="35"/>
  <c r="V109" i="35"/>
  <c r="Z109" i="35"/>
  <c r="E90" i="35"/>
  <c r="U90" i="35"/>
  <c r="K109" i="35"/>
  <c r="Z90" i="35"/>
  <c r="P109" i="35"/>
  <c r="X109" i="35"/>
  <c r="AB109" i="35"/>
  <c r="O90" i="35"/>
  <c r="S90" i="35"/>
  <c r="E109" i="35"/>
  <c r="U109" i="35"/>
  <c r="P90" i="35"/>
  <c r="X90" i="35"/>
  <c r="I90" i="35"/>
  <c r="G109" i="35"/>
  <c r="S109" i="35"/>
  <c r="W109" i="35"/>
  <c r="AA109" i="35"/>
  <c r="J90" i="35"/>
  <c r="T109" i="35"/>
  <c r="AA90" i="35"/>
  <c r="Q109" i="35"/>
  <c r="AB90" i="35"/>
  <c r="N109" i="35"/>
  <c r="R109" i="35"/>
  <c r="M90" i="35"/>
  <c r="Y90" i="35"/>
  <c r="Q69" i="35"/>
  <c r="R69" i="35"/>
  <c r="W69" i="35"/>
  <c r="U69" i="35"/>
  <c r="AB67" i="35"/>
  <c r="W67" i="35"/>
  <c r="R67" i="35"/>
  <c r="L69" i="35"/>
  <c r="AB69" i="35"/>
  <c r="P69" i="35"/>
  <c r="J67" i="35" l="1"/>
  <c r="O67" i="35"/>
  <c r="P67" i="35"/>
  <c r="U67" i="35"/>
  <c r="Y67" i="35"/>
  <c r="S67" i="35"/>
  <c r="K107" i="35"/>
  <c r="Z88" i="35"/>
  <c r="P107" i="35"/>
  <c r="X107" i="35"/>
  <c r="AB107" i="35"/>
  <c r="O88" i="35"/>
  <c r="S88" i="35"/>
  <c r="E107" i="35"/>
  <c r="U107" i="35"/>
  <c r="P88" i="35"/>
  <c r="X88" i="35"/>
  <c r="I88" i="35"/>
  <c r="G107" i="35"/>
  <c r="S107" i="35"/>
  <c r="W107" i="35"/>
  <c r="AA107" i="35"/>
  <c r="J88" i="35"/>
  <c r="T107" i="35"/>
  <c r="AA88" i="35"/>
  <c r="Q107" i="35"/>
  <c r="AB88" i="35"/>
  <c r="N107" i="35"/>
  <c r="R107" i="35"/>
  <c r="M88" i="35"/>
  <c r="Y88" i="35"/>
  <c r="N88" i="35"/>
  <c r="V88" i="35"/>
  <c r="L107" i="35"/>
  <c r="G88" i="35"/>
  <c r="W88" i="35"/>
  <c r="E67" i="35"/>
  <c r="M107" i="35"/>
  <c r="Y107" i="35"/>
  <c r="H88" i="35"/>
  <c r="T88" i="35"/>
  <c r="J107" i="35"/>
  <c r="Q88" i="35"/>
  <c r="G67" i="35"/>
  <c r="O107" i="35"/>
  <c r="F88" i="35"/>
  <c r="R88" i="35"/>
  <c r="H67" i="35"/>
  <c r="H107" i="35"/>
  <c r="K88" i="35"/>
  <c r="I107" i="35"/>
  <c r="L88" i="35"/>
  <c r="F67" i="35"/>
  <c r="F107" i="35"/>
  <c r="V107" i="35"/>
  <c r="Z107" i="35"/>
  <c r="E88" i="35"/>
  <c r="U88" i="35"/>
  <c r="N67" i="35"/>
  <c r="AA67" i="35"/>
  <c r="I67" i="35"/>
  <c r="Q67" i="35"/>
  <c r="M67" i="35"/>
  <c r="K67" i="35"/>
  <c r="X67" i="35"/>
  <c r="Z67" i="35"/>
  <c r="T67" i="35"/>
  <c r="V67" i="35"/>
  <c r="L67" i="35"/>
</calcChain>
</file>

<file path=xl/comments1.xml><?xml version="1.0" encoding="utf-8"?>
<comments xmlns="http://schemas.openxmlformats.org/spreadsheetml/2006/main">
  <authors>
    <author>Fehrentz-P</author>
  </authors>
  <commentList>
    <comment ref="D24" authorId="0">
      <text>
        <r>
          <rPr>
            <b/>
            <sz val="8"/>
            <color indexed="81"/>
            <rFont val="Tahoma"/>
            <family val="2"/>
          </rPr>
          <t>Fehrentz-P:</t>
        </r>
        <r>
          <rPr>
            <sz val="8"/>
            <color indexed="81"/>
            <rFont val="Tahoma"/>
            <family val="2"/>
          </rPr>
          <t xml:space="preserve">
aus Übersicht_2009.xls übernehmen</t>
        </r>
      </text>
    </comment>
  </commentList>
</comments>
</file>

<file path=xl/sharedStrings.xml><?xml version="1.0" encoding="utf-8"?>
<sst xmlns="http://schemas.openxmlformats.org/spreadsheetml/2006/main" count="2094" uniqueCount="766">
  <si>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</si>
  <si>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</si>
  <si>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</si>
  <si>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</si>
  <si>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</si>
  <si>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</si>
  <si>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</si>
  <si>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</si>
  <si>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Energie</t>
  </si>
  <si>
    <t>Teil 6</t>
  </si>
  <si>
    <t>Luftschadstoffe</t>
  </si>
  <si>
    <t>Abwasser</t>
  </si>
  <si>
    <t>Abfall</t>
  </si>
  <si>
    <t>Umweltschutzmaßnahmen</t>
  </si>
  <si>
    <t>Verkehr und Umwelt</t>
  </si>
  <si>
    <t xml:space="preserve">Bevölkerung und Wirtschaft </t>
  </si>
  <si>
    <t xml:space="preserve">Einsatz von Umweltfaktoren für wirtschaftliche Zwecke </t>
  </si>
  <si>
    <t>Erwerbspersonen</t>
  </si>
  <si>
    <t>Energieverbrauch</t>
  </si>
  <si>
    <t>Wasserentnahme aus der Natur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</si>
  <si>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</si>
  <si>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</si>
  <si>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</si>
  <si>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</si>
  <si>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</si>
  <si>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</si>
  <si>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>Entnahmen von Material nach Materialarten (Mill. Tonnen)</t>
  </si>
  <si>
    <t>Abgaben von Material nach Materialarten (Mill. Tonnen)</t>
  </si>
  <si>
    <t>Bevölkerung, Konsumausgaben und direkter Einsatz von Umweltfaktoren der privaten Haushalte</t>
  </si>
  <si>
    <t xml:space="preserve">Wirtschaftliche Bezugszahlen </t>
  </si>
  <si>
    <t>Waldgesamtrechnung</t>
  </si>
  <si>
    <t>Landwirtschaft und Umwelt</t>
  </si>
  <si>
    <t>Luftemissionen</t>
  </si>
  <si>
    <t>Abfälle sind alle beweglichen Sachen, deren sich ihr Besitzer entledigt, entledigen will</t>
  </si>
  <si>
    <t>oder entledigen muss.</t>
  </si>
  <si>
    <t>Abschreibungen</t>
  </si>
  <si>
    <t xml:space="preserve">Wertminderung des Anlagevermögens während einer Periode durch normalen Verschleiß </t>
  </si>
  <si>
    <t xml:space="preserve">und wirtschaftliches Veraltern. </t>
  </si>
  <si>
    <t xml:space="preserve">Abwasser entsteht durch den Einsatz von Wasser im Produktionsprozess bei den </t>
  </si>
  <si>
    <t xml:space="preserve">Produktionsbereichen oder durch den Einsatz von Wasser bei den privaten Haushalten.  </t>
  </si>
  <si>
    <t>Die Abwassermenge ist im Wesentlichen abhängig vom Wassereinsatz.</t>
  </si>
  <si>
    <t>Bevölkerung</t>
  </si>
  <si>
    <t>Dazu zählen alle gemeldeten Personen einschließlich der Ausländerinnnen und Ausländer</t>
  </si>
  <si>
    <t>am Ort der alleinigen bzw. Hauptwohnung.</t>
  </si>
  <si>
    <t>Bruttoinlandsprodukt</t>
  </si>
  <si>
    <t xml:space="preserve">Wert der im Inland erwirtschafteten Leistung einer Volkswirtschaft in einer Periode </t>
  </si>
  <si>
    <t xml:space="preserve">(Quartal, Jahr). </t>
  </si>
  <si>
    <t>Einwohner</t>
  </si>
  <si>
    <t xml:space="preserve">Hierzu zählen alle Personen (Deutsche und Ausländer), die im Wirtschaftsgebiet </t>
  </si>
  <si>
    <t xml:space="preserve">(Deutschland) ihren ständigen Wohnsitz haben. Nicht dazu gehören Angehörige </t>
  </si>
  <si>
    <t>ausländischer Missionen und Streitkräfte.</t>
  </si>
  <si>
    <t>Der Energieverbrauch ergibt sich aus der Differenz zwischen der in einem Wirtschafts-</t>
  </si>
  <si>
    <t xml:space="preserve">bereich eingesetzten und der von diesem Wirtschaftsbereich an nachfolgende Bereiche </t>
  </si>
  <si>
    <t xml:space="preserve">weitergegebenen Energiemenge. In der Regel wird die eingesetzte Energiemenge im </t>
  </si>
  <si>
    <t>Verlauf der Produktions- und Konsumaktivität eines Bereiches vollständig verbraucht</t>
  </si>
  <si>
    <t>(z. B. zum Antrieb von Maschinen, Geräten und Fahrzeugen oder Raumheizung) und</t>
  </si>
  <si>
    <t>letztlich als Wärme an die Umwelt abgegeben.</t>
  </si>
  <si>
    <t>Erneuerbare Energien</t>
  </si>
  <si>
    <t>Erwerbslose</t>
  </si>
  <si>
    <t xml:space="preserve">Alle Personen, die nicht erwerbstätig sind, für die Aufnahme einer Erwerbstätigkeit zur </t>
  </si>
  <si>
    <t xml:space="preserve">Verfügung stehen und aktiv nach einer Arbeit suchen (Definition der Internationalen </t>
  </si>
  <si>
    <t>Arbeitsorganisation, ILO).</t>
  </si>
  <si>
    <t>Erwerbslose und Erwerbstätige nach dem Inländerkonzept.</t>
  </si>
  <si>
    <t>Erwerbstätige</t>
  </si>
  <si>
    <t xml:space="preserve">Alle Personen, die als Arbeitnehmerinnen bzw. Arbeitnehmer oder als Selbstständige bzw. </t>
  </si>
  <si>
    <t xml:space="preserve">mithelfende Familienangehörige eine auf wirtschaftlichen Erwerb gerichtete Tätigkeit </t>
  </si>
  <si>
    <t>ausüben, unabhängig vom Umfang dieser Tätigkeit.</t>
  </si>
  <si>
    <t>Exporte (Ausfuhr)</t>
  </si>
  <si>
    <t>Zu den Exporten zählen alle Verkäufe von Waren und Dienstleistungen an Wirtschafts-</t>
  </si>
  <si>
    <t>einheiten, die ihren ständigen Sitz (Wohnsitz) außerhalb Deutschlands haben.</t>
  </si>
  <si>
    <t>Importe (Einfuhr)</t>
  </si>
  <si>
    <t xml:space="preserve">Importe sind alle Käufe von Waren und Dienstleistungen bei Wirtschaftseinheiten, die </t>
  </si>
  <si>
    <t>ihren ständigen Sitz (Wohnsitz) außerhalb Deutschlands haben.</t>
  </si>
  <si>
    <t>Inländerkonzept</t>
  </si>
  <si>
    <t xml:space="preserve">Es wird auch Wohnortkonzept genannt. Es misst die wirtschaftlichen Leistungen aller </t>
  </si>
  <si>
    <t xml:space="preserve">inländischen Wirtschaftseinheiten, unabhängig davon, an welchem Ort sie erbracht </t>
  </si>
  <si>
    <t>wurden.</t>
  </si>
  <si>
    <t xml:space="preserve">Konsumausgaben </t>
  </si>
  <si>
    <t xml:space="preserve">Waren- und Dienstleistungskäufe der inländischen privaten Haushalte für Konsumzwecke. </t>
  </si>
  <si>
    <t>der privaten Haushalte</t>
  </si>
  <si>
    <t xml:space="preserve">Neben den tatsächlichen Käufen, zu denen u. a. Entgelte für häusliche Dienste gehören, </t>
  </si>
  <si>
    <t>sind auch bestimmte unterstellte Käufe einbegriffen, z. B. der Eigenkonsum der Unter-</t>
  </si>
  <si>
    <t>nehmerinnen und Unternehmer, der Wert der Nutzung von Eigentümerwohnungen.</t>
  </si>
  <si>
    <t>Primärenergieverbrauch</t>
  </si>
  <si>
    <t>Der Primärenergieverbrauch im Inland basiert auf den im Inland gewonnenen Primär-</t>
  </si>
  <si>
    <t xml:space="preserve">energieträgern und sämtlichen importierten Energieträgern abzüglich der Ausfuhr von </t>
  </si>
  <si>
    <t>Energie (und ohne Hochseebunkerungen). Aus Verwendungssicht entspricht das der</t>
  </si>
  <si>
    <t>Summe der für energetische Zwecke (Endenergieverbrauch und Eigenverbrauch der</t>
  </si>
  <si>
    <t>Energiesektoren) und für nicht-energetische Zwecke (z. B. in der Chemie) eingesetzten</t>
  </si>
  <si>
    <t xml:space="preserve">Energie, der durch inländische Umwandlung von Energie entstehenden Verluste, der </t>
  </si>
  <si>
    <t xml:space="preserve">Fackel- und Leitungsverluste sowie der in den Energiebilanzen nachgewiesenen </t>
  </si>
  <si>
    <t>statistischen Differenzen.</t>
  </si>
  <si>
    <t xml:space="preserve">Rohstoffe sind natürlich vorkommende Stoffe tierischer, pflanzlicher oder mineralischer </t>
  </si>
  <si>
    <t xml:space="preserve">Herkunft, die unmittelbar aus der Umwelt entnommen werden. Dazu zählen gesammelte </t>
  </si>
  <si>
    <t xml:space="preserve">und geerntete Pflanzen, erlegte bzw. gefangene Tiere (Wildtiere, Fische) sowie abgebaute </t>
  </si>
  <si>
    <t>abiotische Rohstoffe (Energieträger, Erze, Steine, Erden und Mineralien).</t>
  </si>
  <si>
    <t>Rohstoffproduktivität</t>
  </si>
  <si>
    <t>Die Rohstoffproduktivität drückt aus, wie viel Bruttoinlandsprodukt (in Euro, preisbereinigt)</t>
  </si>
  <si>
    <t>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</si>
  <si>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</si>
  <si>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</si>
  <si>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</si>
  <si>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Siedlungs- und Verkehrsfläche</t>
  </si>
  <si>
    <t xml:space="preserve">Sie enthält Gebäude- und Freifläche, Betriebsfläche (ohne Abbauland), Erholungsfläche, </t>
  </si>
  <si>
    <t xml:space="preserve">Verkehrsfläche, Friedhof. Die Begriffe "Siedlungsfläche" und "versiegelte Fläche" dürfen </t>
  </si>
  <si>
    <t>nicht gleichgesetzt werden. Die Siedlungsflächen umfassen auch einen erheblichen Anteil</t>
  </si>
  <si>
    <t>Territorialkonzept</t>
  </si>
  <si>
    <t>Gebietsbezogene Berechnung der Umweltnutzung.</t>
  </si>
  <si>
    <t>Wasserabgabe an die Natur</t>
  </si>
  <si>
    <t>Wasserdampf durch Verdunstung oder über Wasserverluste zurück in die Natur.</t>
  </si>
  <si>
    <t xml:space="preserve">Bei der Entnahme von Wasser aus der Natur handelt es sich um die direkte Entnahme von </t>
  </si>
  <si>
    <t>Grund-, Oberflächen- oder Quellwasser sowie Uferfiltrat, das von den Produktionsbereichen</t>
  </si>
  <si>
    <t xml:space="preserve">und privaten Haushalten gefördert wird. Zu dem aus der Natur entnommenen Wasser gehört </t>
  </si>
  <si>
    <t>auch das im Kanalsystem gesammelte Fremd- und Regenwasser.</t>
  </si>
  <si>
    <t xml:space="preserve">Glossar </t>
  </si>
  <si>
    <t>Statistisches Bundesamt</t>
  </si>
  <si>
    <t xml:space="preserve">  </t>
  </si>
  <si>
    <t>Umweltnutzung und Wirtschaft</t>
  </si>
  <si>
    <t>Einführung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</si>
  <si>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</si>
  <si>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</si>
  <si>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</si>
  <si>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</si>
  <si>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Teil 1: Gesamtwirtschaftliche Übersichtstabellen,</t>
  </si>
  <si>
    <t>Wirtschaftliche Bezugszahlen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</si>
  <si>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</si>
  <si>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</si>
  <si>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</si>
  <si>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</si>
  <si>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</si>
  <si>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</si>
  <si>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</si>
  <si>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</si>
  <si>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</si>
  <si>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</si>
  <si>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</si>
  <si>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Kapitel 12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</si>
  <si>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</si>
  <si>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</si>
  <si>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Erläuterungen zu den Tabellen</t>
  </si>
  <si>
    <t>Das Ziel der Umweltökonomischen Gesamtrechnungen (UGR) ist es insbesondere, die Wechselwirkungen</t>
  </si>
  <si>
    <t xml:space="preserve">zwischen Wirtschaft und Umwelt zu beschreiben. Den Ausgangspunkt bilden die Volkswirtschaflichen </t>
  </si>
  <si>
    <t xml:space="preserve">Gesamtrechnungen (VGR), die durch die UGR um die Darstellung von umweltrelevanten Tatbeständen </t>
  </si>
  <si>
    <t>ergänzt werden.</t>
  </si>
  <si>
    <t>der Umwelt, die sich das ökonomische System zu Nutzen macht, zusätzlich mit in die Betrachtung ein. Dazu</t>
  </si>
  <si>
    <t>gehören nicht nur die materiellen Inputs (Rohstoffe), bei denen die Umwelt als Resoourcenquelle in Anspruch</t>
  </si>
  <si>
    <t>genommen wird, sondern auch "Dienstleistungen" der Umwelt, wie z. B. die Aufnahme von Rest- und Schad-</t>
  </si>
  <si>
    <t>stoffen und die Bereitstellung von Fläche als Standort für ökonomische Aktivitäten. Eine direkte Messung</t>
  </si>
  <si>
    <t>des Inputs von Dienstleistungen der Umwelt auf gesamtwirtschaftlicher Ebene ist zurzeit weder in monetären</t>
  </si>
  <si>
    <t>noch in physischen Einheiten möglich. Deshalb wird dieser Input, indirekt, das heißt näherungsweise</t>
  </si>
  <si>
    <t>anhand der von der Umwelt aufgenommenen Rest- und Schadstoffmenge bzw. der genutzten Fläche</t>
  </si>
  <si>
    <t>gemessen. Da der Beitrag der Natur nicht in einer einzigen Zahl zusammengefasst werden kann, werden</t>
  </si>
  <si>
    <t>Produktivitäten für einzelne wichtige Naturbestandteile gebildet. Die Nutzung der Umwelt für wirtschaftliche</t>
  </si>
  <si>
    <t>Zwecke stellt in der Regel eine Belastung für die Umwelt dar, die mit einer quantitativen oder qualitativen</t>
  </si>
  <si>
    <t>Verschlechterung des Umweltzustandes verbunden ist.</t>
  </si>
  <si>
    <t xml:space="preserve">Für die Nutzung folgender unmittelbarer Einsatzfaktoren im Produktionsprozess und im  Konsum werden in </t>
  </si>
  <si>
    <t>den UGR Mengenentwicklungen und Produktivitäten dargestellt:</t>
  </si>
  <si>
    <t>Umwelt als Ressourcenquelle</t>
  </si>
  <si>
    <t>Rohstoffverbrauch gemessen als Entnahme von verwerteten abiotischen Rohstoffen aus</t>
  </si>
  <si>
    <t>der inländischen Umwelt zuzüglich importierter abiotischer Güter (Mill. Tonnen)</t>
  </si>
  <si>
    <t>Wasserentnahme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</si>
  <si>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</si>
  <si>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Umwelt als Senke für Rest- und Schadstoffe</t>
  </si>
  <si>
    <t>Treibhausgase</t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</si>
  <si>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</t>
    </r>
  </si>
  <si>
    <r>
      <t>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Fluorkohlenwasser-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</si>
  <si>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</t>
    </r>
  </si>
  <si>
    <r>
      <t>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 und flüchtigen Kohlenwasserstoffen ohne Methan (NMVOC)</t>
    </r>
  </si>
  <si>
    <t>(1 000 Tonnen)</t>
  </si>
  <si>
    <t>Wasserabgabe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</si>
  <si>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</si>
  <si>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Belastung der Umwelt durch die Ablagerung von Abfall (1 000 Tonnen)</t>
  </si>
  <si>
    <t>Strukturelle Nutzung der Umwelt</t>
  </si>
  <si>
    <t>Fläche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</si>
  <si>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</si>
  <si>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Nutzung ökonomischer Faktoren</t>
  </si>
  <si>
    <t>Arbeit</t>
  </si>
  <si>
    <t>Arbeitsvolumen als geleistete Arbeitsstunden (Mrd. Stunden)</t>
  </si>
  <si>
    <t>Kapital</t>
  </si>
  <si>
    <t>Die Produktivität eines Einsatzfaktors gibt an, wie viel wirtschaftliche Leistung mit der Nutzung einer Einheit</t>
  </si>
  <si>
    <t>dieses Faktors produziert wird.</t>
  </si>
  <si>
    <t>Produktivität</t>
  </si>
  <si>
    <t>=</t>
  </si>
  <si>
    <t>Bruttoinlandsprodukt (BIP)</t>
  </si>
  <si>
    <t>Einsatzfaktor</t>
  </si>
  <si>
    <t>Die Produktivität drückt aus, wie effizient eine Volkswirtschaft mit dem Einsatz von Arbeit, Kapital und Umwelt</t>
  </si>
  <si>
    <t>umgeht. So steigt z. B. bei einer Zunahme des Bruttoinlandsproduktes und gleichbleibender Nutzung eines</t>
  </si>
  <si>
    <t>Einsatzfaktors dessen Produktivität. Direkt untereinander vergleichbar sind diese Faktoren wegen ihrer unter-</t>
  </si>
  <si>
    <t>schiedlichen Beschaffenheit und Funktionen nicht. Die Beobachtung ihrer Entwicklung über längere Zeiträume</t>
  </si>
  <si>
    <t>kann aber darüber Auskunft geben, wie sich das Verhältnis dieser Faktoren zueinander verändert.</t>
  </si>
  <si>
    <t>Weiterhin ist zu beachten, dass bei der Berechnung von Produktivitäten der gesamte Ertrag der wirtschaft-</t>
  </si>
  <si>
    <t xml:space="preserve">lichen Tätigkeit ausschließlich auf den jeweiligen Produktionsfaktor bezogen wird, obwohl das Produkt aus </t>
  </si>
  <si>
    <t xml:space="preserve">dem Zusammenwirken sämtlicher Produktionsfaktoren entsteht. Die ermittelten Produktivitäten können </t>
  </si>
  <si>
    <t>deshalb nur als grobe Orientierungshilfen dienen.</t>
  </si>
  <si>
    <t>Auf der Ebene der Produktions- und Wirtschaftsbereiche wird zur Berechnung der Effizienz der Faktornutzung</t>
  </si>
  <si>
    <t>die Bruttowertschöpfung (BWS) herangezogen. Steht die wirtschaftliche Leistung bei dem Bruch im Nenner,</t>
  </si>
  <si>
    <t>handelt es sich um eine "Intensität"; steht die BWS im Zähler, nennt man das Verhältnis "Produktivität". In den</t>
  </si>
  <si>
    <t>Fällen Rohstoffe und Energie findet die entsprechende (gesamtwirtschaftliche) Produktivität als Indikator im</t>
  </si>
  <si>
    <t>Rahmen der Nachhaltigkeitsstrategie der Bundesregierung Verwendung. Intensitäten werden in den UGR be-</t>
  </si>
  <si>
    <t>rechnet, um den "Umweltverbrauch" verschiedener Branchen miteinander vergleichbar zu machen.</t>
  </si>
  <si>
    <t xml:space="preserve">Werden Produktivität oder Intensität über einen längeren Zeitraum beobachtet, ist für die monetären Größen </t>
  </si>
  <si>
    <t>eine Preisbereinigung erforderlich. Seit dem Jahr 2005 hat sich in den Berechnungen der VGR die Methode der</t>
  </si>
  <si>
    <t>Preisbereinigung (Deflationierung) verändert. Im Zuge der Revision der VGR wurde die bisherige Festpreisbasis</t>
  </si>
  <si>
    <t>zugunsten einer Vorjahrespreisbasis abgeschafft. Angaben in konstanten Preisen (z. B. "in Preisen von 1995")</t>
  </si>
  <si>
    <t>gehören damit der Vergangenheit an. Preisbereinigte Angaben in den VGR erfolgen seither in Form verketteter</t>
  </si>
  <si>
    <t>Angaben, bei denen Volumenindizes auf Vorjahrespreisbasis für eine Reihe von Jahren miteinander verknüpft</t>
  </si>
  <si>
    <t xml:space="preserve">Mit dem sektoralen Berichtsmodul "Private Haushalte und Umwelt" werden seit 2006 jährlich in umfassender </t>
  </si>
  <si>
    <t>Weise umweltbezogene Daten über private Haushalte zusammengestellt. Ausgehend von den Ergebnissen der</t>
  </si>
  <si>
    <t>Eine ausführliche textliche Analyse zum Berichtsmodul "Private Haushalte und Umwelt" findet sich im Bericht zu</t>
  </si>
  <si>
    <t>den Umwelökonomischen Gesamtrechnungen im Kapitel 6.1.</t>
  </si>
  <si>
    <t>Produktionsergebnis eine zentrale Rolle. Die UGR beziehen den  Produktionsfaktor Natur, bzw. die Leistungen</t>
  </si>
  <si>
    <t>In der ökonomischen Beschreibung spielt der Beitrag der Produktionsfaktoren Arbeit und Kapital zum</t>
  </si>
  <si>
    <t>Energieverbrauch als Verbrauch von Primärenergie (Petajoule [PJ])</t>
  </si>
  <si>
    <r>
      <t>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</si>
  <si>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t>Kapitalnutzung aus Abschreibungen (Mrd. Euro)</t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</si>
  <si>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</si>
  <si>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der Wassergesamtrechnungen, der Emissionsberechnungen, der Berechnung zur Flächennutzung und der</t>
  </si>
  <si>
    <t>Abfallstatistik. Die Höhe der privaten Konsumausgaben (preisbereinigt) ist eine weitere wichtige Bestimmungs-</t>
  </si>
  <si>
    <t xml:space="preserve">größe der Nutzung von Umweltfaktoren durch private Haushalte. Für den Bereich "Wohnen" werden </t>
  </si>
  <si>
    <t xml:space="preserve">Berechnungen durchgeführt, bei denen neben Daten zum Energieeinsatz der privaten Haushalte wichtige </t>
  </si>
  <si>
    <t xml:space="preserve">Bezugsgrößen wie die Einwohnerzahl, die Zahl der Privathaushalte, die Wohnfläche sowie die Anzahl der </t>
  </si>
  <si>
    <t>Wohngebäude herangezogen werden. Daneben enthält das Berichtsmodul Ergebnisse für die Treibhausgas-</t>
  </si>
  <si>
    <t>Zu den Tabellen 1.4 und 1.5 siehe Erläuterungen im Teil 4, Kapitel 5 "Rohstoffe".</t>
  </si>
  <si>
    <t>Einführung und Erläuterungen zu den Tabellen</t>
  </si>
  <si>
    <t>Glossar</t>
  </si>
  <si>
    <t>Dokument vor, welches durch Doppelklick auf die nachstehende Schaltfläche geöffnet werden kann.</t>
  </si>
  <si>
    <t>Die dargestellten Daten sind das Ergebnis der verschiedenen Berechnungen: der Energieflussrechnungen,</t>
  </si>
  <si>
    <t>Tabellen zu den Umweltökonomischen Gesamtrechnungen</t>
  </si>
  <si>
    <t>2.1</t>
  </si>
  <si>
    <t>2.2</t>
  </si>
  <si>
    <t xml:space="preserve">Die Analyse der Zusammenhänge zwischen Wirtschaft und Umwelt erfordert neben der Darstellung der </t>
  </si>
  <si>
    <t>absoluten Kenngrößen den Einsatz weiterer Indikatoren, die verschiedene Größen zueinander in Beziehung</t>
  </si>
  <si>
    <t>setzen. So ist es in der Ökonomie gängige Praxis, die wirtschaftliche Leistung (Bruttowertschöpfung) zu den</t>
  </si>
  <si>
    <t>eingesetzten Produktionsfaktoren Arbeit oder Kapital in Beziehung zu setzen. In den UGR wird die wirtschaft-</t>
  </si>
  <si>
    <t>schaftiche Leistung in Relation zu den einzelnen in physischen Einheiten gemessenen Mengen der Umwelt-</t>
  </si>
  <si>
    <r>
      <t xml:space="preserve">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 wirtschaftlichen</t>
    </r>
  </si>
  <si>
    <t>Effiziens der Nutzung der verschiedenen Bestandteile des Produktionsfaktors Umwelt herangezogen werden.</t>
  </si>
  <si>
    <t>und auf ein einheitliches Basisjahr normiert werden (Kettenindizes). Preisbereinigte Werte der BWS für die</t>
  </si>
  <si>
    <t>Produktionsbereiche wurden für Zwecke der UGR geschätzt.</t>
  </si>
  <si>
    <t>Zu den erneuerbaren Energien (EE) zählen u. a. Wasserkraft, Windkraft auf Land und auf</t>
  </si>
  <si>
    <t xml:space="preserve">See, Solarenergie und Geothermie, aber auch Biomasse wie z. B. biogene Festbrennstoffe, </t>
  </si>
  <si>
    <t>Biogas, biogene Abfälle.</t>
  </si>
  <si>
    <t>unbebauter und nicht versiegelter Flächen.</t>
  </si>
  <si>
    <t>Die Wasserabgabe der Wirtschaftsbereiche und privaten Haushalte an die Natur ergibt</t>
  </si>
  <si>
    <t>sich aus dem Wassereinsatz nach Berücksichtigung des Saldos von Wasserausbau und</t>
  </si>
  <si>
    <t xml:space="preserve">Wassereinbau sowie der Abwasserzuleitungen und -ableitungen an andere Bereiche. </t>
  </si>
  <si>
    <t>Sie erfolgt größtenteils in Form von direkten und indirekten Abwassereinleitungen. Im</t>
  </si>
  <si>
    <t>Bereich öffentliche Abwasserbeseitigung wird das entnommene Fremd- und Niederschlags-</t>
  </si>
  <si>
    <t>wasser wieder an die Natur abgegeben. Ein geringer Teil des Wassers gelangt als</t>
  </si>
  <si>
    <t>Bruttowertschöpfung</t>
  </si>
  <si>
    <t xml:space="preserve">Produktionswert abzüglich Vorleistungen für einzelne Wirtschaftsbereiche; umfasst also </t>
  </si>
  <si>
    <t>Produktionsbereiche</t>
  </si>
  <si>
    <t>Darstellungsbereiche in den Input-Output-Tabellen (IOT). Die Produktionsbereiche werden</t>
  </si>
  <si>
    <t>in den Input-Outpur-Rechnung unter streng fachlichen Gesichtspunkten gebildet und als</t>
  </si>
  <si>
    <t xml:space="preserve">homogene Produktionseinheiten abgegrenzt. Sie sind jeweils durch die Herstellung einer </t>
  </si>
  <si>
    <t>bestimmten Gütergruppe charakterisiert. Sie produzieren jeweils nur die Güter einer Güter-</t>
  </si>
  <si>
    <t>gruppe, und zwar alle und nur diese.</t>
  </si>
  <si>
    <r>
      <t>stoffe (H-FKW), Tetrafluormethan (CF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</t>
    </r>
  </si>
  <si>
    <t>emissionen von Ernährungsgütern.</t>
  </si>
  <si>
    <t>Telefon: +49 (0) 611 / 75 24 05   </t>
  </si>
  <si>
    <r>
      <t xml:space="preserve">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errechnen. Diese können als Maß für die</t>
    </r>
  </si>
  <si>
    <t>nur den im Produktionsprozess geschaffenen Mehrwert. Die Bruttowertschöpfung wird</t>
  </si>
  <si>
    <t>zu Herstellungspreisen nachgewiesen.</t>
  </si>
  <si>
    <t>lfd. Nr.</t>
  </si>
  <si>
    <t>Gegenstand der Nachweisung</t>
  </si>
  <si>
    <t>Maßeinheit</t>
  </si>
  <si>
    <t>Mill.</t>
  </si>
  <si>
    <t>Erwerbstätige Inländer</t>
  </si>
  <si>
    <t xml:space="preserve">Erwerbslose </t>
  </si>
  <si>
    <t>in % der Erwerbspersonen</t>
  </si>
  <si>
    <t>%</t>
  </si>
  <si>
    <t>Konsumausgaben der privaten Haushalte im Inland in jeweiligen Preisen</t>
  </si>
  <si>
    <t>Mrd. EUR</t>
  </si>
  <si>
    <t xml:space="preserve">Konsumausgaben der privaten Haushalte im Inland </t>
  </si>
  <si>
    <t>Index 2005 = 100</t>
  </si>
  <si>
    <t xml:space="preserve">Arbeitsstunden </t>
  </si>
  <si>
    <t>Mrd. Std.</t>
  </si>
  <si>
    <t>je Erwerbstätigen im Inland</t>
  </si>
  <si>
    <t>Std.</t>
  </si>
  <si>
    <t>Abschreibungen in jeweiligen Preisen</t>
  </si>
  <si>
    <t>Abschreibungen in Preisen von 2005</t>
  </si>
  <si>
    <t>Bruttoinlandsprodukt preisbereinigt insgesamt, Kettenindex</t>
  </si>
  <si>
    <t>je Erwerbstätigenstunde</t>
  </si>
  <si>
    <t>je Einwohner</t>
  </si>
  <si>
    <t>Nachrichtlich:</t>
  </si>
  <si>
    <t>Erwerbstätige im Inland</t>
  </si>
  <si>
    <t xml:space="preserve">Mill. </t>
  </si>
  <si>
    <t>______</t>
  </si>
  <si>
    <t>Tabelle 1.3: Bevölkerung, Konsumausgaben und direkter Einsatz von Umweltfaktoren der privaten Haushalte</t>
  </si>
  <si>
    <t>Produktionsfaktor</t>
  </si>
  <si>
    <t>Bevölkerung 1)</t>
  </si>
  <si>
    <t>1 000</t>
  </si>
  <si>
    <t>Anzahl der Haushalte (Stichtag 31.12. des Jahres) 1)</t>
  </si>
  <si>
    <t>Siedlungsfläche (Stichtag 31.12. des Jahres)</t>
  </si>
  <si>
    <r>
      <t>km</t>
    </r>
    <r>
      <rPr>
        <vertAlign val="superscript"/>
        <sz val="9"/>
        <rFont val="MetaNormalLF-Roman"/>
        <family val="2"/>
      </rPr>
      <t xml:space="preserve">2 </t>
    </r>
  </si>
  <si>
    <t>-</t>
  </si>
  <si>
    <t>Zum Wohnen genutzte Gebäude und Freifläche</t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</si>
  <si>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</si>
  <si>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t>Wohnfläche (tatsächlich benutzt)</t>
  </si>
  <si>
    <r>
      <t>Mill. m</t>
    </r>
    <r>
      <rPr>
        <vertAlign val="superscript"/>
        <sz val="9"/>
        <rFont val="MetaNormalLF-Roman"/>
        <family val="2"/>
      </rPr>
      <t>2</t>
    </r>
  </si>
  <si>
    <t>…</t>
  </si>
  <si>
    <t>Wohnungen (Stichtag 31.12. des Jahres) 2)</t>
  </si>
  <si>
    <t>Konsumausgaben der privaten Haushalte im Inland (jeweilige Preise)</t>
  </si>
  <si>
    <t>Mill. EUR</t>
  </si>
  <si>
    <t>Konsumausgaben der privaten Haushalte im Inland (preisbereinigt)</t>
  </si>
  <si>
    <t>Kettenindex (2005=100)</t>
  </si>
  <si>
    <t>darunter:</t>
  </si>
  <si>
    <t>tatsächliche  Mietzahlungen (jeweilige Preise)</t>
  </si>
  <si>
    <t>unterstellte Mietzahlungen (jeweilige Preise)</t>
  </si>
  <si>
    <t>tatsächliche Mietzahlungen (preisbereinigt)</t>
  </si>
  <si>
    <t>unterstellte Mietzahlungen (preisbereinigt)</t>
  </si>
  <si>
    <r>
      <t>Mill. m</t>
    </r>
    <r>
      <rPr>
        <vertAlign val="superscript"/>
        <sz val="9"/>
        <rFont val="MetaNormalLF-Roman"/>
        <family val="2"/>
      </rPr>
      <t>3</t>
    </r>
  </si>
  <si>
    <t>dar.: Wasserentnahme aus der Natur</t>
  </si>
  <si>
    <t>dar.: Fremdbezug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</si>
  <si>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</si>
  <si>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</si>
  <si>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Petajoule</t>
  </si>
  <si>
    <t>dar.: Energieverbrauch für motorisierten Individualverkehr (Inländerkonzept)</t>
  </si>
  <si>
    <t>dar.: Energieverbrauch für Wohnen (temperaturbereinigt)</t>
  </si>
  <si>
    <t>.</t>
  </si>
  <si>
    <t>nachrichtl.: Energieverbrauch für Wohnen (EB)</t>
  </si>
  <si>
    <t>Energieverbrauch pro Kopf</t>
  </si>
  <si>
    <t>Terajoule</t>
  </si>
  <si>
    <t>Energieverbrauch pro Haushalt</t>
  </si>
  <si>
    <t>Emissionsrelevanter Energieverbrauch</t>
  </si>
  <si>
    <t>dar.: emissionsrelevanter Energieverbrauch für motorisierten Individualverkehr</t>
  </si>
  <si>
    <t>dar.: emissionsrelevanter Energieverbrauch für Wohnen</t>
  </si>
  <si>
    <t>Emission von Kohlendioxid insgesamt</t>
  </si>
  <si>
    <t>Mill. t</t>
  </si>
  <si>
    <t>dar.: Emission von Kohlendioxid durch motorisierten Individualverkehr</t>
  </si>
  <si>
    <t>dar.: Emission von Kohlendioxid durch Wohnen (unbereinigt)</t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</si>
  <si>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.........................................................................................................................</t>
    </r>
  </si>
  <si>
    <t xml:space="preserve">1 000 t </t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</si>
  <si>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</si>
  <si>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</si>
  <si>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........................................................................................................................</t>
    </r>
  </si>
  <si>
    <t>NMVOC</t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</si>
  <si>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</si>
  <si>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t>Abwasser insgesamt</t>
  </si>
  <si>
    <t>dar.: direkte Einleitung in die Natur</t>
  </si>
  <si>
    <t>dar.: Indirekte Einleitung</t>
  </si>
  <si>
    <t>Messzahl</t>
  </si>
  <si>
    <t>Bevölkerung in Privathaushalten (Stichtag)</t>
  </si>
  <si>
    <t>2005 = 100</t>
  </si>
  <si>
    <t>Anzahl der Haushalte (Stichtag)</t>
  </si>
  <si>
    <t>2000 = 100</t>
  </si>
  <si>
    <t>Wohnfläche</t>
  </si>
  <si>
    <t>Wohnungen</t>
  </si>
  <si>
    <t>Private Konsumausgaben (jeweilige Preise)</t>
  </si>
  <si>
    <t>Private Konsumausgaben (preisbereinigt)</t>
  </si>
  <si>
    <t>tatsächliche Mietzahlungen (jeweilige Preise)</t>
  </si>
  <si>
    <t>dar.: Energieverbrauch für motorisierten Individualverkehr</t>
  </si>
  <si>
    <t>dar.: Emission von Kohlendioxid durch Wohnen</t>
  </si>
  <si>
    <t xml:space="preserve">dar.: Indirekte Einleitung </t>
  </si>
  <si>
    <t xml:space="preserve">Faktoren im Verhältnis zu den Konsumausgaben der privaten Haushalte (preisbereinigt) </t>
  </si>
  <si>
    <t>Tatsächliche Mietzahlungen (preisbereingt)</t>
  </si>
  <si>
    <t>Unterstellte Mietzahlungen (preisbereinigt)</t>
  </si>
  <si>
    <t>Faktoren im Verhältnis zu  den Konsumausgaben der privaten Haushalte (jeweilige Preise)</t>
  </si>
  <si>
    <t>Mill. Tonnen</t>
  </si>
  <si>
    <r>
      <t xml:space="preserve">Verwertete inländische Entnahme </t>
    </r>
    <r>
      <rPr>
        <vertAlign val="superscript"/>
        <sz val="9"/>
        <rFont val="MetaNormalLF-Roman"/>
        <family val="2"/>
      </rPr>
      <t xml:space="preserve">1) </t>
    </r>
  </si>
  <si>
    <t>Abiotische verwertete Rohstoffe</t>
  </si>
  <si>
    <t>Energieträger</t>
  </si>
  <si>
    <t>Steinkohle</t>
  </si>
  <si>
    <t>Braunkohle</t>
  </si>
  <si>
    <t>Erdöl</t>
  </si>
  <si>
    <t>Erdgas, Grubengas und Erdölgas</t>
  </si>
  <si>
    <t>Sonstige Energieträger 2)</t>
  </si>
  <si>
    <t>Mineralische Rohstoffe</t>
  </si>
  <si>
    <t>Erze</t>
  </si>
  <si>
    <t>Sonstige mineralische Rohstoffe</t>
  </si>
  <si>
    <t>Baumineralien</t>
  </si>
  <si>
    <t>Bausande und andere natürliche Sande</t>
  </si>
  <si>
    <t>Feldsteine, Kiese, gebrochene Natursteine 3)</t>
  </si>
  <si>
    <t>Industriemineralien</t>
  </si>
  <si>
    <t>Kieselsaure Sande und Quarzsande</t>
  </si>
  <si>
    <t>Chemische und Düngemittelmineralien</t>
  </si>
  <si>
    <t>Salze</t>
  </si>
  <si>
    <t>Sonstige Industriemineralien 5)</t>
  </si>
  <si>
    <t>Biotische verwertete Rohstoffe</t>
  </si>
  <si>
    <t>Pflanzliche Biomasse aus der Landwirtschaft</t>
  </si>
  <si>
    <t>Getreide und Hülsenfrüchte</t>
  </si>
  <si>
    <t>Hackfrüchte</t>
  </si>
  <si>
    <t>Handelsgewächse</t>
  </si>
  <si>
    <t>Gemüse und Obst einschl. Weinmosternte</t>
  </si>
  <si>
    <t>Stroh für Futter- und Einstreuzwecke</t>
  </si>
  <si>
    <t>Zwischenfrüchte und Rübenblätter für Futterzwecke</t>
  </si>
  <si>
    <t>Futterpflanzen und Grünland</t>
  </si>
  <si>
    <t>andere pflanzliche Biomasse</t>
  </si>
  <si>
    <t>Biomasse aus der Forstwirtschaft (Laub- und Nadelholz) 6)</t>
  </si>
  <si>
    <t>Biomasse von Tieren</t>
  </si>
  <si>
    <t>Fischerei 7)</t>
  </si>
  <si>
    <t>Jagdstrecke</t>
  </si>
  <si>
    <t xml:space="preserve">Entnahme von Gasen </t>
  </si>
  <si>
    <t>Stickstoffentnahme für Verbrennungsprozesse</t>
  </si>
  <si>
    <t>Luft für andere Industrieprozesse</t>
  </si>
  <si>
    <t>Einfuhr</t>
  </si>
  <si>
    <t>Biomasse</t>
  </si>
  <si>
    <t>Halbwaren</t>
  </si>
  <si>
    <t>von Energieträgern</t>
  </si>
  <si>
    <t>von mineralischen Rohstoffen</t>
  </si>
  <si>
    <t>von Erzen</t>
  </si>
  <si>
    <t>von sonstigen mineralischen Rohstoffen</t>
  </si>
  <si>
    <t>von Biomasse</t>
  </si>
  <si>
    <t>Fertigwaren</t>
  </si>
  <si>
    <t>vorwiegend von Energieträgern</t>
  </si>
  <si>
    <t>vorwiegend von mineralischen Rohstoffen</t>
  </si>
  <si>
    <t>vorwiegend von Erzen</t>
  </si>
  <si>
    <t>vorwiegend von sonstigen mineralischen Rohstoffen</t>
  </si>
  <si>
    <t>vorwiegend von Biomasse</t>
  </si>
  <si>
    <t>mit den Produkten importiertes Verpackungsmaterial</t>
  </si>
  <si>
    <t>Nichtverwertete inländische Rohstoffentnahme</t>
  </si>
  <si>
    <t>Abraum / Bergematerial von Energieträgern</t>
  </si>
  <si>
    <t>darunter: Abraum der Braunkohle</t>
  </si>
  <si>
    <t>Bergematerial mineralischer Rohstoffe 3)</t>
  </si>
  <si>
    <t>Indirekte Flüsse bzgl. der Importe</t>
  </si>
  <si>
    <t>*) Ergebnisse teilweise vorläufig. - Ab 2001 wird die Einfuhr nach dem SITC erhoben. Ein Vergleich der Zahlen mit früheren Ergebnissen ist deshalb nur eingeschränkt möglich.</t>
  </si>
  <si>
    <t>Verwertete inländische Abgabe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</si>
  <si>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 </t>
    </r>
  </si>
  <si>
    <t>Kohlenmonoxid (CO)</t>
  </si>
  <si>
    <r>
      <t>Stickoxide (NO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>)</t>
    </r>
  </si>
  <si>
    <r>
      <t>Schwefeldioxid (SO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</si>
  <si>
    <r>
      <t>Distickstoffoxid (N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2)  </t>
    </r>
  </si>
  <si>
    <r>
      <t>Ammoniak (NH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)</t>
    </r>
  </si>
  <si>
    <t>Partikel (Staub)</t>
  </si>
  <si>
    <t>Flüchtige organische Verbindungen außer Methan (NMVOC)</t>
  </si>
  <si>
    <r>
      <t xml:space="preserve">Emissionen im Abwasser </t>
    </r>
    <r>
      <rPr>
        <vertAlign val="superscript"/>
        <sz val="9"/>
        <rFont val="MetaNormalLF-Roman"/>
        <family val="2"/>
      </rPr>
      <t xml:space="preserve">3) </t>
    </r>
  </si>
  <si>
    <t xml:space="preserve">Dissipativer Gebrauch von Produkten </t>
  </si>
  <si>
    <t>Organischer Dünger 4)</t>
  </si>
  <si>
    <t>Mineralischer Dünger</t>
  </si>
  <si>
    <t>Pflanzenschutzmittel</t>
  </si>
  <si>
    <t>Saatgut</t>
  </si>
  <si>
    <t>Streusalz</t>
  </si>
  <si>
    <r>
      <t xml:space="preserve">Dissipative Verluste </t>
    </r>
    <r>
      <rPr>
        <vertAlign val="superscript"/>
        <sz val="9"/>
        <rFont val="MetaNormalLF-Roman"/>
        <family val="2"/>
      </rPr>
      <t xml:space="preserve">5) </t>
    </r>
  </si>
  <si>
    <t xml:space="preserve">Abgabe von sonstigen Gasen </t>
  </si>
  <si>
    <t>Wasser aus Verbrennungsprozessen 6)</t>
  </si>
  <si>
    <r>
      <t>Atmungsemissionen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7) </t>
    </r>
  </si>
  <si>
    <r>
      <t>Atmungsemissionen (H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8) </t>
    </r>
  </si>
  <si>
    <r>
      <t xml:space="preserve">Ausfuhr </t>
    </r>
    <r>
      <rPr>
        <vertAlign val="superscript"/>
        <sz val="9"/>
        <rFont val="MetaNormalLF-Roman"/>
        <family val="2"/>
      </rPr>
      <t xml:space="preserve"> </t>
    </r>
  </si>
  <si>
    <t>mit den Produkten exportiertes Verpackungsmaterial</t>
  </si>
  <si>
    <r>
      <t xml:space="preserve">Nichtverwertete inländische Abgabe </t>
    </r>
    <r>
      <rPr>
        <vertAlign val="superscript"/>
        <sz val="9"/>
        <rFont val="MetaNormalLF-Roman"/>
        <family val="2"/>
      </rPr>
      <t xml:space="preserve">9) </t>
    </r>
  </si>
  <si>
    <t>Indirekte Flüsse bzgl. der Exporte</t>
  </si>
  <si>
    <t>Saldo Entnahmen / Abgaben 10)</t>
  </si>
  <si>
    <t>darunter: Abfall an Deponie</t>
  </si>
  <si>
    <t>nachrichtlich:</t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</si>
  <si>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11) 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</si>
  <si>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12) </t>
    </r>
  </si>
  <si>
    <t>Saldo Ex- und Import von Wasser</t>
  </si>
  <si>
    <t>Saldo Wasser</t>
  </si>
  <si>
    <t>*) Ergebnisse teilweise vorläufig. - Ab 2001 wird die Ausfuhr nach dem SITC erhoben. Ein Vergleich der Zahlen mit früheren Ergebnissen ist deshalb nur eingeschränkt möglich.</t>
  </si>
  <si>
    <t>3) Emissionen von Stickstoff, Phosphor und sonstigen Substanzen und (organischem) Material nach Kläranlage. Bis 2001 Schätzung.</t>
  </si>
  <si>
    <t>6) Revidierte Ergebnisse gegenüber den vorherigen Ausgaben dieser Veröffentlichung.</t>
  </si>
  <si>
    <r>
      <t>7) Beinhaltet die Atmungsemissionen (CO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) von Menschen und Nutztieren.</t>
    </r>
  </si>
  <si>
    <t>8) Beinhaltet nur die Wasserverdunstung des Menschen durch Atmung und Ausscheidung über die Haut.</t>
  </si>
  <si>
    <t>9) Wert entspricht der nichtverwerteten inländischen Entnahme. Teilweise revidiert gegenüber den vorherigen Ausgaben dieser Veröffentlichung.</t>
  </si>
  <si>
    <t>10) Ab 2002 Emissionen im Abwasser nicht berücksichtigt. Revidierte Ergebnisse gegenüber den vorherigen Ausgaben dieser Veröffentlichung.</t>
  </si>
  <si>
    <t>11) Einschl. Fremd- und Regenwasser.</t>
  </si>
  <si>
    <t>12) Einschl. Fremd- und Regenwasser, Verluste bei der Wasserverteilung und Verdunstung.</t>
  </si>
  <si>
    <t>Indikator</t>
  </si>
  <si>
    <t>1990 = 100</t>
  </si>
  <si>
    <t>1994 = 100</t>
  </si>
  <si>
    <t>Tabelle 1.2: Einsatz von Umweltfaktoren für wirtschaftliche Zwecke</t>
  </si>
  <si>
    <t xml:space="preserve">Produktionsfaktoren </t>
  </si>
  <si>
    <t>Primärenergieverbrauch im Inland (EB, Territorialkonzept)</t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</si>
  <si>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2) </t>
    </r>
    <r>
      <rPr>
        <sz val="9"/>
        <rFont val="MetaNormalLF-Roman"/>
        <family val="2"/>
      </rPr>
      <t>.........</t>
    </r>
  </si>
  <si>
    <t xml:space="preserve">.    </t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</si>
  <si>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3) </t>
    </r>
    <r>
      <rPr>
        <sz val="9"/>
        <rFont val="MetaNormalLF-Roman"/>
        <family val="2"/>
      </rPr>
      <t>.......</t>
    </r>
  </si>
  <si>
    <t xml:space="preserve">Treibhausgase </t>
  </si>
  <si>
    <r>
      <t>1000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</si>
  <si>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r>
      <t>darunter: CO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</t>
    </r>
  </si>
  <si>
    <t xml:space="preserve">1000 t </t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</si>
  <si>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O....................................................</t>
    </r>
  </si>
  <si>
    <t>1000 t CO2-Äqu.</t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</si>
  <si>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</t>
    </r>
  </si>
  <si>
    <t>HFCs</t>
  </si>
  <si>
    <t>PFCs</t>
  </si>
  <si>
    <r>
      <t>SF</t>
    </r>
    <r>
      <rPr>
        <vertAlign val="sub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>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</si>
  <si>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</si>
  <si>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</si>
  <si>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</si>
  <si>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4) </t>
    </r>
    <r>
      <rPr>
        <sz val="9"/>
        <rFont val="MetaNormalLF-Roman"/>
        <family val="2"/>
      </rPr>
      <t>............</t>
    </r>
  </si>
  <si>
    <t>darunter: Abwasser</t>
  </si>
  <si>
    <r>
      <t xml:space="preserve">Abfall </t>
    </r>
    <r>
      <rPr>
        <vertAlign val="superscript"/>
        <sz val="9"/>
        <rFont val="MetaNormalLF-Roman"/>
        <family val="2"/>
      </rPr>
      <t xml:space="preserve">5) </t>
    </r>
    <r>
      <rPr>
        <sz val="9"/>
        <rFont val="MetaNormalLF-Roman"/>
        <family val="2"/>
      </rPr>
      <t>...............................................</t>
    </r>
  </si>
  <si>
    <r>
      <t>Siedlungs- und Verkehrsfläche</t>
    </r>
    <r>
      <rPr>
        <vertAlign val="superscript"/>
        <sz val="9"/>
        <rFont val="MetaNormalLF-Roman"/>
        <family val="2"/>
      </rPr>
      <t xml:space="preserve"> 6) </t>
    </r>
    <r>
      <rPr>
        <sz val="9"/>
        <rFont val="MetaNormalLF-Roman"/>
        <family val="2"/>
      </rPr>
      <t>........</t>
    </r>
  </si>
  <si>
    <t>Arbeitsstunden</t>
  </si>
  <si>
    <t>Anteil Erneuerbare Energie am Endenergieverbrauch</t>
  </si>
  <si>
    <t>Anteil Erneuerbare Energie am Stromverbrauch</t>
  </si>
  <si>
    <t>Bruttoinlandsprodukt in jeweilgen Preisen.................</t>
  </si>
  <si>
    <t>preisbereinigt</t>
  </si>
  <si>
    <t>Messzahlen</t>
  </si>
  <si>
    <t>Primärenergieverbrauch im Inland</t>
  </si>
  <si>
    <r>
      <t xml:space="preserve">Rohstoffentnahme und Import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</si>
  <si>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</t>
    </r>
  </si>
  <si>
    <t>1995 = 100</t>
  </si>
  <si>
    <r>
      <t>darunter: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</si>
  <si>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</si>
  <si>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>6</t>
    </r>
    <r>
      <rPr>
        <sz val="9"/>
        <rFont val="MetaNormalLF-Roman"/>
        <family val="2"/>
      </rPr>
      <t xml:space="preserve"> ......................................................</t>
    </r>
  </si>
  <si>
    <r>
      <t>Luftschadstoffe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.................................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</si>
  <si>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</si>
  <si>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</t>
    </r>
  </si>
  <si>
    <t>1996 = 100</t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</si>
  <si>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6) </t>
    </r>
    <r>
      <rPr>
        <sz val="9"/>
        <rFont val="MetaNormalLF-Roman"/>
        <family val="2"/>
      </rPr>
      <t>........</t>
    </r>
  </si>
  <si>
    <t>1992 = 100</t>
  </si>
  <si>
    <t>1991 = 100</t>
  </si>
  <si>
    <t>Bruttoinlandsprodukt  preisbereinigt (Kettenindex 2000 =100)</t>
  </si>
  <si>
    <t xml:space="preserve">Bruttoinlandsprodukt im Verhältnis zu Produktionsfaktoren        </t>
  </si>
  <si>
    <t>1) Zum Teil vorläufig.</t>
  </si>
  <si>
    <t>2) Verwertete Entnahme abiotischer Rohstoffe und importierte abiotische Güter. Teilweise revidiert gegenüber den vorherigen Ausgaben dieser Veröffentlichung.</t>
  </si>
  <si>
    <t>6) Stichtag 31.12. Die Daten der Jahre 1997, 1998 und 1999 basieren auf einer Hochrechnung des Bundesamtes für Bauwesen und Raumordnung.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</si>
  <si>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</si>
  <si>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A</t>
  </si>
  <si>
    <t>Landwirtschaft, Forstwirtschaft u. Fischerei</t>
  </si>
  <si>
    <t>B</t>
  </si>
  <si>
    <t>Bergbau und Gewinnung v. Steinen u. Erden</t>
  </si>
  <si>
    <t>C</t>
  </si>
  <si>
    <t>Verarbeitendes Gewerbe</t>
  </si>
  <si>
    <t>D (35)</t>
  </si>
  <si>
    <t>Energieversorgung</t>
  </si>
  <si>
    <t>E</t>
  </si>
  <si>
    <t>Wasserversorgung, Entsorgung u.ä.</t>
  </si>
  <si>
    <t>F</t>
  </si>
  <si>
    <t>Bauarbeiten</t>
  </si>
  <si>
    <t>G</t>
  </si>
  <si>
    <t>Handelsleistungen</t>
  </si>
  <si>
    <t>H</t>
  </si>
  <si>
    <t>Verkehrs- u. Lagereileistungen</t>
  </si>
  <si>
    <t>I</t>
  </si>
  <si>
    <t>Gastgewerbe</t>
  </si>
  <si>
    <t>J</t>
  </si>
  <si>
    <t>Informations- u. Kommunikationsdienstleistungen</t>
  </si>
  <si>
    <t>K</t>
  </si>
  <si>
    <t>Finanz- und Versicherungsdienstleistungen</t>
  </si>
  <si>
    <t>L</t>
  </si>
  <si>
    <t>Grundstücksdienstleistungen u.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</si>
  <si>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</si>
  <si>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</si>
  <si>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</si>
  <si>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</si>
  <si>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</si>
  <si>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</si>
  <si>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</si>
  <si>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</si>
  <si>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</si>
  <si>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</si>
  <si>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</si>
  <si>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</si>
  <si>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Insgesamt</t>
  </si>
  <si>
    <t>_____</t>
  </si>
  <si>
    <t>1) Bereichsabgrenzung vergleichbar mit der Statistischen Güterklassifikation in Verbindung mit den Wirtschaftszweigen in der Europäischen Gemeinschaft (Ausgabe 2008).</t>
  </si>
  <si>
    <t>in Prozent</t>
  </si>
  <si>
    <t xml:space="preserve">Produktionsbereiche </t>
  </si>
  <si>
    <t xml:space="preserve">1) Bereichsabgrenzung vergleichbar mit der Statistischen Güterklassifikation in Verbindung mit den Wirtschaftszweigen in der Europäischen Gemeinschaft (Ausgabe 2008). </t>
  </si>
  <si>
    <t>2005=100</t>
  </si>
  <si>
    <t>*) Quelle:  Schätzung UGR.</t>
  </si>
  <si>
    <t>2.3</t>
  </si>
  <si>
    <t>Einwohner  2)</t>
  </si>
  <si>
    <t>1) Bei den Angaben zur Bevölkerung und Erwerbstätigkeit handelt
es sich um Jahresdurchschnittszahlen.</t>
  </si>
  <si>
    <t>2) Fachserie 18 Reihe 14: Volkswirtschaftliche Gesamtrechnungen: Durchschnittliche Bevölkerung auf Basis des Zensus 2011 (Ergebnis zum Stichtag 9. Mai 2011: 80 219 695 Einwohner)</t>
  </si>
  <si>
    <t>NF3</t>
  </si>
  <si>
    <t>Ausgabe 2016</t>
  </si>
  <si>
    <t>Artikelnummer: 5850008167006</t>
  </si>
  <si>
    <t>1) Bevölkerungsfortschreibung auf Grundlage der Volkszählung 1987 (Westen) bzw. 1990 (Osten) - Fachserie 1 Reihe 1.3; ab 2011 Bevölkerungsfortschreibung auf Grundlage des Zensus 2011.</t>
  </si>
  <si>
    <t>Sonstige Baumaterialien 4)</t>
  </si>
  <si>
    <t xml:space="preserve">Sauerstoffentnahme für Verbrennungsprozesse 8) </t>
  </si>
  <si>
    <r>
      <t xml:space="preserve">Sauerstoffentnahme für Atmung </t>
    </r>
    <r>
      <rPr>
        <vertAlign val="superscript"/>
        <sz val="9"/>
        <rFont val="MetaNormalLF-Roman"/>
        <family val="2"/>
      </rPr>
      <t xml:space="preserve">9)  </t>
    </r>
  </si>
  <si>
    <t>importierter Abfall zur Endbehandlung und Entsorgung</t>
  </si>
  <si>
    <t xml:space="preserve">1) Summenbildung ohne Sauerstoff, Stickstoff und Luft. </t>
  </si>
  <si>
    <t>2) Energetischer Torf und andere Produkte der Erdöl-, Erdgasgewinnung.</t>
  </si>
  <si>
    <t>3) Teilweise revidiert gegenüber den vorherigen Ausgaben dieser Veröffentlichung.</t>
  </si>
  <si>
    <t>4) Hierzu zählen, nicht gebrochene Natursteine, Kalk, Gipsstein, Anhydrit, Kreide, Dolomit, Schiefer sowie Tone.</t>
  </si>
  <si>
    <t>5) Hierzu zählen Kaolin u.a. Spezialtone, sonst. Bergbauerzeugnisse und Torf für gärtnerische Zwecke.</t>
  </si>
  <si>
    <t>6) Methodische Abweichung zu den Daten der Waldgesamtrechnung</t>
  </si>
  <si>
    <t>7) Fangmengen der Hochsee- und Küstenfischerei einschl. Anlandungen im Ausland, Fangmengen der Binnenfischerei ohne Aquakultur</t>
  </si>
  <si>
    <t>8) Revidierte Ergebnisse gegenüber den vorherigen Ausgaben dieser Veröffentlichung.</t>
  </si>
  <si>
    <t>9) Beinhaltet die Atmung von Menschen und Nutztieren.</t>
  </si>
  <si>
    <t>10) Bis 2005 sind beim nichtverwerteten Holz in geringerem Umfang sonstige Sortimente (z.B. Hackschnitzel) enthalten.</t>
  </si>
  <si>
    <t>11) Ab 2002 inklusive gefährlicher Abfälle.</t>
  </si>
  <si>
    <t>12) Ab 2004 ohne eingesetzte Mengen an Bodenaushub, Bauschutt und Straßenaufbruch bei Bau- und Rekultivierungsmaßnahmen.</t>
  </si>
  <si>
    <t>Abgabe an die Luft</t>
  </si>
  <si>
    <t>Treibhausgase 1)</t>
  </si>
  <si>
    <t>Methan (CH4) 2)</t>
  </si>
  <si>
    <t>Teilhalogenierte Fluorkohlenwasserstoffe (HFC)</t>
  </si>
  <si>
    <t>Perfluorierte Kohlenwasserstoffe (PFC)</t>
  </si>
  <si>
    <t>Schwefelhexafluorid (SF6)</t>
  </si>
  <si>
    <t>Tabelle 1.6: Indikatoren zu Umwelt und Ökonomie der deutschen Nachhaltigkeitsstrategie</t>
  </si>
  <si>
    <t>2.1.a</t>
  </si>
  <si>
    <t>kg/ha</t>
  </si>
  <si>
    <t>2.1.b</t>
  </si>
  <si>
    <t>Ökologischer Landbau  - Anteil an der landwirtschaftlich genutzten Fläche</t>
  </si>
  <si>
    <t>3.2.a</t>
  </si>
  <si>
    <t>3.2.b</t>
  </si>
  <si>
    <t>Anzahl in Mill.</t>
  </si>
  <si>
    <t>6.1.a</t>
  </si>
  <si>
    <t>6.1.b</t>
  </si>
  <si>
    <t>7.1.a</t>
  </si>
  <si>
    <t>2008 = 100</t>
  </si>
  <si>
    <t>7.1.b</t>
  </si>
  <si>
    <t>7.2.a</t>
  </si>
  <si>
    <t>7.2.b</t>
  </si>
  <si>
    <t>8.2.a</t>
  </si>
  <si>
    <t xml:space="preserve">Finanzierungssaldo des Staates </t>
  </si>
  <si>
    <t>8.2.b</t>
  </si>
  <si>
    <t>8.2.c</t>
  </si>
  <si>
    <t xml:space="preserve">Verhältnis der Bruttoanlageinvestitionen zum BIP </t>
  </si>
  <si>
    <t xml:space="preserve">BIP je Einwohner (preisbereinigt) </t>
  </si>
  <si>
    <t>1 000 Euro</t>
  </si>
  <si>
    <t>11.1.a</t>
  </si>
  <si>
    <t>ha/Tag</t>
  </si>
  <si>
    <t xml:space="preserve">11.1.b </t>
  </si>
  <si>
    <r>
      <t>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/Jahr</t>
    </r>
  </si>
  <si>
    <t xml:space="preserve">11.1.c </t>
  </si>
  <si>
    <t>11.2.a</t>
  </si>
  <si>
    <t>11.2.b</t>
  </si>
  <si>
    <t>12.1.a</t>
  </si>
  <si>
    <t>12.1.b</t>
  </si>
  <si>
    <t xml:space="preserve">Energieverbrauch des Konsums </t>
  </si>
  <si>
    <t>CO2-Emissionen des Konsums</t>
  </si>
  <si>
    <t>Anzahl Standorte</t>
  </si>
  <si>
    <t xml:space="preserve">13.1.a </t>
  </si>
  <si>
    <t>13.1.b</t>
  </si>
  <si>
    <t>Mill. Euro</t>
  </si>
  <si>
    <t>14.1.a</t>
  </si>
  <si>
    <t>mg N/l</t>
  </si>
  <si>
    <t>Stickstoffeintrag über die Zuflüsse in die Ostsee</t>
  </si>
  <si>
    <t>Stickstoffeintrag über die Zuflüsse in die Nordsee</t>
  </si>
  <si>
    <t>14.1.b</t>
  </si>
  <si>
    <t>2030 = 100</t>
  </si>
  <si>
    <t>Flächenanteil %</t>
  </si>
  <si>
    <t>________</t>
  </si>
  <si>
    <t>1 Nummer des Indikators entspricht der Nummerierung in der deutschen Nachhaltigkeitsstrategie.</t>
  </si>
  <si>
    <t>2 Verläufige Ergebnisse (teilweise geschätzt). Stand: Indikatorenbericht 2016</t>
  </si>
  <si>
    <r>
      <t xml:space="preserve">3 Gleitender Fünfjahresdurchschnitt, Bezug auf das mittlere Jahr. </t>
    </r>
    <r>
      <rPr>
        <sz val="8"/>
        <rFont val="Symbol"/>
        <family val="1"/>
        <charset val="2"/>
      </rPr>
      <t xml:space="preserve">- </t>
    </r>
    <r>
      <rPr>
        <sz val="8"/>
        <rFont val="MetaNormalLF-Roman"/>
        <family val="2"/>
      </rPr>
      <t>Quelle: Institut für Pflanzenbau und Bodenkunde, Julius Kühn-Institut und</t>
    </r>
  </si>
  <si>
    <t>Institut für Landschaftsökologie und Ressourcenmanagement, Universität Gießen.</t>
  </si>
  <si>
    <r>
      <t>4 Gemittelter Index der Messzahlen für SO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NO</t>
    </r>
    <r>
      <rPr>
        <vertAlign val="subscript"/>
        <sz val="8"/>
        <rFont val="MetaNormalLF-Roman"/>
        <family val="2"/>
      </rPr>
      <t>x</t>
    </r>
    <r>
      <rPr>
        <sz val="8"/>
        <rFont val="MetaNormalLF-Roman"/>
        <family val="2"/>
      </rPr>
      <t>, NH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>, NMVOC und PM</t>
    </r>
    <r>
      <rPr>
        <vertAlign val="subscript"/>
        <sz val="8"/>
        <rFont val="MetaNormalLF-Roman"/>
        <family val="2"/>
      </rPr>
      <t>2.5</t>
    </r>
    <r>
      <rPr>
        <sz val="8"/>
        <rFont val="MetaNormalLF-Roman"/>
        <family val="2"/>
      </rPr>
      <t xml:space="preserve">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</t>
    </r>
  </si>
  <si>
    <t>5 Quelle: Umweltbundeamt, Weltgesundheitsorganisation</t>
  </si>
  <si>
    <t>6 Anteil der Messstellen, an denen der Orientierungswert des guten ökologischen Zustands nach Anhang 7 der Novelle der Oberflächengewässerverordnung</t>
  </si>
  <si>
    <r>
      <t xml:space="preserve">eingehalten wird.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Umweltbundesamt nach Angaben der Bund-Länder-Arbeitsgemeinschaft Wasser.</t>
    </r>
  </si>
  <si>
    <r>
      <t xml:space="preserve">7 Anteil der Messstellen, an denen der Schwellenwert von 50 mg/l nach Grundwasserverordnung eingehalten wird.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Umweltbundesamt und</t>
    </r>
  </si>
  <si>
    <t>Länderinitiative Kernindikatoren auf Basis von Daten der Bund-Länder-Arbeitsgemeinschaft Wasser.</t>
  </si>
  <si>
    <t>8 Quelle: Statistisches Bundesamt, Arbeitsgemeinschaft Energiebilanzen e.V.</t>
  </si>
  <si>
    <t>9 Quelle: Arbeitsgemeinschaft Erneuerbare Energien - Statistik, Bundesministerium für Wirtschaft und Energie</t>
  </si>
  <si>
    <t>10 Dargestellt ist der Wert der letzten Verwendung (preisbereinigt) im Verhältnis zu Rohstoffentnahme und Importen in Rohstoffäquivalenten.</t>
  </si>
  <si>
    <t>11 Quelle: Bundesministerium der Finanzen</t>
  </si>
  <si>
    <t>12 Quelle: Statistisches Bundesamt, Deutsche Bundesbank</t>
  </si>
  <si>
    <t>13 Gleitender Vierjahresdurchschnitt, Bezug auf das betreffende Jahr und die drei Vorjahre.</t>
  </si>
  <si>
    <r>
      <t xml:space="preserve">14 Berechnet als gleitender Vierjahresdurchschnitt.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Statistisches Bundesamt, Bundesinstitut für Bau-, Stadt- und Raumforschung.</t>
    </r>
  </si>
  <si>
    <r>
      <t xml:space="preserve">15 SuV = Siedlungs- und Verkehrsfläche.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Statistisches Bundesamt, Bundesinstitut für Bau-, Stadt- und Raumforschung.</t>
    </r>
  </si>
  <si>
    <t>16 Quelle: Bundesministerium für Verkehr und digitale Infrastruktur, Institut für Energie- und Umweltforschung.</t>
  </si>
  <si>
    <t>17 Quelle: Gesellschaft für Konsumforschung, Kraftfahrt-Bundesamt, Agrarmarkt Informations-Gesellschaft mbH, Bund ökologische Lebensmittelwirtschaft,</t>
  </si>
  <si>
    <t>Verkehrsclub Deutschland, Umweltbundesamt</t>
  </si>
  <si>
    <r>
      <t xml:space="preserve">18 EMAS = Eco-Management and Audit Scheme.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Deutscher Industrie und Handelskammertag e.V., Geschäftsstelle des Umweltgutachter-</t>
    </r>
  </si>
  <si>
    <t>ausschusses, Umweltbundesamt</t>
  </si>
  <si>
    <r>
      <t>19 Treibhausgase =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CH</t>
    </r>
    <r>
      <rPr>
        <vertAlign val="subscript"/>
        <sz val="8"/>
        <rFont val="MetaNormalLF-Roman"/>
        <family val="2"/>
      </rPr>
      <t>4</t>
    </r>
    <r>
      <rPr>
        <sz val="8"/>
        <rFont val="MetaNormalLF-Roman"/>
        <family val="2"/>
      </rPr>
      <t>, N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O, SF</t>
    </r>
    <r>
      <rPr>
        <vertAlign val="subscript"/>
        <sz val="8"/>
        <rFont val="MetaNormalLF-Roman"/>
        <family val="2"/>
      </rPr>
      <t>6</t>
    </r>
    <r>
      <rPr>
        <sz val="8"/>
        <rFont val="MetaNormalLF-Roman"/>
        <family val="2"/>
      </rPr>
      <t>, NF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, H-FKW/HFC und FKW/PFC.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Umweltbundesamt</t>
    </r>
  </si>
  <si>
    <t>20 Zahlungen vorrangig an Entwicklungs- und Schwellenländer zur Reduktion von Treibhausgasen und zur Anpassung an den Klimawandel.</t>
  </si>
  <si>
    <t>Quelle: Bundesministerium für wirtschaftliche Zusammenarbeit und Entwicklung</t>
  </si>
  <si>
    <t>21 Stickstoffeintrag über die Zuflüsse Trave, Peene und Warnow in die Ostsee sowie Elbe, Weser, Ems und Eider in die Nordsee.</t>
  </si>
  <si>
    <t>Quelle: Statistisches Bundesamt, Umweltbundesamt nach Angaben der Länder bzw. Flussgebietsgemeinschaften.</t>
  </si>
  <si>
    <t>22 Quelle: International Council for the Exploration of the Sea</t>
  </si>
  <si>
    <t>23 Quelle: Bundesamt für Naturschutz</t>
  </si>
  <si>
    <t>24 Ökosysteme mit Überschreitung der Belastungsgrenzen für Eutrophierung durch Stickstoffeinträge. Anteil der bewerteten Fläche empfindlicher Ökosysteme.</t>
  </si>
  <si>
    <t>Quelle: Europäische Umweltagentur</t>
  </si>
  <si>
    <t>25 Quelle: Bundesministerium für wirtschaftliche Zusammenarbeit und Entwicklung</t>
  </si>
  <si>
    <t>*) Quelle: 2000 -2012 Ergebnisse der Input-Output-Rechnung; 2013-2014 Schätzung UGR.</t>
  </si>
  <si>
    <t>Tabelle 2.2: Bruttowertschöpfung 2000 bis 2014 (jeweilige Preise)</t>
  </si>
  <si>
    <t xml:space="preserve">Indikatoren zu Umwelt und Ökonomie der deutschen Nachhaltigkeitsstrategie </t>
  </si>
  <si>
    <t>Bruttowertschöpfung 2000 bis 2014 (in jeweiligen Preisen, Mill. EUR)</t>
  </si>
  <si>
    <t>Bruttowertschöpfung 2000 bis 2014 (in jeweiligen Preisen, in Prozent)</t>
  </si>
  <si>
    <t>Bruttowertschöpfung 2000 bis 2014 (preisbereinigt, 2005 = 100)</t>
  </si>
  <si>
    <t>UGR sowie anderer amtlicher und nichtamtlicher Datenquellen werden Angaben zu Konsumausgaben,</t>
  </si>
  <si>
    <t>Flächenverbrauch, Energieverbrauch, Kohlendioxidemissionen und Wasser/Abwasser dargestellt. Einen</t>
  </si>
  <si>
    <t>Überblick über sämtliche haushaltsbezogene Daten bietet dabei die Tabelle 1.3.</t>
  </si>
  <si>
    <t>Die Berechnung der Bruttowertschöpfung (BWS) für die Wirtschaftsbereiche wird auf Grundlage der WZ 2008</t>
  </si>
  <si>
    <t>(Klassifikation der Wirtschaftszweige, Ausgabe 2008) durchgeführt. Für die Produktionsbereiche in jeweiligen</t>
  </si>
  <si>
    <t>Preisen liegen für 2000 bis 2009 nur Schätzungen vor. Für 2010 und 2012 wurde die Bruttowertschöpfung im</t>
  </si>
  <si>
    <t xml:space="preserve">Rahmen der Input-Output-Rechnung ermittelt, für die Jahre 2013 und 2014 wurde eine Schätzung auf Basis der </t>
  </si>
  <si>
    <t>Angaben für Wirtschaftsbereiche vorgenommen.</t>
  </si>
  <si>
    <t>Die preisbereinigten Werte der BWS für die Produktionsbereiche 2000 bis 2014 wurden mittels eines einheit-</t>
  </si>
  <si>
    <t>lichen Deflators für die BWS ermittelt. Dieser wurde an Hand der Angaben zur nominalen BWS der Wirtschafts-</t>
  </si>
  <si>
    <t xml:space="preserve">bereiche und zur Volumenentwicklung der gesamten Bruttowertschöpfung berechnet. Durch Division der </t>
  </si>
  <si>
    <t>Produktionsbereiche berechnet.</t>
  </si>
  <si>
    <t xml:space="preserve">Angaben zur BWS in jeweiligen Preisen durch den Deflator der gesamten BWS wurden Volumenangaben für </t>
  </si>
  <si>
    <t>Definitionen zu den in Tabelle 1.6 dargestellten Indikatoren siehe:</t>
  </si>
  <si>
    <t>www.destatis.de/Indikatorenbericht_2016</t>
  </si>
  <si>
    <r>
      <t xml:space="preserve">Tabelle 1.1: Bevölkerung </t>
    </r>
    <r>
      <rPr>
        <b/>
        <vertAlign val="superscript"/>
        <sz val="12"/>
        <rFont val="MetaNormalLF-Roman"/>
        <family val="2"/>
      </rPr>
      <t>1)</t>
    </r>
    <r>
      <rPr>
        <b/>
        <sz val="12"/>
        <rFont val="MetaNormalLF-Roman"/>
        <family val="2"/>
      </rPr>
      <t xml:space="preserve"> und Wirtschaft</t>
    </r>
  </si>
  <si>
    <r>
      <t xml:space="preserve">2014 </t>
    </r>
    <r>
      <rPr>
        <vertAlign val="superscript"/>
        <sz val="9"/>
        <rFont val="MetaNormalLF-Roman"/>
        <family val="2"/>
      </rPr>
      <t>1)</t>
    </r>
  </si>
  <si>
    <r>
      <t xml:space="preserve">2015 </t>
    </r>
    <r>
      <rPr>
        <vertAlign val="superscript"/>
        <sz val="9"/>
        <rFont val="MetaNormalLF-Roman"/>
        <family val="2"/>
      </rPr>
      <t>1)</t>
    </r>
  </si>
  <si>
    <t>____</t>
  </si>
  <si>
    <t xml:space="preserve">2) Wohnungsbestand Deutschland - Wohnungen in Wohn- und Nichtwohngebäuden: Fachserie 5 Reihe 3 - 2012; ab 2011: Ergebnisse auf Grundlage der Gebäude- und Wohnungszählung 2011 </t>
  </si>
  <si>
    <t>(Stand 31. Mai 2013).</t>
  </si>
  <si>
    <r>
      <t>Tabelle 1.4: Entnahmen von Material nach Materialarten</t>
    </r>
    <r>
      <rPr>
        <b/>
        <vertAlign val="superscript"/>
        <sz val="12"/>
        <rFont val="MetaNormalLF-Roman"/>
        <family val="2"/>
      </rPr>
      <t>*)</t>
    </r>
    <r>
      <rPr>
        <b/>
        <sz val="12"/>
        <rFont val="MetaNormalLF-Roman"/>
        <family val="2"/>
      </rPr>
      <t xml:space="preserve"> </t>
    </r>
  </si>
  <si>
    <r>
      <t>Nichtverwertete Biomasse 10)</t>
    </r>
    <r>
      <rPr>
        <vertAlign val="superscript"/>
        <sz val="9"/>
        <rFont val="MetaNormalLF-Roman"/>
        <family val="2"/>
      </rPr>
      <t xml:space="preserve"> </t>
    </r>
  </si>
  <si>
    <r>
      <t xml:space="preserve">Boden, Steine und Baggergut </t>
    </r>
    <r>
      <rPr>
        <vertAlign val="superscript"/>
        <sz val="9"/>
        <rFont val="MetaNormalLF-Roman"/>
        <family val="2"/>
      </rPr>
      <t>11) 12)</t>
    </r>
  </si>
  <si>
    <t>1) Ohne FCKW und Halone. - 2) Quelle: www.unfccc.int.</t>
  </si>
  <si>
    <t>4) Gülle, Mist etc. (Wirtschaftsdünger) in Trockenmasse. - 5) Enthält nur Brems- und Reifenverluste.</t>
  </si>
  <si>
    <r>
      <t>Tabelle 1.5: Abgaben von Material nach Materialarten</t>
    </r>
    <r>
      <rPr>
        <b/>
        <vertAlign val="superscript"/>
        <sz val="12"/>
        <rFont val="MetaNormalLF-Roman"/>
        <family val="2"/>
      </rPr>
      <t xml:space="preserve">*) </t>
    </r>
  </si>
  <si>
    <r>
      <t xml:space="preserve">Nr. </t>
    </r>
    <r>
      <rPr>
        <vertAlign val="superscript"/>
        <sz val="10"/>
        <rFont val="MetaNormalLF-Roman"/>
        <family val="2"/>
      </rPr>
      <t>1)</t>
    </r>
  </si>
  <si>
    <r>
      <t xml:space="preserve">2012 </t>
    </r>
    <r>
      <rPr>
        <vertAlign val="superscript"/>
        <sz val="10"/>
        <rFont val="MetaNormalLF-Roman"/>
        <family val="2"/>
      </rPr>
      <t>2)</t>
    </r>
  </si>
  <si>
    <r>
      <t xml:space="preserve">2013 </t>
    </r>
    <r>
      <rPr>
        <vertAlign val="superscript"/>
        <sz val="10"/>
        <rFont val="MetaNormalLF-Roman"/>
        <family val="2"/>
      </rPr>
      <t>2)</t>
    </r>
  </si>
  <si>
    <r>
      <t xml:space="preserve">2014 </t>
    </r>
    <r>
      <rPr>
        <vertAlign val="superscript"/>
        <sz val="10"/>
        <rFont val="MetaNormalLF-Roman"/>
        <family val="2"/>
      </rPr>
      <t>2)</t>
    </r>
  </si>
  <si>
    <r>
      <t xml:space="preserve">2015 </t>
    </r>
    <r>
      <rPr>
        <vertAlign val="superscript"/>
        <sz val="10"/>
        <rFont val="MetaNormalLF-Roman"/>
        <family val="2"/>
      </rPr>
      <t>2)</t>
    </r>
  </si>
  <si>
    <t>Stickstoffüberschuss 3)</t>
  </si>
  <si>
    <t>Emissionen von Luftschadstoffen 4)</t>
  </si>
  <si>
    <t>Bevölkerung mit erhöhter Feinstaubexposition in Deutschland 5)</t>
  </si>
  <si>
    <t>Phosphor in Fließgewässern 6)</t>
  </si>
  <si>
    <t>Nitrat im Grundwasser 7)</t>
  </si>
  <si>
    <t>Endenergieproduktivität 8)</t>
  </si>
  <si>
    <t>Primärenergieverbrauch 8)</t>
  </si>
  <si>
    <t>Anteil erneuerbarer Energien am Brutto-Endenergieverbrauch 9)</t>
  </si>
  <si>
    <t>Anteil des Stroms aus erneuerbaren Energiequellen am Bruttostromverbrauch 9)</t>
  </si>
  <si>
    <t>Gesamtrohstoffproduktivität 10)</t>
  </si>
  <si>
    <t>Struktureller Finanzierungssaldo 11)</t>
  </si>
  <si>
    <t>Schuldenstandsquote 12)</t>
  </si>
  <si>
    <t>Anstieg der Siedlungs- und Verkehrsfläche 13)</t>
  </si>
  <si>
    <t>Veränderung der Freiraumfläche je Einwohner 14)</t>
  </si>
  <si>
    <t>Siedlungsdichte (Einwohner je km2 SuV) 15)</t>
  </si>
  <si>
    <t>Endenergieverbrauch im Güterverkehr 16)</t>
  </si>
  <si>
    <t>Endenergieverbrauch im Personenverkehr  16)</t>
  </si>
  <si>
    <t>Marktanteil von Produkten mit staatlichen Umweltzeichen 17)</t>
  </si>
  <si>
    <t>Umweltmanagement EMAS 18)</t>
  </si>
  <si>
    <t>Treibhausgasemissionen 19)</t>
  </si>
  <si>
    <t>Deutsche Zahlungen zur Klimafinanzierung 20)</t>
  </si>
  <si>
    <t>Nährstoffeinträge in Küsten- und Meeresgewässer 21)</t>
  </si>
  <si>
    <t>Anteil der nachhaltig befischten Fischbestände in Nord- und Ostsee 22)</t>
  </si>
  <si>
    <t>Artenvielfalt und Landschaftsqualität 23)</t>
  </si>
  <si>
    <t>Eutrophierung der Ökosysteme 24)</t>
  </si>
  <si>
    <t>Zahlungen an Entwicklungsländer für Erhalt und Wiederaufbau von Wäldern 25)</t>
  </si>
  <si>
    <t>3) Einschl. Fremd- und Regenwasser. - 4) Einschl. Fremd- und Regenwasser, Verluste bei der Wasserverteilung und Verdunstung.</t>
  </si>
  <si>
    <t/>
  </si>
  <si>
    <t xml:space="preserve">5) Der Vergleich der Ergebnisse ab 1996 mit früheren Ergebnissen ist wegen der Umstellung der Primärststistiken nur eingeschränkt möglich. </t>
  </si>
  <si>
    <t>Bis 2005 Berechnungen nach dem Nettoprinzip, ab 2006 Berechnungen nach dem Bruttoprinzip.</t>
  </si>
  <si>
    <r>
      <t xml:space="preserve">CPA </t>
    </r>
    <r>
      <rPr>
        <vertAlign val="superscript"/>
        <sz val="9"/>
        <rFont val="MetaNormalLF-Roman"/>
        <family val="2"/>
      </rPr>
      <t>1)</t>
    </r>
  </si>
  <si>
    <r>
      <t>Tabelle 2.1: Bruttowertschöpfung</t>
    </r>
    <r>
      <rPr>
        <b/>
        <vertAlign val="superscript"/>
        <sz val="12"/>
        <rFont val="MetaNormalLF-Roman"/>
        <family val="2"/>
      </rPr>
      <t>*)</t>
    </r>
    <r>
      <rPr>
        <b/>
        <sz val="12"/>
        <rFont val="MetaNormalLF-Roman"/>
        <family val="2"/>
      </rPr>
      <t xml:space="preserve"> 2000 bis 2014 (jeweilige Preise)</t>
    </r>
  </si>
  <si>
    <r>
      <t>Tabelle 2.3: Bruttowertschöpfung 2000 bis 2014 (preisbereinigt)</t>
    </r>
    <r>
      <rPr>
        <b/>
        <vertAlign val="superscript"/>
        <sz val="12"/>
        <rFont val="MetaNormalLF-Roman"/>
        <family val="2"/>
      </rPr>
      <t>*)</t>
    </r>
    <r>
      <rPr>
        <b/>
        <sz val="12"/>
        <rFont val="MetaNormalLF-Roman"/>
        <family val="2"/>
      </rPr>
      <t xml:space="preserve"> </t>
    </r>
  </si>
  <si>
    <t>Bereits im Jahr 2002 hat die Bundesregierung mit "Perspektiven für Deutschland" ihre nationale Nachhaltigkeits-</t>
  </si>
  <si>
    <t>strategie beschlossen. Diese ist im Jahr 2016 umfassend überarbeitet und an die Agenda 2030 der Vereinten</t>
  </si>
  <si>
    <t xml:space="preserve">Nationen und ihre 17 Ziele zur nachhaltigen Entwicklung angepasst worden. Im Fortschrittsbericht 2016 zur </t>
  </si>
  <si>
    <t xml:space="preserve">Deutschen Nachhaltigkeitsstrategie legt die Bundesregierung dar, welche Herausforderungen sich für </t>
  </si>
  <si>
    <t>Deutschland aus der internationalen Verpflichtung für eine globale nachhaltige Entwicklung ergeben, welche</t>
  </si>
  <si>
    <t>konkreten Ziele sie sich steckt und welche Maßnahmen sie ergreift, um diese zu erreichen. Im Rahmen dieser</t>
  </si>
  <si>
    <t>Nachhaltigkeitsstrategie sind von der Bundesregierung Indikatoren mit individuellen Zielwerten festgelegt</t>
  </si>
  <si>
    <t>worden.</t>
  </si>
  <si>
    <t>Im Abstand von jeweils zwei Jahren wird vom Statistischen Bundesamt ein Indikatorenbericht herausgegeben</t>
  </si>
  <si>
    <t>(zuletzt im Januar 2017 für das Jahr 2016). Darin werden die Indikatoren beschrieben sowie ihre Entwicklung</t>
  </si>
  <si>
    <t>und Zielerreichung analysiert. Im Vergleich zu den Vorjahren ist der Indikatorenbericht 2016 deutlich erweitert</t>
  </si>
  <si>
    <t>und neu strukturiert worden. Jeder der jetzt insgesamt 63 Indikatoren der Deutschen Nachhaltigkeitsstrategie</t>
  </si>
  <si>
    <t>wird einzeln oder zusammen mit einem anderen, inhaltlich eng verbundenen Indikator dargestellt. Seine</t>
  </si>
  <si>
    <t>Entwicklung wird in einer Grafik visualisiert und jeder Indikator in einem greigeteilten Text genauer beschrieben.</t>
  </si>
  <si>
    <t>Im ersten Abschnitt wird der jeweilige Indikator kurz definiert. Im folgenden Abschnitt wird der politisch fest-</t>
  </si>
  <si>
    <t xml:space="preserve">gelegte Zielwert genannt und gegebenenfalls in einen statistisch bewertbaren Zielwert übersetzt sowie die </t>
  </si>
  <si>
    <t>politische Intention für die Auswahl dieses Indikators dargestellt. Der dritte Abschnitt umfasst Inhalt und</t>
  </si>
  <si>
    <t>Entwicklung des Indikators. Hier wird die Entwicklung des Indikators im Zeitverlauf skizziert und in einen</t>
  </si>
  <si>
    <t>statistischen Kontext gestellt. Es wird detailliert beschrieben, was der Indikator abbildet und welche Aussagen</t>
  </si>
  <si>
    <t>anhand seiner Werte und deren Veränderung getroffen werden können. Gleichzeitig wird in Form eines Wetter-</t>
  </si>
  <si>
    <t>symbols eine Einschätzung zum Erfolg der Strategie gegeben. Diese Einschätzung basiert auf der durch-</t>
  </si>
  <si>
    <t>schnittlichen Entwicklungsgeschwindigkeit in der Vergangenheit und dem sich bei gleichbleibenden Trend</t>
  </si>
  <si>
    <t>ergebenden Status des Indikators im festgelegten Zieljahr. Methodische Erläuterungen zu diesem Bewertungs-</t>
  </si>
  <si>
    <t>system der Zielerreichung und ein Tabellenanhang komplettieren den Indikatorenbericht.</t>
  </si>
  <si>
    <t>Die Tabelle 1.6 enthält als Ausschnitt des Indikatorenberichtes die Zeitreihen derjenigen 33 Indikatoren der</t>
  </si>
  <si>
    <t>Deutschen Nachhaltigkeitsstrategie, die sich auf die Aspekte Umwelt und Ökonomie beziehen. Die Zeitreihen</t>
  </si>
  <si>
    <t>werden dabei in unterschiedlichen Dimensionen dargestellt - teils als Indizes mit indikatorweise variierenden</t>
  </si>
  <si>
    <t>Startjahren, teils als Anteil in %, teils in physischen Einheiten, teils aber auch monetär. Aus Gründen der</t>
  </si>
  <si>
    <t>Transparenz werden zusammengesetzte Indikatoren (z. B. Energie- oder Rohstoffproduktivitäten) bedingt auch</t>
  </si>
  <si>
    <t>nach ihren Komponenten (z. B. Zähler und Nenner eines Bruches) getrennt dargestellt.</t>
  </si>
  <si>
    <t xml:space="preserve">Der Indikatorenbericht und das zugehörige Datenkompendium mit weiterführenden Informationen finden sich </t>
  </si>
  <si>
    <t>Erschienen am 8. Juni 2017</t>
  </si>
  <si>
    <t>© Statistisches Bundesamt (Destatis), 2017</t>
  </si>
  <si>
    <r>
      <rPr>
        <sz val="10"/>
        <rFont val="MetaNormalLF-Roman"/>
        <family val="2"/>
      </rPr>
      <t xml:space="preserve">unter </t>
    </r>
    <r>
      <rPr>
        <u/>
        <sz val="10"/>
        <color indexed="12"/>
        <rFont val="MetaNormalLF-Roman"/>
        <family val="2"/>
      </rPr>
      <t>www.destatis.de/Deutsche Nachhaltigkeitsstrategie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</si>
</sst>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@*."/>
    <numFmt numFmtId="165" formatCode="_(&quot;$&quot;* #,##0_);_(&quot;$&quot;* \(#,##0\);_(&quot;$&quot;* &quot;-&quot;_);_(@_)"/>
    <numFmt numFmtId="166" formatCode="_(* #,##0_);_(* \(#,##0\);_(* &quot;-&quot;_);_(@_)"/>
    <numFmt numFmtId="167" formatCode="###\ ##0.0;[Red]\-###\ ##0.0;\-"/>
    <numFmt numFmtId="168" formatCode="###\ ###\ ##0;[Red]\-###\ ###\ ##0;\-"/>
    <numFmt numFmtId="169" formatCode="@\ *."/>
    <numFmt numFmtId="170" formatCode="\ @\ *."/>
    <numFmt numFmtId="171" formatCode="\ \ \ @\ *."/>
    <numFmt numFmtId="172" formatCode="\ \ \ \ @\ *."/>
    <numFmt numFmtId="173" formatCode="\ \ \ \ \ \ @\ *."/>
    <numFmt numFmtId="174" formatCode="\ \ \ \ \ \ \ @\ *."/>
    <numFmt numFmtId="175" formatCode="\ \ \ \ \ \ \ \ \ @\ *."/>
    <numFmt numFmtId="176" formatCode="\ \ \ \ \ \ \ \ \ \ @\ *."/>
    <numFmt numFmtId="177" formatCode="\ \ \ @"/>
    <numFmt numFmtId="178" formatCode="\ \ \ \ \ \ @"/>
    <numFmt numFmtId="179" formatCode="\ \ \ \ \ \ \ \ \ @"/>
    <numFmt numFmtId="180" formatCode="\ @"/>
    <numFmt numFmtId="181" formatCode="\ \ @\ *."/>
    <numFmt numFmtId="182" formatCode="\ \ @"/>
    <numFmt numFmtId="183" formatCode="\ \ \ \ @"/>
    <numFmt numFmtId="184" formatCode="\ \ \ \ \ \ \ \ \ \ \ \ @\ *."/>
    <numFmt numFmtId="185" formatCode="\ \ \ \ \ \ \ \ \ \ \ \ @"/>
    <numFmt numFmtId="186" formatCode="\ \ \ \ \ \ \ \ \ \ \ \ \ @\ *."/>
    <numFmt numFmtId="187" formatCode="@*.\ "/>
    <numFmt numFmtId="188" formatCode="0.0"/>
    <numFmt numFmtId="189" formatCode="#\ ##0.0"/>
    <numFmt numFmtId="190" formatCode="###\ ##0.0;[Red]\-###\ ##0.0;\."/>
    <numFmt numFmtId="191" formatCode="###\ ###\ ##0;[Red]\-###\ ###\ ##0;\."/>
    <numFmt numFmtId="192" formatCode="###\ ###\ ##0;[Red]\-###\ ###\ ##0;&quot;...&quot;"/>
    <numFmt numFmtId="193" formatCode="_-* #\ ##0\ _;"/>
    <numFmt numFmtId="194" formatCode="_-* #\ ##0.0\ _;"/>
    <numFmt numFmtId="195" formatCode="@*.\."/>
    <numFmt numFmtId="196" formatCode="###\ ###\ ##0.0;[Red]\-###\ ###\ ##0.0;\-"/>
    <numFmt numFmtId="197" formatCode="###.#;[Red]\-###.#;\-"/>
    <numFmt numFmtId="198" formatCode="###.0;[Red]\-###.0;\-"/>
    <numFmt numFmtId="199" formatCode="###\ ###\ ##0.0\ \ \ ;\-###\ ###\ ##0.0\ \ \ ;&quot;...&quot;_ \ \ "/>
    <numFmt numFmtId="200" formatCode="#,##0.0"/>
    <numFmt numFmtId="201" formatCode="###\ ###\ ##0\ \ \ ;[Red]\-###\ ###\ ##0\ \ \ ;\-\ \ \ "/>
    <numFmt numFmtId="202" formatCode="0.0_ ;[Red]\-0.0\ "/>
    <numFmt numFmtId="203" formatCode="#######\ ##0.0;[Red]\-#######\ ##0.0;\."/>
    <numFmt numFmtId="204" formatCode="######\ ##0.0;[Red]\-######\ ##0.0;\."/>
    <numFmt numFmtId="205" formatCode="#\ ##0"/>
    <numFmt numFmtId="206" formatCode="0.0_ ;\-0.0\ "/>
    <numFmt numFmtId="207" formatCode="0_ ;[Red]\-0\ "/>
  </numFmts>
  <fonts count="56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vertAlign val="subscript"/>
      <sz val="10"/>
      <name val="MetaNormalLF-Roman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0"/>
      <name val="Symbol"/>
      <family val="1"/>
      <charset val="2"/>
    </font>
    <font>
      <i/>
      <sz val="11"/>
      <name val="MetaNormalLF-Roman"/>
      <family val="2"/>
    </font>
    <font>
      <i/>
      <sz val="10"/>
      <color indexed="23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0"/>
      <color indexed="10"/>
      <name val="MetaNormalLF-Roman"/>
      <family val="2"/>
    </font>
    <font>
      <sz val="8"/>
      <name val="MetaNormalLF-Roman"/>
      <family val="2"/>
    </font>
    <font>
      <i/>
      <sz val="9"/>
      <name val="MetaNormalLF-Roman"/>
      <family val="2"/>
    </font>
    <font>
      <sz val="7"/>
      <name val="MetaNormalLF-Roman"/>
      <family val="2"/>
    </font>
    <font>
      <sz val="8"/>
      <color indexed="10"/>
      <name val="MetaNormalLF-Roman"/>
      <family val="2"/>
    </font>
    <font>
      <sz val="10.5"/>
      <name val="MetaNormalLF-Roman"/>
      <family val="2"/>
    </font>
    <font>
      <sz val="9"/>
      <color indexed="10"/>
      <name val="MetaNormalLF-Roman"/>
      <family val="2"/>
    </font>
    <font>
      <vertAlign val="superscript"/>
      <sz val="9"/>
      <name val="MetaNormalLF-Roman"/>
      <family val="2"/>
    </font>
    <font>
      <sz val="9"/>
      <color indexed="8"/>
      <name val="MetaNormalLF-Roman"/>
      <family val="2"/>
    </font>
    <font>
      <vertAlign val="subscript"/>
      <sz val="9"/>
      <name val="MetaNormalLF-Roman"/>
      <family val="2"/>
    </font>
    <font>
      <sz val="9"/>
      <name val="Arial"/>
      <family val="2"/>
    </font>
    <font>
      <vertAlign val="subscript"/>
      <sz val="8"/>
      <name val="MetaNormalLF-Roman"/>
      <family val="2"/>
    </font>
    <font>
      <b/>
      <sz val="9"/>
      <name val="MetaNormalLF-Roman"/>
      <family val="2"/>
    </font>
    <font>
      <sz val="11"/>
      <name val="Arial"/>
      <family val="2"/>
    </font>
    <font>
      <b/>
      <sz val="8"/>
      <name val="MetaNormalLF-Roman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Symbol"/>
      <family val="1"/>
      <charset val="2"/>
    </font>
    <font>
      <sz val="8.8000000000000007"/>
      <name val="MetaNormalLF-Roman"/>
      <family val="2"/>
    </font>
    <font>
      <sz val="10"/>
      <color indexed="12"/>
      <name val="MetaNormalLF-Roman"/>
      <family val="2"/>
    </font>
    <font>
      <b/>
      <vertAlign val="superscript"/>
      <sz val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">
    <xf numFmtId="0" fontId="0" fillId="0" borderId="0"/>
    <xf numFmtId="169" fontId="12" fillId="0" borderId="0"/>
    <xf numFmtId="49" fontId="12" fillId="0" borderId="0"/>
    <xf numFmtId="176" fontId="12" fillId="0" borderId="0">
      <alignment horizontal="center"/>
    </xf>
    <xf numFmtId="184" fontId="12" fillId="0" borderId="0"/>
    <xf numFmtId="185" fontId="12" fillId="0" borderId="0"/>
    <xf numFmtId="186" fontId="12" fillId="0" borderId="0"/>
    <xf numFmtId="170" fontId="12" fillId="0" borderId="0"/>
    <xf numFmtId="180" fontId="13" fillId="0" borderId="0"/>
    <xf numFmtId="181" fontId="14" fillId="0" borderId="0"/>
    <xf numFmtId="182" fontId="13" fillId="0" borderId="0"/>
    <xf numFmtId="171" fontId="12" fillId="0" borderId="0"/>
    <xf numFmtId="177" fontId="12" fillId="0" borderId="0"/>
    <xf numFmtId="172" fontId="12" fillId="0" borderId="0"/>
    <xf numFmtId="183" fontId="13" fillId="0" borderId="0"/>
    <xf numFmtId="49" fontId="15" fillId="0" borderId="1" applyNumberFormat="0" applyFont="0" applyFill="0" applyBorder="0" applyProtection="0">
      <alignment horizontal="left" vertical="center" indent="5"/>
    </xf>
    <xf numFmtId="173" fontId="12" fillId="0" borderId="0">
      <alignment horizontal="center"/>
    </xf>
    <xf numFmtId="178" fontId="12" fillId="0" borderId="0">
      <alignment horizontal="center"/>
    </xf>
    <xf numFmtId="174" fontId="12" fillId="0" borderId="0">
      <alignment horizontal="center"/>
    </xf>
    <xf numFmtId="175" fontId="12" fillId="0" borderId="0">
      <alignment horizontal="center"/>
    </xf>
    <xf numFmtId="179" fontId="12" fillId="0" borderId="0">
      <alignment horizont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0" borderId="2">
      <alignment horizontal="left" vertical="center" wrapText="1" indent="2"/>
    </xf>
    <xf numFmtId="167" fontId="3" fillId="0" borderId="3" applyFill="0" applyBorder="0">
      <alignment horizontal="right" indent="1"/>
    </xf>
    <xf numFmtId="0" fontId="12" fillId="0" borderId="4"/>
    <xf numFmtId="0" fontId="5" fillId="0" borderId="0" applyNumberFormat="0" applyFill="0" applyBorder="0" applyAlignment="0" applyProtection="0">
      <alignment vertical="top"/>
      <protection locked="0"/>
    </xf>
    <xf numFmtId="169" fontId="13" fillId="0" borderId="0"/>
    <xf numFmtId="168" fontId="6" fillId="0" borderId="0">
      <alignment horizontal="right" indent="1"/>
    </xf>
    <xf numFmtId="49" fontId="1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200" fontId="48" fillId="0" borderId="0">
      <alignment horizontal="left"/>
    </xf>
  </cellStyleXfs>
  <cellXfs count="391">
    <xf numFmtId="0" fontId="0" fillId="0" borderId="0" xfId="0"/>
    <xf numFmtId="0" fontId="2" fillId="0" borderId="0" xfId="0" applyFont="1" applyBorder="1" applyAlignment="1">
      <alignment horizontal="centerContinuous"/>
    </xf>
    <xf numFmtId="0" fontId="6" fillId="0" borderId="0" xfId="0" applyFont="1"/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NumberFormat="1" applyFont="1"/>
    <xf numFmtId="164" fontId="6" fillId="0" borderId="0" xfId="0" applyNumberFormat="1" applyFont="1"/>
    <xf numFmtId="0" fontId="8" fillId="0" borderId="0" xfId="0" applyFont="1" applyAlignment="1">
      <alignment horizontal="left"/>
    </xf>
    <xf numFmtId="49" fontId="9" fillId="0" borderId="0" xfId="26" applyNumberFormat="1" applyFont="1" applyAlignment="1" applyProtection="1"/>
    <xf numFmtId="0" fontId="6" fillId="0" borderId="0" xfId="0" applyFont="1" applyBorder="1"/>
    <xf numFmtId="0" fontId="6" fillId="0" borderId="0" xfId="0" applyFont="1" applyAlignment="1"/>
    <xf numFmtId="164" fontId="10" fillId="0" borderId="0" xfId="0" applyNumberFormat="1" applyFont="1"/>
    <xf numFmtId="49" fontId="6" fillId="0" borderId="0" xfId="26" applyNumberFormat="1" applyFont="1" applyAlignment="1" applyProtection="1"/>
    <xf numFmtId="0" fontId="6" fillId="0" borderId="0" xfId="0" applyFont="1" applyAlignment="1">
      <alignment horizontal="left" indent="1"/>
    </xf>
    <xf numFmtId="0" fontId="2" fillId="0" borderId="0" xfId="0" applyFont="1" applyBorder="1" applyAlignment="1"/>
    <xf numFmtId="0" fontId="0" fillId="0" borderId="5" xfId="0" applyBorder="1"/>
    <xf numFmtId="0" fontId="21" fillId="0" borderId="0" xfId="0" applyFont="1"/>
    <xf numFmtId="0" fontId="6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0" fillId="0" borderId="0" xfId="0" applyProtection="1">
      <protection locked="0"/>
    </xf>
    <xf numFmtId="49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0" borderId="0" xfId="0" applyAlignment="1"/>
    <xf numFmtId="49" fontId="25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horizontal="left"/>
      <protection locked="0"/>
    </xf>
    <xf numFmtId="0" fontId="26" fillId="0" borderId="0" xfId="26" applyFont="1" applyAlignment="1" applyProtection="1"/>
    <xf numFmtId="0" fontId="27" fillId="0" borderId="0" xfId="0" applyFont="1" applyAlignment="1">
      <alignment horizontal="left"/>
    </xf>
    <xf numFmtId="0" fontId="28" fillId="2" borderId="0" xfId="30" applyFont="1" applyFill="1"/>
    <xf numFmtId="0" fontId="6" fillId="2" borderId="0" xfId="30" applyFont="1" applyFill="1"/>
    <xf numFmtId="0" fontId="6" fillId="0" borderId="0" xfId="30" applyFont="1"/>
    <xf numFmtId="0" fontId="28" fillId="0" borderId="0" xfId="30" applyFont="1"/>
    <xf numFmtId="0" fontId="29" fillId="2" borderId="0" xfId="30" applyFont="1" applyFill="1"/>
    <xf numFmtId="0" fontId="6" fillId="0" borderId="0" xfId="30" applyFont="1" applyFill="1"/>
    <xf numFmtId="0" fontId="28" fillId="2" borderId="8" xfId="30" applyFont="1" applyFill="1" applyBorder="1"/>
    <xf numFmtId="0" fontId="6" fillId="2" borderId="4" xfId="30" applyFont="1" applyFill="1" applyBorder="1"/>
    <xf numFmtId="0" fontId="6" fillId="2" borderId="7" xfId="30" applyFont="1" applyFill="1" applyBorder="1"/>
    <xf numFmtId="0" fontId="6" fillId="2" borderId="3" xfId="30" applyFont="1" applyFill="1" applyBorder="1"/>
    <xf numFmtId="0" fontId="6" fillId="2" borderId="0" xfId="30" applyFont="1" applyFill="1" applyBorder="1"/>
    <xf numFmtId="0" fontId="6" fillId="2" borderId="6" xfId="30" applyFont="1" applyFill="1" applyBorder="1"/>
    <xf numFmtId="0" fontId="6" fillId="2" borderId="9" xfId="30" applyFont="1" applyFill="1" applyBorder="1"/>
    <xf numFmtId="0" fontId="6" fillId="2" borderId="5" xfId="30" applyFont="1" applyFill="1" applyBorder="1"/>
    <xf numFmtId="0" fontId="6" fillId="2" borderId="10" xfId="30" applyFont="1" applyFill="1" applyBorder="1"/>
    <xf numFmtId="0" fontId="32" fillId="0" borderId="0" xfId="0" applyFont="1" applyAlignment="1">
      <alignment horizontal="left"/>
    </xf>
    <xf numFmtId="0" fontId="32" fillId="0" borderId="0" xfId="0" applyNumberFormat="1" applyFont="1"/>
    <xf numFmtId="0" fontId="33" fillId="0" borderId="0" xfId="0" applyFont="1" applyAlignment="1">
      <alignment horizontal="left"/>
    </xf>
    <xf numFmtId="0" fontId="33" fillId="0" borderId="0" xfId="0" applyNumberFormat="1" applyFont="1"/>
    <xf numFmtId="0" fontId="34" fillId="2" borderId="0" xfId="30" applyFont="1" applyFill="1"/>
    <xf numFmtId="0" fontId="6" fillId="0" borderId="0" xfId="26" applyFont="1" applyAlignment="1" applyProtection="1">
      <alignment horizontal="left"/>
    </xf>
    <xf numFmtId="0" fontId="6" fillId="0" borderId="0" xfId="26" applyFont="1" applyAlignment="1" applyProtection="1"/>
    <xf numFmtId="0" fontId="6" fillId="3" borderId="0" xfId="30" applyFont="1" applyFill="1"/>
    <xf numFmtId="0" fontId="28" fillId="0" borderId="0" xfId="0" applyFont="1"/>
    <xf numFmtId="0" fontId="27" fillId="0" borderId="0" xfId="0" applyFont="1"/>
    <xf numFmtId="0" fontId="27" fillId="0" borderId="0" xfId="0" applyFont="1" applyBorder="1" applyAlignment="1"/>
    <xf numFmtId="0" fontId="27" fillId="2" borderId="0" xfId="30" applyFont="1" applyFill="1"/>
    <xf numFmtId="49" fontId="6" fillId="0" borderId="0" xfId="26" applyNumberFormat="1" applyFont="1" applyAlignment="1" applyProtection="1">
      <alignment horizontal="left"/>
    </xf>
    <xf numFmtId="0" fontId="2" fillId="0" borderId="0" xfId="31" applyFont="1" applyAlignment="1">
      <alignment horizontal="left" vertical="center"/>
    </xf>
    <xf numFmtId="0" fontId="10" fillId="0" borderId="0" xfId="31" applyFont="1" applyFill="1" applyAlignment="1">
      <alignment horizontal="center" vertical="center"/>
    </xf>
    <xf numFmtId="0" fontId="10" fillId="0" borderId="0" xfId="31" applyFont="1" applyAlignment="1">
      <alignment horizontal="center" vertical="center"/>
    </xf>
    <xf numFmtId="0" fontId="6" fillId="0" borderId="0" xfId="31" applyFont="1" applyAlignment="1">
      <alignment vertical="center"/>
    </xf>
    <xf numFmtId="0" fontId="6" fillId="0" borderId="0" xfId="31" applyFont="1" applyFill="1" applyAlignment="1">
      <alignment vertical="center"/>
    </xf>
    <xf numFmtId="0" fontId="35" fillId="0" borderId="0" xfId="31" applyFont="1" applyFill="1" applyAlignment="1">
      <alignment vertical="center"/>
    </xf>
    <xf numFmtId="0" fontId="10" fillId="0" borderId="5" xfId="31" applyFont="1" applyBorder="1" applyAlignment="1">
      <alignment horizontal="center" vertical="center"/>
    </xf>
    <xf numFmtId="0" fontId="6" fillId="0" borderId="5" xfId="31" applyFont="1" applyFill="1" applyBorder="1" applyAlignment="1">
      <alignment vertical="center"/>
    </xf>
    <xf numFmtId="0" fontId="6" fillId="0" borderId="11" xfId="31" applyFont="1" applyFill="1" applyBorder="1" applyAlignment="1">
      <alignment horizontal="center" vertical="center" wrapText="1"/>
    </xf>
    <xf numFmtId="0" fontId="6" fillId="0" borderId="12" xfId="32" applyFont="1" applyFill="1" applyBorder="1" applyAlignment="1">
      <alignment horizontal="center" vertical="center" wrapText="1"/>
    </xf>
    <xf numFmtId="0" fontId="6" fillId="0" borderId="13" xfId="32" applyFont="1" applyFill="1" applyBorder="1" applyAlignment="1">
      <alignment horizontal="center" vertical="center" wrapText="1"/>
    </xf>
    <xf numFmtId="0" fontId="6" fillId="0" borderId="14" xfId="32" applyFont="1" applyFill="1" applyBorder="1" applyAlignment="1">
      <alignment horizontal="center" vertical="center" wrapText="1"/>
    </xf>
    <xf numFmtId="0" fontId="6" fillId="0" borderId="11" xfId="32" applyFont="1" applyFill="1" applyBorder="1" applyAlignment="1">
      <alignment horizontal="center" vertical="center" wrapText="1"/>
    </xf>
    <xf numFmtId="0" fontId="3" fillId="0" borderId="0" xfId="31" applyFont="1" applyFill="1"/>
    <xf numFmtId="0" fontId="3" fillId="0" borderId="7" xfId="31" applyFont="1" applyBorder="1" applyAlignment="1">
      <alignment horizontal="center"/>
    </xf>
    <xf numFmtId="187" fontId="3" fillId="0" borderId="8" xfId="32" applyNumberFormat="1" applyFont="1" applyBorder="1" applyAlignment="1">
      <alignment horizontal="left" indent="1"/>
    </xf>
    <xf numFmtId="0" fontId="3" fillId="0" borderId="7" xfId="32" applyFont="1" applyFill="1" applyBorder="1" applyAlignment="1">
      <alignment horizontal="centerContinuous"/>
    </xf>
    <xf numFmtId="167" fontId="3" fillId="0" borderId="0" xfId="24" applyFont="1" applyFill="1" applyBorder="1">
      <alignment horizontal="right" indent="1"/>
    </xf>
    <xf numFmtId="0" fontId="36" fillId="0" borderId="0" xfId="31" applyFont="1"/>
    <xf numFmtId="0" fontId="3" fillId="0" borderId="6" xfId="31" applyFont="1" applyBorder="1" applyAlignment="1">
      <alignment horizontal="center" vertical="center"/>
    </xf>
    <xf numFmtId="187" fontId="3" fillId="0" borderId="3" xfId="32" applyNumberFormat="1" applyFont="1" applyBorder="1" applyAlignment="1">
      <alignment horizontal="left" vertical="center" indent="1"/>
    </xf>
    <xf numFmtId="0" fontId="3" fillId="0" borderId="6" xfId="32" applyFont="1" applyFill="1" applyBorder="1" applyAlignment="1">
      <alignment horizontal="centerContinuous" vertical="center"/>
    </xf>
    <xf numFmtId="167" fontId="3" fillId="0" borderId="0" xfId="24" applyFont="1" applyFill="1" applyBorder="1" applyAlignment="1">
      <alignment horizontal="right" vertical="center" indent="1"/>
    </xf>
    <xf numFmtId="187" fontId="3" fillId="0" borderId="3" xfId="32" applyNumberFormat="1" applyFont="1" applyBorder="1" applyAlignment="1">
      <alignment horizontal="left" vertical="center" indent="3"/>
    </xf>
    <xf numFmtId="167" fontId="37" fillId="0" borderId="0" xfId="24" applyFont="1" applyFill="1" applyBorder="1" applyAlignment="1">
      <alignment horizontal="right" vertical="center" indent="1"/>
    </xf>
    <xf numFmtId="0" fontId="3" fillId="0" borderId="6" xfId="31" applyFont="1" applyFill="1" applyBorder="1" applyAlignment="1">
      <alignment horizontal="center" vertical="center"/>
    </xf>
    <xf numFmtId="187" fontId="3" fillId="0" borderId="3" xfId="32" applyNumberFormat="1" applyFont="1" applyFill="1" applyBorder="1" applyAlignment="1">
      <alignment horizontal="left" vertical="center" indent="1"/>
    </xf>
    <xf numFmtId="0" fontId="36" fillId="0" borderId="0" xfId="31" applyFont="1" applyFill="1"/>
    <xf numFmtId="187" fontId="3" fillId="0" borderId="3" xfId="32" applyNumberFormat="1" applyFont="1" applyFill="1" applyBorder="1" applyAlignment="1">
      <alignment horizontal="left" vertical="center" indent="3"/>
    </xf>
    <xf numFmtId="0" fontId="3" fillId="0" borderId="6" xfId="31" applyFont="1" applyBorder="1" applyAlignment="1">
      <alignment horizontal="center"/>
    </xf>
    <xf numFmtId="49" fontId="3" fillId="0" borderId="3" xfId="32" applyNumberFormat="1" applyFont="1" applyBorder="1" applyAlignment="1">
      <alignment horizontal="left" indent="1"/>
    </xf>
    <xf numFmtId="0" fontId="3" fillId="0" borderId="6" xfId="32" applyFont="1" applyFill="1" applyBorder="1" applyAlignment="1">
      <alignment horizontal="centerContinuous"/>
    </xf>
    <xf numFmtId="0" fontId="3" fillId="0" borderId="6" xfId="31" applyFont="1" applyBorder="1" applyAlignment="1">
      <alignment vertical="center"/>
    </xf>
    <xf numFmtId="49" fontId="3" fillId="0" borderId="3" xfId="32" applyNumberFormat="1" applyFont="1" applyBorder="1" applyAlignment="1">
      <alignment horizontal="left" vertical="center" indent="1"/>
    </xf>
    <xf numFmtId="0" fontId="36" fillId="0" borderId="0" xfId="31" quotePrefix="1" applyFont="1"/>
    <xf numFmtId="0" fontId="38" fillId="0" borderId="0" xfId="31" applyFont="1"/>
    <xf numFmtId="0" fontId="1" fillId="0" borderId="0" xfId="31" applyFont="1"/>
    <xf numFmtId="0" fontId="1" fillId="0" borderId="0" xfId="31" applyFont="1" applyFill="1"/>
    <xf numFmtId="0" fontId="36" fillId="0" borderId="0" xfId="31" applyFont="1" applyBorder="1"/>
    <xf numFmtId="0" fontId="36" fillId="0" borderId="0" xfId="31" applyFont="1" applyAlignment="1">
      <alignment horizontal="left"/>
    </xf>
    <xf numFmtId="0" fontId="39" fillId="0" borderId="0" xfId="31" applyFont="1" applyBorder="1"/>
    <xf numFmtId="1" fontId="36" fillId="0" borderId="0" xfId="31" applyNumberFormat="1" applyFont="1"/>
    <xf numFmtId="1" fontId="36" fillId="0" borderId="0" xfId="31" applyNumberFormat="1" applyFont="1" applyFill="1"/>
    <xf numFmtId="0" fontId="36" fillId="0" borderId="0" xfId="31" applyFont="1" applyFill="1" applyBorder="1"/>
    <xf numFmtId="0" fontId="6" fillId="0" borderId="0" xfId="31" applyFont="1"/>
    <xf numFmtId="0" fontId="3" fillId="0" borderId="0" xfId="31" applyFont="1"/>
    <xf numFmtId="0" fontId="6" fillId="0" borderId="0" xfId="31" applyFont="1" applyFill="1"/>
    <xf numFmtId="0" fontId="6" fillId="0" borderId="0" xfId="31" applyFont="1" applyBorder="1"/>
    <xf numFmtId="188" fontId="6" fillId="0" borderId="0" xfId="31" applyNumberFormat="1" applyFont="1"/>
    <xf numFmtId="0" fontId="27" fillId="0" borderId="0" xfId="31" applyFont="1" applyAlignment="1">
      <alignment horizontal="left" vertical="center"/>
    </xf>
    <xf numFmtId="0" fontId="36" fillId="0" borderId="0" xfId="31" applyFont="1" applyAlignment="1"/>
    <xf numFmtId="0" fontId="2" fillId="0" borderId="0" xfId="31" applyFont="1" applyFill="1" applyAlignment="1">
      <alignment horizontal="left"/>
    </xf>
    <xf numFmtId="168" fontId="6" fillId="0" borderId="0" xfId="31" applyNumberFormat="1" applyFont="1" applyFill="1" applyAlignment="1">
      <alignment horizontal="center"/>
    </xf>
    <xf numFmtId="0" fontId="40" fillId="0" borderId="0" xfId="33" applyFont="1" applyFill="1" applyAlignment="1">
      <alignment horizontal="left"/>
    </xf>
    <xf numFmtId="0" fontId="6" fillId="0" borderId="0" xfId="31" applyFont="1" applyFill="1" applyAlignment="1">
      <alignment horizontal="center"/>
    </xf>
    <xf numFmtId="0" fontId="6" fillId="0" borderId="0" xfId="31" applyFont="1" applyFill="1" applyAlignment="1">
      <alignment horizontal="left"/>
    </xf>
    <xf numFmtId="0" fontId="6" fillId="0" borderId="12" xfId="31" applyFont="1" applyFill="1" applyBorder="1" applyAlignment="1">
      <alignment horizontal="center" vertical="center"/>
    </xf>
    <xf numFmtId="0" fontId="6" fillId="0" borderId="14" xfId="31" applyFont="1" applyFill="1" applyBorder="1" applyAlignment="1">
      <alignment horizontal="center" vertical="center"/>
    </xf>
    <xf numFmtId="0" fontId="3" fillId="0" borderId="0" xfId="33" applyFont="1" applyFill="1" applyBorder="1" applyAlignment="1">
      <alignment horizontal="center" vertical="center"/>
    </xf>
    <xf numFmtId="164" fontId="3" fillId="0" borderId="0" xfId="31" applyNumberFormat="1" applyFont="1" applyFill="1" applyBorder="1" applyAlignment="1">
      <alignment horizontal="left" vertical="center" indent="1"/>
    </xf>
    <xf numFmtId="190" fontId="3" fillId="0" borderId="0" xfId="28" applyNumberFormat="1" applyFont="1" applyFill="1" applyAlignment="1">
      <alignment horizontal="right" vertical="center" indent="1"/>
    </xf>
    <xf numFmtId="168" fontId="3" fillId="0" borderId="0" xfId="28" applyFont="1" applyFill="1" applyAlignment="1">
      <alignment horizontal="right" vertical="center" indent="1"/>
    </xf>
    <xf numFmtId="168" fontId="3" fillId="0" borderId="0" xfId="28" applyFont="1" applyFill="1" applyBorder="1" applyAlignment="1">
      <alignment horizontal="right" vertical="center" indent="1"/>
    </xf>
    <xf numFmtId="0" fontId="3" fillId="0" borderId="3" xfId="31" applyFont="1" applyFill="1" applyBorder="1" applyAlignment="1">
      <alignment horizontal="center" vertical="center"/>
    </xf>
    <xf numFmtId="190" fontId="3" fillId="0" borderId="0" xfId="28" quotePrefix="1" applyNumberFormat="1" applyFont="1" applyFill="1" applyAlignment="1">
      <alignment horizontal="right" vertical="center" indent="1"/>
    </xf>
    <xf numFmtId="191" fontId="3" fillId="0" borderId="0" xfId="28" applyNumberFormat="1" applyFont="1" applyFill="1" applyAlignment="1">
      <alignment horizontal="right" vertical="center" indent="1"/>
    </xf>
    <xf numFmtId="192" fontId="3" fillId="0" borderId="0" xfId="31" applyNumberFormat="1" applyFont="1" applyFill="1" applyBorder="1" applyAlignment="1">
      <alignment horizontal="right" vertical="center" indent="1"/>
    </xf>
    <xf numFmtId="0" fontId="3" fillId="0" borderId="0" xfId="33" applyFont="1" applyFill="1"/>
    <xf numFmtId="0" fontId="3" fillId="0" borderId="0" xfId="31" applyFont="1" applyFill="1" applyBorder="1" applyAlignment="1">
      <alignment horizontal="left" vertical="center" indent="1"/>
    </xf>
    <xf numFmtId="0" fontId="3" fillId="0" borderId="6" xfId="31" applyFont="1" applyFill="1" applyBorder="1" applyAlignment="1">
      <alignment vertical="center"/>
    </xf>
    <xf numFmtId="193" fontId="3" fillId="0" borderId="0" xfId="32" applyNumberFormat="1" applyFont="1" applyFill="1" applyBorder="1" applyAlignment="1">
      <alignment horizontal="left" indent="1"/>
    </xf>
    <xf numFmtId="193" fontId="3" fillId="0" borderId="0" xfId="32" applyNumberFormat="1" applyFont="1" applyFill="1" applyBorder="1"/>
    <xf numFmtId="164" fontId="3" fillId="0" borderId="0" xfId="31" applyNumberFormat="1" applyFont="1" applyFill="1" applyBorder="1" applyAlignment="1">
      <alignment horizontal="left" vertical="center" indent="2"/>
    </xf>
    <xf numFmtId="192" fontId="3" fillId="0" borderId="0" xfId="31" quotePrefix="1" applyNumberFormat="1" applyFont="1" applyFill="1" applyBorder="1" applyAlignment="1">
      <alignment horizontal="right" vertical="center" indent="1"/>
    </xf>
    <xf numFmtId="168" fontId="43" fillId="0" borderId="0" xfId="28" applyFont="1" applyFill="1" applyAlignment="1">
      <alignment horizontal="right" vertical="center" indent="1"/>
    </xf>
    <xf numFmtId="0" fontId="3" fillId="0" borderId="0" xfId="33" applyNumberFormat="1" applyFont="1" applyFill="1" applyBorder="1" applyAlignment="1">
      <alignment horizontal="left" vertical="center" indent="1"/>
    </xf>
    <xf numFmtId="194" fontId="3" fillId="0" borderId="6" xfId="33" applyNumberFormat="1" applyFont="1" applyFill="1" applyBorder="1" applyAlignment="1">
      <alignment horizontal="center" vertical="center"/>
    </xf>
    <xf numFmtId="164" fontId="3" fillId="0" borderId="0" xfId="33" applyNumberFormat="1" applyFont="1" applyFill="1" applyBorder="1" applyAlignment="1">
      <alignment horizontal="left" vertical="center" indent="1"/>
    </xf>
    <xf numFmtId="168" fontId="3" fillId="0" borderId="0" xfId="28" quotePrefix="1" applyFont="1" applyFill="1" applyAlignment="1">
      <alignment horizontal="right" vertical="center" indent="1"/>
    </xf>
    <xf numFmtId="0" fontId="3" fillId="0" borderId="6" xfId="31" applyFont="1" applyFill="1" applyBorder="1" applyAlignment="1">
      <alignment horizontal="center"/>
    </xf>
    <xf numFmtId="0" fontId="10" fillId="0" borderId="0" xfId="33" applyFont="1" applyFill="1" applyBorder="1" applyAlignment="1">
      <alignment vertical="top"/>
    </xf>
    <xf numFmtId="0" fontId="10" fillId="0" borderId="0" xfId="33" applyFont="1" applyFill="1" applyAlignment="1">
      <alignment vertical="top"/>
    </xf>
    <xf numFmtId="0" fontId="3" fillId="0" borderId="6" xfId="31" applyFont="1" applyFill="1" applyBorder="1" applyAlignment="1">
      <alignment horizontal="center" vertical="center" wrapText="1"/>
    </xf>
    <xf numFmtId="190" fontId="3" fillId="0" borderId="0" xfId="24" applyNumberFormat="1" applyFont="1" applyFill="1" applyBorder="1" applyAlignment="1">
      <alignment horizontal="right" vertical="center" indent="1"/>
    </xf>
    <xf numFmtId="190" fontId="3" fillId="0" borderId="0" xfId="24" quotePrefix="1" applyNumberFormat="1" applyFont="1" applyFill="1" applyBorder="1" applyAlignment="1">
      <alignment horizontal="right" vertical="center" indent="1"/>
    </xf>
    <xf numFmtId="0" fontId="45" fillId="0" borderId="0" xfId="31" applyFont="1" applyFill="1"/>
    <xf numFmtId="188" fontId="3" fillId="0" borderId="0" xfId="32" applyNumberFormat="1" applyFont="1" applyFill="1" applyBorder="1"/>
    <xf numFmtId="0" fontId="3" fillId="0" borderId="0" xfId="31" applyFont="1" applyFill="1" applyBorder="1"/>
    <xf numFmtId="0" fontId="3" fillId="0" borderId="13" xfId="31" applyFont="1" applyFill="1" applyBorder="1" applyAlignment="1">
      <alignment horizontal="center" vertical="center"/>
    </xf>
    <xf numFmtId="0" fontId="6" fillId="0" borderId="0" xfId="31" applyFont="1" applyFill="1" applyBorder="1"/>
    <xf numFmtId="167" fontId="3" fillId="0" borderId="0" xfId="24" quotePrefix="1" applyFont="1" applyFill="1" applyBorder="1" applyAlignment="1">
      <alignment horizontal="right" vertical="center" indent="1"/>
    </xf>
    <xf numFmtId="164" fontId="3" fillId="0" borderId="3" xfId="31" applyNumberFormat="1" applyFont="1" applyFill="1" applyBorder="1" applyAlignment="1">
      <alignment horizontal="left" vertical="center" indent="1"/>
    </xf>
    <xf numFmtId="49" fontId="36" fillId="0" borderId="0" xfId="31" applyNumberFormat="1" applyFont="1" applyFill="1" applyBorder="1" applyAlignment="1">
      <alignment horizontal="left"/>
    </xf>
    <xf numFmtId="0" fontId="2" fillId="0" borderId="0" xfId="31" applyFont="1" applyAlignment="1">
      <alignment horizontal="left"/>
    </xf>
    <xf numFmtId="0" fontId="35" fillId="0" borderId="0" xfId="31" applyFont="1" applyAlignment="1"/>
    <xf numFmtId="0" fontId="2" fillId="0" borderId="0" xfId="31" applyFont="1" applyAlignment="1"/>
    <xf numFmtId="0" fontId="8" fillId="0" borderId="0" xfId="31" applyFont="1" applyAlignment="1">
      <alignment horizontal="left"/>
    </xf>
    <xf numFmtId="0" fontId="8" fillId="0" borderId="0" xfId="31" applyFont="1" applyAlignment="1"/>
    <xf numFmtId="0" fontId="6" fillId="0" borderId="5" xfId="31" applyFont="1" applyBorder="1"/>
    <xf numFmtId="0" fontId="6" fillId="0" borderId="11" xfId="31" applyFont="1" applyBorder="1" applyAlignment="1">
      <alignment horizontal="center" wrapText="1"/>
    </xf>
    <xf numFmtId="0" fontId="6" fillId="0" borderId="11" xfId="31" applyFont="1" applyBorder="1" applyAlignment="1">
      <alignment horizontal="center" vertical="center"/>
    </xf>
    <xf numFmtId="0" fontId="6" fillId="0" borderId="12" xfId="31" applyFont="1" applyBorder="1" applyAlignment="1">
      <alignment horizontal="center" vertical="center"/>
    </xf>
    <xf numFmtId="0" fontId="6" fillId="0" borderId="14" xfId="31" applyFont="1" applyBorder="1" applyAlignment="1">
      <alignment horizontal="center" vertical="center"/>
    </xf>
    <xf numFmtId="190" fontId="3" fillId="0" borderId="0" xfId="31" applyNumberFormat="1" applyFont="1" applyFill="1" applyAlignment="1">
      <alignment horizontal="right" vertical="center" indent="1"/>
    </xf>
    <xf numFmtId="167" fontId="3" fillId="0" borderId="0" xfId="31" applyNumberFormat="1" applyFont="1" applyFill="1" applyAlignment="1">
      <alignment horizontal="right" vertical="center" indent="1"/>
    </xf>
    <xf numFmtId="164" fontId="3" fillId="0" borderId="0" xfId="31" applyNumberFormat="1" applyFont="1" applyBorder="1" applyAlignment="1">
      <alignment horizontal="left" indent="1"/>
    </xf>
    <xf numFmtId="167" fontId="3" fillId="0" borderId="0" xfId="31" applyNumberFormat="1" applyFont="1" applyFill="1" applyBorder="1" applyAlignment="1">
      <alignment horizontal="right" vertical="center" indent="1"/>
    </xf>
    <xf numFmtId="190" fontId="3" fillId="0" borderId="0" xfId="31" applyNumberFormat="1" applyFont="1" applyFill="1" applyBorder="1" applyAlignment="1">
      <alignment horizontal="right" vertical="center" indent="1"/>
    </xf>
    <xf numFmtId="189" fontId="3" fillId="0" borderId="0" xfId="31" applyNumberFormat="1" applyFont="1" applyFill="1" applyAlignment="1">
      <alignment horizontal="right"/>
    </xf>
    <xf numFmtId="0" fontId="3" fillId="0" borderId="0" xfId="31" applyFont="1" applyAlignment="1">
      <alignment horizontal="left" indent="3"/>
    </xf>
    <xf numFmtId="189" fontId="3" fillId="0" borderId="0" xfId="31" applyNumberFormat="1" applyFont="1"/>
    <xf numFmtId="189" fontId="6" fillId="0" borderId="0" xfId="31" applyNumberFormat="1" applyFont="1"/>
    <xf numFmtId="0" fontId="35" fillId="0" borderId="0" xfId="31" applyFont="1"/>
    <xf numFmtId="0" fontId="6" fillId="0" borderId="13" xfId="31" applyFont="1" applyFill="1" applyBorder="1" applyAlignment="1">
      <alignment horizontal="center" vertical="center"/>
    </xf>
    <xf numFmtId="164" fontId="3" fillId="0" borderId="0" xfId="31" applyNumberFormat="1" applyFont="1" applyAlignment="1">
      <alignment horizontal="left" indent="1"/>
    </xf>
    <xf numFmtId="0" fontId="6" fillId="0" borderId="0" xfId="31" quotePrefix="1" applyFont="1"/>
    <xf numFmtId="0" fontId="3" fillId="0" borderId="6" xfId="33" applyFont="1" applyFill="1" applyBorder="1" applyAlignment="1">
      <alignment horizontal="center" vertical="center"/>
    </xf>
    <xf numFmtId="0" fontId="36" fillId="0" borderId="0" xfId="31" applyFont="1" applyFill="1" applyAlignment="1">
      <alignment horizontal="left" indent="1"/>
    </xf>
    <xf numFmtId="0" fontId="36" fillId="0" borderId="0" xfId="31" applyFont="1" applyAlignment="1">
      <alignment horizontal="left" indent="1"/>
    </xf>
    <xf numFmtId="0" fontId="27" fillId="0" borderId="0" xfId="31" applyFont="1"/>
    <xf numFmtId="0" fontId="2" fillId="0" borderId="0" xfId="33" applyFont="1"/>
    <xf numFmtId="0" fontId="2" fillId="0" borderId="0" xfId="33" applyFont="1" applyAlignment="1">
      <alignment horizontal="left"/>
    </xf>
    <xf numFmtId="0" fontId="2" fillId="0" borderId="0" xfId="33" applyFont="1" applyFill="1" applyAlignment="1">
      <alignment horizontal="left"/>
    </xf>
    <xf numFmtId="0" fontId="6" fillId="0" borderId="0" xfId="33" applyFont="1" applyFill="1"/>
    <xf numFmtId="0" fontId="2" fillId="0" borderId="0" xfId="33" applyFont="1" applyFill="1"/>
    <xf numFmtId="0" fontId="6" fillId="0" borderId="0" xfId="33" applyFont="1"/>
    <xf numFmtId="0" fontId="40" fillId="0" borderId="0" xfId="33" applyFont="1" applyAlignment="1">
      <alignment horizontal="left"/>
    </xf>
    <xf numFmtId="168" fontId="41" fillId="0" borderId="0" xfId="28" applyFont="1" applyFill="1" applyAlignment="1">
      <alignment horizontal="right" vertical="center" indent="1"/>
    </xf>
    <xf numFmtId="0" fontId="6" fillId="0" borderId="0" xfId="31" applyFont="1" applyAlignment="1"/>
    <xf numFmtId="0" fontId="6" fillId="0" borderId="0" xfId="33" applyFont="1" applyAlignment="1">
      <alignment vertical="top"/>
    </xf>
    <xf numFmtId="0" fontId="6" fillId="0" borderId="0" xfId="33" applyFont="1" applyBorder="1" applyAlignment="1">
      <alignment horizontal="center" vertical="center"/>
    </xf>
    <xf numFmtId="0" fontId="6" fillId="0" borderId="0" xfId="33" applyFont="1" applyBorder="1" applyAlignment="1">
      <alignment vertical="top"/>
    </xf>
    <xf numFmtId="0" fontId="3" fillId="0" borderId="0" xfId="33" applyFont="1" applyBorder="1" applyAlignment="1">
      <alignment vertical="top"/>
    </xf>
    <xf numFmtId="0" fontId="3" fillId="0" borderId="4" xfId="33" applyFont="1" applyBorder="1" applyAlignment="1">
      <alignment vertical="top"/>
    </xf>
    <xf numFmtId="0" fontId="3" fillId="0" borderId="0" xfId="33" applyFont="1" applyAlignment="1">
      <alignment vertical="top"/>
    </xf>
    <xf numFmtId="0" fontId="3" fillId="0" borderId="0" xfId="33" applyFont="1" applyFill="1" applyBorder="1"/>
    <xf numFmtId="187" fontId="3" fillId="0" borderId="0" xfId="33" applyNumberFormat="1" applyFont="1" applyFill="1" applyBorder="1" applyAlignment="1">
      <alignment horizontal="left" vertical="center" indent="1"/>
    </xf>
    <xf numFmtId="0" fontId="3" fillId="0" borderId="0" xfId="33" applyFont="1" applyFill="1" applyBorder="1" applyAlignment="1">
      <alignment horizontal="right" vertical="center"/>
    </xf>
    <xf numFmtId="190" fontId="3" fillId="0" borderId="0" xfId="28" applyNumberFormat="1" applyFont="1" applyFill="1" applyBorder="1" applyAlignment="1">
      <alignment horizontal="right" vertical="center" indent="1"/>
    </xf>
    <xf numFmtId="0" fontId="3" fillId="0" borderId="0" xfId="33" applyFont="1" applyFill="1" applyAlignment="1"/>
    <xf numFmtId="187" fontId="3" fillId="0" borderId="0" xfId="33" applyNumberFormat="1" applyFont="1" applyFill="1" applyBorder="1" applyAlignment="1">
      <alignment horizontal="left" vertical="center" indent="5"/>
    </xf>
    <xf numFmtId="193" fontId="3" fillId="0" borderId="0" xfId="33" applyNumberFormat="1" applyFont="1" applyFill="1"/>
    <xf numFmtId="196" fontId="3" fillId="0" borderId="0" xfId="28" applyNumberFormat="1" applyFont="1" applyFill="1" applyAlignment="1">
      <alignment horizontal="right" vertical="center" indent="1"/>
    </xf>
    <xf numFmtId="194" fontId="3" fillId="0" borderId="0" xfId="32" applyNumberFormat="1" applyFont="1" applyFill="1" applyBorder="1"/>
    <xf numFmtId="194" fontId="41" fillId="0" borderId="0" xfId="32" applyNumberFormat="1" applyFont="1" applyFill="1" applyBorder="1"/>
    <xf numFmtId="197" fontId="3" fillId="0" borderId="0" xfId="28" applyNumberFormat="1" applyFont="1" applyFill="1" applyBorder="1" applyAlignment="1">
      <alignment horizontal="right" vertical="center" indent="1"/>
    </xf>
    <xf numFmtId="1" fontId="3" fillId="0" borderId="0" xfId="33" applyNumberFormat="1" applyFont="1" applyFill="1" applyBorder="1"/>
    <xf numFmtId="187" fontId="3" fillId="0" borderId="0" xfId="33" applyNumberFormat="1" applyFont="1" applyFill="1" applyBorder="1" applyAlignment="1">
      <alignment horizontal="left" wrapText="1" indent="1"/>
    </xf>
    <xf numFmtId="0" fontId="3" fillId="0" borderId="6" xfId="33" applyFont="1" applyFill="1" applyBorder="1" applyAlignment="1">
      <alignment horizontal="center"/>
    </xf>
    <xf numFmtId="187" fontId="3" fillId="0" borderId="0" xfId="33" applyNumberFormat="1" applyFont="1" applyFill="1" applyBorder="1" applyAlignment="1">
      <alignment horizontal="left" vertical="center" wrapText="1" indent="1"/>
    </xf>
    <xf numFmtId="187" fontId="3" fillId="0" borderId="0" xfId="33" applyNumberFormat="1" applyFont="1" applyFill="1" applyBorder="1" applyAlignment="1">
      <alignment horizontal="left" indent="1"/>
    </xf>
    <xf numFmtId="0" fontId="3" fillId="0" borderId="0" xfId="33" applyFont="1" applyFill="1" applyBorder="1" applyAlignment="1">
      <alignment horizontal="right"/>
    </xf>
    <xf numFmtId="168" fontId="3" fillId="0" borderId="0" xfId="32" applyNumberFormat="1" applyFont="1" applyFill="1" applyBorder="1" applyAlignment="1">
      <alignment horizontal="right" indent="1"/>
    </xf>
    <xf numFmtId="187" fontId="3" fillId="0" borderId="0" xfId="33" applyNumberFormat="1" applyFont="1" applyFill="1" applyBorder="1" applyAlignment="1">
      <alignment horizontal="left" indent="2"/>
    </xf>
    <xf numFmtId="0" fontId="3" fillId="0" borderId="0" xfId="33" applyFont="1" applyFill="1" applyBorder="1" applyAlignment="1">
      <alignment vertical="top"/>
    </xf>
    <xf numFmtId="164" fontId="3" fillId="0" borderId="0" xfId="33" applyNumberFormat="1" applyFont="1" applyFill="1" applyBorder="1" applyAlignment="1">
      <alignment horizontal="left" indent="1"/>
    </xf>
    <xf numFmtId="0" fontId="3" fillId="0" borderId="0" xfId="33" applyFont="1" applyFill="1" applyAlignment="1">
      <alignment vertical="top"/>
    </xf>
    <xf numFmtId="198" fontId="3" fillId="0" borderId="0" xfId="28" applyNumberFormat="1" applyFont="1" applyFill="1" applyAlignment="1">
      <alignment horizontal="right" vertical="center" indent="1"/>
    </xf>
    <xf numFmtId="187" fontId="3" fillId="0" borderId="0" xfId="33" applyNumberFormat="1" applyFont="1" applyFill="1" applyBorder="1"/>
    <xf numFmtId="199" fontId="3" fillId="0" borderId="0" xfId="31" applyNumberFormat="1" applyFont="1" applyFill="1" applyBorder="1" applyAlignment="1">
      <alignment horizontal="right" vertical="center"/>
    </xf>
    <xf numFmtId="190" fontId="3" fillId="0" borderId="0" xfId="31" quotePrefix="1" applyNumberFormat="1" applyFont="1" applyFill="1" applyBorder="1" applyAlignment="1">
      <alignment horizontal="right" vertical="center" indent="1"/>
    </xf>
    <xf numFmtId="190" fontId="3" fillId="0" borderId="0" xfId="31" applyNumberFormat="1" applyFont="1" applyFill="1" applyBorder="1" applyAlignment="1">
      <alignment horizontal="right" vertical="center"/>
    </xf>
    <xf numFmtId="164" fontId="3" fillId="0" borderId="0" xfId="33" applyNumberFormat="1" applyFont="1" applyFill="1" applyBorder="1" applyAlignment="1"/>
    <xf numFmtId="188" fontId="3" fillId="0" borderId="0" xfId="28" applyNumberFormat="1" applyFont="1" applyFill="1" applyAlignment="1">
      <alignment horizontal="right" vertical="center" indent="1"/>
    </xf>
    <xf numFmtId="200" fontId="36" fillId="0" borderId="0" xfId="34" quotePrefix="1" applyFont="1" applyFill="1">
      <alignment horizontal="left"/>
    </xf>
    <xf numFmtId="0" fontId="36" fillId="0" borderId="0" xfId="33" applyFont="1" applyFill="1" applyBorder="1" applyAlignment="1">
      <alignment horizontal="center"/>
    </xf>
    <xf numFmtId="0" fontId="36" fillId="0" borderId="0" xfId="33" applyFont="1" applyFill="1" applyBorder="1"/>
    <xf numFmtId="0" fontId="36" fillId="0" borderId="0" xfId="33" applyFont="1" applyFill="1"/>
    <xf numFmtId="0" fontId="10" fillId="0" borderId="0" xfId="33" applyFont="1"/>
    <xf numFmtId="200" fontId="36" fillId="0" borderId="0" xfId="34" applyFont="1" applyFill="1">
      <alignment horizontal="left"/>
    </xf>
    <xf numFmtId="3" fontId="36" fillId="0" borderId="0" xfId="33" applyNumberFormat="1" applyFont="1" applyFill="1" applyBorder="1"/>
    <xf numFmtId="194" fontId="36" fillId="0" borderId="0" xfId="32" applyNumberFormat="1" applyFont="1" applyFill="1" applyBorder="1"/>
    <xf numFmtId="0" fontId="36" fillId="0" borderId="0" xfId="32" applyFont="1" applyFill="1"/>
    <xf numFmtId="0" fontId="36" fillId="0" borderId="0" xfId="33" applyFont="1" applyFill="1" applyAlignment="1">
      <alignment horizontal="center"/>
    </xf>
    <xf numFmtId="3" fontId="36" fillId="0" borderId="0" xfId="33" applyNumberFormat="1" applyFont="1" applyFill="1"/>
    <xf numFmtId="0" fontId="36" fillId="0" borderId="0" xfId="32" applyFont="1" applyFill="1" applyAlignment="1">
      <alignment horizontal="right"/>
    </xf>
    <xf numFmtId="2" fontId="10" fillId="0" borderId="0" xfId="33" applyNumberFormat="1" applyFont="1"/>
    <xf numFmtId="2" fontId="10" fillId="0" borderId="0" xfId="33" applyNumberFormat="1" applyFont="1" applyFill="1"/>
    <xf numFmtId="193" fontId="10" fillId="0" borderId="0" xfId="33" applyNumberFormat="1" applyFont="1"/>
    <xf numFmtId="0" fontId="10" fillId="0" borderId="0" xfId="33" applyFont="1" applyFill="1"/>
    <xf numFmtId="0" fontId="49" fillId="0" borderId="0" xfId="31" applyFont="1" applyAlignment="1">
      <alignment vertical="center"/>
    </xf>
    <xf numFmtId="0" fontId="49" fillId="0" borderId="0" xfId="31" applyFont="1" applyAlignment="1">
      <alignment horizontal="left" vertical="center" indent="1"/>
    </xf>
    <xf numFmtId="0" fontId="8" fillId="0" borderId="0" xfId="31" applyFont="1" applyAlignment="1">
      <alignment horizontal="left" vertical="center"/>
    </xf>
    <xf numFmtId="0" fontId="34" fillId="0" borderId="0" xfId="31" applyFont="1" applyAlignment="1">
      <alignment vertical="center"/>
    </xf>
    <xf numFmtId="0" fontId="34" fillId="0" borderId="0" xfId="31" applyFont="1" applyAlignment="1">
      <alignment horizontal="left" vertical="center" indent="1"/>
    </xf>
    <xf numFmtId="0" fontId="36" fillId="0" borderId="5" xfId="31" applyFont="1" applyBorder="1" applyAlignment="1">
      <alignment horizontal="left" indent="1"/>
    </xf>
    <xf numFmtId="3" fontId="34" fillId="0" borderId="0" xfId="31" applyNumberFormat="1" applyFont="1" applyAlignment="1">
      <alignment horizontal="center" vertical="center"/>
    </xf>
    <xf numFmtId="3" fontId="1" fillId="0" borderId="0" xfId="31" applyNumberFormat="1"/>
    <xf numFmtId="0" fontId="1" fillId="0" borderId="0" xfId="31"/>
    <xf numFmtId="164" fontId="3" fillId="0" borderId="6" xfId="31" applyNumberFormat="1" applyFont="1" applyBorder="1" applyAlignment="1">
      <alignment horizontal="left" indent="1"/>
    </xf>
    <xf numFmtId="49" fontId="36" fillId="0" borderId="0" xfId="31" applyNumberFormat="1" applyFont="1" applyBorder="1" applyAlignment="1">
      <alignment horizontal="left"/>
    </xf>
    <xf numFmtId="0" fontId="36" fillId="0" borderId="0" xfId="31" applyFont="1" applyAlignment="1">
      <alignment horizontal="left" vertical="center" indent="1"/>
    </xf>
    <xf numFmtId="201" fontId="36" fillId="0" borderId="0" xfId="31" applyNumberFormat="1" applyFont="1" applyFill="1" applyBorder="1" applyAlignment="1">
      <alignment horizontal="right"/>
    </xf>
    <xf numFmtId="201" fontId="1" fillId="0" borderId="0" xfId="31" applyNumberFormat="1"/>
    <xf numFmtId="167" fontId="1" fillId="0" borderId="0" xfId="31" applyNumberFormat="1"/>
    <xf numFmtId="0" fontId="6" fillId="0" borderId="14" xfId="31" applyFont="1" applyFill="1" applyBorder="1" applyAlignment="1">
      <alignment horizontal="center" vertical="center" wrapText="1"/>
    </xf>
    <xf numFmtId="0" fontId="3" fillId="0" borderId="8" xfId="31" applyFont="1" applyBorder="1" applyAlignment="1">
      <alignment horizontal="center"/>
    </xf>
    <xf numFmtId="0" fontId="3" fillId="0" borderId="3" xfId="31" applyFont="1" applyBorder="1" applyAlignment="1">
      <alignment horizontal="center" vertical="center"/>
    </xf>
    <xf numFmtId="3" fontId="3" fillId="0" borderId="0" xfId="24" applyNumberFormat="1" applyFont="1" applyFill="1" applyBorder="1" applyAlignment="1">
      <alignment horizontal="right" vertical="center" indent="1"/>
    </xf>
    <xf numFmtId="0" fontId="3" fillId="0" borderId="3" xfId="31" applyFont="1" applyBorder="1" applyAlignment="1">
      <alignment horizontal="center"/>
    </xf>
    <xf numFmtId="0" fontId="3" fillId="0" borderId="0" xfId="33" applyFont="1" applyFill="1" applyBorder="1" applyAlignment="1">
      <alignment horizontal="centerContinuous" vertical="center"/>
    </xf>
    <xf numFmtId="0" fontId="3" fillId="0" borderId="0" xfId="33" applyFont="1" applyFill="1" applyAlignment="1">
      <alignment horizontal="center"/>
    </xf>
    <xf numFmtId="0" fontId="3" fillId="0" borderId="3" xfId="31" applyFont="1" applyFill="1" applyBorder="1" applyAlignment="1">
      <alignment horizontal="center"/>
    </xf>
    <xf numFmtId="188" fontId="3" fillId="0" borderId="0" xfId="32" applyNumberFormat="1" applyFont="1" applyFill="1" applyBorder="1" applyAlignment="1">
      <alignment horizontal="right" indent="1"/>
    </xf>
    <xf numFmtId="188" fontId="3" fillId="0" borderId="0" xfId="28" quotePrefix="1" applyNumberFormat="1" applyFont="1" applyFill="1" applyAlignment="1">
      <alignment horizontal="right" vertical="center" indent="1"/>
    </xf>
    <xf numFmtId="0" fontId="3" fillId="0" borderId="0" xfId="31" applyFont="1" applyBorder="1" applyAlignment="1">
      <alignment horizontal="center"/>
    </xf>
    <xf numFmtId="0" fontId="6" fillId="0" borderId="5" xfId="31" applyFont="1" applyFill="1" applyBorder="1"/>
    <xf numFmtId="0" fontId="6" fillId="0" borderId="14" xfId="31" applyFont="1" applyFill="1" applyBorder="1" applyAlignment="1">
      <alignment horizontal="center" wrapText="1"/>
    </xf>
    <xf numFmtId="0" fontId="36" fillId="0" borderId="0" xfId="31" applyFont="1" applyFill="1" applyBorder="1" applyAlignment="1">
      <alignment horizontal="center" vertical="center"/>
    </xf>
    <xf numFmtId="3" fontId="3" fillId="0" borderId="0" xfId="31" applyNumberFormat="1" applyFont="1" applyFill="1" applyBorder="1" applyAlignment="1">
      <alignment horizontal="right" vertical="center" indent="1"/>
    </xf>
    <xf numFmtId="0" fontId="3" fillId="0" borderId="0" xfId="31" applyFont="1" applyFill="1" applyBorder="1" applyAlignment="1">
      <alignment horizontal="center"/>
    </xf>
    <xf numFmtId="0" fontId="6" fillId="0" borderId="14" xfId="31" applyFont="1" applyBorder="1" applyAlignment="1">
      <alignment horizontal="center" wrapText="1"/>
    </xf>
    <xf numFmtId="190" fontId="3" fillId="0" borderId="0" xfId="31" applyNumberFormat="1" applyFont="1"/>
    <xf numFmtId="167" fontId="3" fillId="0" borderId="0" xfId="31" applyNumberFormat="1" applyFont="1"/>
    <xf numFmtId="0" fontId="3" fillId="0" borderId="0" xfId="31" applyFont="1" applyBorder="1" applyAlignment="1">
      <alignment horizontal="center" vertical="center"/>
    </xf>
    <xf numFmtId="0" fontId="6" fillId="0" borderId="11" xfId="31" applyFont="1" applyBorder="1" applyAlignment="1">
      <alignment horizontal="center" vertical="center" wrapText="1"/>
    </xf>
    <xf numFmtId="0" fontId="3" fillId="0" borderId="0" xfId="31" applyFont="1" applyBorder="1" applyAlignment="1">
      <alignment horizontal="left" indent="1"/>
    </xf>
    <xf numFmtId="190" fontId="3" fillId="0" borderId="0" xfId="31" applyNumberFormat="1" applyFont="1" applyFill="1" applyAlignment="1">
      <alignment horizontal="right" indent="1"/>
    </xf>
    <xf numFmtId="190" fontId="3" fillId="0" borderId="0" xfId="31" quotePrefix="1" applyNumberFormat="1" applyFont="1" applyFill="1" applyAlignment="1">
      <alignment horizontal="right" indent="1"/>
    </xf>
    <xf numFmtId="0" fontId="3" fillId="0" borderId="0" xfId="31" applyFont="1" applyFill="1" applyBorder="1" applyAlignment="1">
      <alignment horizontal="left" indent="1"/>
    </xf>
    <xf numFmtId="188" fontId="3" fillId="0" borderId="0" xfId="31" applyNumberFormat="1" applyFont="1" applyFill="1" applyAlignment="1">
      <alignment horizontal="right" indent="1"/>
    </xf>
    <xf numFmtId="188" fontId="3" fillId="0" borderId="0" xfId="31" quotePrefix="1" applyNumberFormat="1" applyFont="1" applyFill="1" applyAlignment="1">
      <alignment horizontal="right" indent="1"/>
    </xf>
    <xf numFmtId="205" fontId="3" fillId="0" borderId="0" xfId="31" applyNumberFormat="1" applyFont="1" applyFill="1" applyAlignment="1">
      <alignment horizontal="right" indent="1"/>
    </xf>
    <xf numFmtId="164" fontId="3" fillId="0" borderId="0" xfId="31" applyNumberFormat="1" applyFont="1" applyAlignment="1">
      <alignment horizontal="left" indent="3"/>
    </xf>
    <xf numFmtId="0" fontId="6" fillId="0" borderId="7" xfId="31" applyFont="1" applyFill="1" applyBorder="1" applyAlignment="1">
      <alignment horizontal="center" vertical="center" wrapText="1"/>
    </xf>
    <xf numFmtId="0" fontId="6" fillId="0" borderId="8" xfId="32" applyFont="1" applyFill="1" applyBorder="1" applyAlignment="1">
      <alignment horizontal="center" vertical="center" wrapText="1"/>
    </xf>
    <xf numFmtId="0" fontId="6" fillId="0" borderId="7" xfId="32" applyFont="1" applyFill="1" applyBorder="1" applyAlignment="1">
      <alignment horizontal="center" vertical="center" wrapText="1"/>
    </xf>
    <xf numFmtId="3" fontId="3" fillId="0" borderId="8" xfId="31" applyNumberFormat="1" applyFont="1" applyBorder="1" applyAlignment="1">
      <alignment horizontal="center"/>
    </xf>
    <xf numFmtId="0" fontId="45" fillId="0" borderId="0" xfId="31" applyFont="1"/>
    <xf numFmtId="195" fontId="47" fillId="0" borderId="6" xfId="31" applyNumberFormat="1" applyFont="1" applyBorder="1" applyAlignment="1">
      <alignment horizontal="left" vertical="center" indent="1"/>
    </xf>
    <xf numFmtId="3" fontId="3" fillId="0" borderId="3" xfId="31" applyNumberFormat="1" applyFont="1" applyBorder="1" applyAlignment="1">
      <alignment horizontal="center"/>
    </xf>
    <xf numFmtId="167" fontId="3" fillId="0" borderId="0" xfId="24" applyFill="1" applyBorder="1" applyAlignment="1">
      <alignment horizontal="right" vertical="center" indent="1"/>
    </xf>
    <xf numFmtId="3" fontId="3" fillId="0" borderId="0" xfId="31" applyNumberFormat="1" applyFont="1" applyBorder="1" applyAlignment="1">
      <alignment horizontal="center"/>
    </xf>
    <xf numFmtId="0" fontId="1" fillId="0" borderId="0" xfId="31" applyBorder="1"/>
    <xf numFmtId="202" fontId="3" fillId="0" borderId="0" xfId="28" applyNumberFormat="1" applyFont="1" applyFill="1" applyAlignment="1">
      <alignment horizontal="right" vertical="center" indent="1"/>
    </xf>
    <xf numFmtId="0" fontId="6" fillId="2" borderId="3" xfId="30" applyFont="1" applyFill="1" applyBorder="1" applyAlignment="1"/>
    <xf numFmtId="0" fontId="3" fillId="0" borderId="0" xfId="33" applyFont="1" applyFill="1" applyBorder="1" applyAlignment="1">
      <alignment horizontal="center" vertical="center"/>
    </xf>
    <xf numFmtId="0" fontId="54" fillId="0" borderId="0" xfId="26" applyFont="1" applyAlignment="1" applyProtection="1"/>
    <xf numFmtId="0" fontId="34" fillId="0" borderId="0" xfId="31" applyFont="1" applyAlignment="1">
      <alignment horizontal="left" vertical="center"/>
    </xf>
    <xf numFmtId="0" fontId="3" fillId="0" borderId="11" xfId="31" applyFont="1" applyFill="1" applyBorder="1" applyAlignment="1">
      <alignment horizontal="center" vertical="center" wrapText="1"/>
    </xf>
    <xf numFmtId="0" fontId="3" fillId="0" borderId="12" xfId="32" applyFont="1" applyFill="1" applyBorder="1" applyAlignment="1">
      <alignment horizontal="center" vertical="center" wrapText="1"/>
    </xf>
    <xf numFmtId="0" fontId="3" fillId="0" borderId="13" xfId="32" applyFont="1" applyFill="1" applyBorder="1" applyAlignment="1">
      <alignment horizontal="center" vertical="center" wrapText="1"/>
    </xf>
    <xf numFmtId="0" fontId="3" fillId="0" borderId="11" xfId="32" applyFont="1" applyFill="1" applyBorder="1" applyAlignment="1">
      <alignment horizontal="center" vertical="center" wrapText="1"/>
    </xf>
    <xf numFmtId="0" fontId="3" fillId="0" borderId="14" xfId="32" applyFont="1" applyFill="1" applyBorder="1" applyAlignment="1">
      <alignment horizontal="center" vertical="center" wrapText="1"/>
    </xf>
    <xf numFmtId="0" fontId="3" fillId="0" borderId="14" xfId="31" applyFont="1" applyFill="1" applyBorder="1" applyAlignment="1">
      <alignment horizontal="center" vertical="center" wrapText="1"/>
    </xf>
    <xf numFmtId="0" fontId="3" fillId="0" borderId="12" xfId="32" applyFont="1" applyFill="1" applyBorder="1" applyAlignment="1">
      <alignment horizontal="left" vertical="center" wrapText="1" indent="1"/>
    </xf>
    <xf numFmtId="0" fontId="34" fillId="0" borderId="0" xfId="33" applyFont="1"/>
    <xf numFmtId="0" fontId="3" fillId="0" borderId="12" xfId="33" applyFont="1" applyFill="1" applyBorder="1" applyAlignment="1">
      <alignment horizontal="center" vertical="center"/>
    </xf>
    <xf numFmtId="0" fontId="3" fillId="0" borderId="11" xfId="33" applyFont="1" applyFill="1" applyBorder="1" applyAlignment="1">
      <alignment horizontal="center" vertical="center"/>
    </xf>
    <xf numFmtId="0" fontId="3" fillId="0" borderId="14" xfId="33" applyFont="1" applyFill="1" applyBorder="1" applyAlignment="1">
      <alignment horizontal="center" vertical="center"/>
    </xf>
    <xf numFmtId="0" fontId="3" fillId="0" borderId="4" xfId="33" applyFont="1" applyFill="1" applyBorder="1" applyAlignment="1">
      <alignment vertical="center"/>
    </xf>
    <xf numFmtId="0" fontId="3" fillId="0" borderId="0" xfId="33" applyFont="1" applyFill="1" applyBorder="1" applyAlignment="1">
      <alignment vertical="center"/>
    </xf>
    <xf numFmtId="0" fontId="3" fillId="0" borderId="0" xfId="33" applyFont="1" applyFill="1" applyBorder="1" applyAlignment="1">
      <alignment horizontal="left" vertical="center" indent="2"/>
    </xf>
    <xf numFmtId="0" fontId="3" fillId="0" borderId="4" xfId="33" applyFont="1" applyFill="1" applyBorder="1" applyAlignment="1">
      <alignment horizontal="left" vertical="center" indent="1"/>
    </xf>
    <xf numFmtId="0" fontId="34" fillId="0" borderId="0" xfId="31" applyFont="1" applyFill="1" applyAlignment="1">
      <alignment horizontal="left"/>
    </xf>
    <xf numFmtId="0" fontId="3" fillId="0" borderId="12" xfId="31" applyFont="1" applyFill="1" applyBorder="1" applyAlignment="1">
      <alignment horizontal="center" vertical="center"/>
    </xf>
    <xf numFmtId="0" fontId="3" fillId="0" borderId="14" xfId="31" applyFont="1" applyFill="1" applyBorder="1" applyAlignment="1">
      <alignment horizontal="center" vertical="center"/>
    </xf>
    <xf numFmtId="0" fontId="3" fillId="0" borderId="11" xfId="31" applyFont="1" applyFill="1" applyBorder="1" applyAlignment="1">
      <alignment horizontal="center" vertical="center"/>
    </xf>
    <xf numFmtId="168" fontId="3" fillId="0" borderId="3" xfId="28" applyFont="1" applyFill="1" applyBorder="1" applyAlignment="1">
      <alignment horizontal="right" vertical="center" indent="1"/>
    </xf>
    <xf numFmtId="3" fontId="3" fillId="0" borderId="3" xfId="31" applyNumberFormat="1" applyFont="1" applyFill="1" applyBorder="1" applyAlignment="1">
      <alignment horizontal="right" vertical="center" indent="1"/>
    </xf>
    <xf numFmtId="192" fontId="3" fillId="0" borderId="6" xfId="31" applyNumberFormat="1" applyFont="1" applyFill="1" applyBorder="1" applyAlignment="1">
      <alignment horizontal="right" vertical="center" indent="1"/>
    </xf>
    <xf numFmtId="0" fontId="3" fillId="0" borderId="0" xfId="33" applyFont="1" applyFill="1" applyBorder="1" applyAlignment="1">
      <alignment horizontal="left" vertical="center" indent="1"/>
    </xf>
    <xf numFmtId="0" fontId="3" fillId="0" borderId="0" xfId="33" applyFont="1" applyFill="1" applyBorder="1" applyAlignment="1">
      <alignment vertical="center" wrapText="1"/>
    </xf>
    <xf numFmtId="0" fontId="36" fillId="0" borderId="0" xfId="31" applyFont="1" applyFill="1" applyAlignment="1"/>
    <xf numFmtId="0" fontId="36" fillId="0" borderId="0" xfId="33" applyFont="1" applyFill="1" applyBorder="1" applyAlignment="1">
      <alignment horizontal="left" indent="1"/>
    </xf>
    <xf numFmtId="0" fontId="36" fillId="0" borderId="0" xfId="31" applyFont="1" applyFill="1" applyBorder="1" applyAlignment="1">
      <alignment horizontal="left" indent="1"/>
    </xf>
    <xf numFmtId="0" fontId="36" fillId="0" borderId="0" xfId="31" applyFont="1" applyFill="1" applyBorder="1" applyAlignment="1">
      <alignment horizontal="center"/>
    </xf>
    <xf numFmtId="0" fontId="34" fillId="0" borderId="0" xfId="31" applyFont="1" applyAlignment="1">
      <alignment horizontal="left"/>
    </xf>
    <xf numFmtId="0" fontId="3" fillId="0" borderId="11" xfId="31" applyFont="1" applyBorder="1" applyAlignment="1">
      <alignment horizontal="center" wrapText="1"/>
    </xf>
    <xf numFmtId="0" fontId="3" fillId="0" borderId="11" xfId="31" applyFont="1" applyBorder="1" applyAlignment="1">
      <alignment horizontal="center" vertical="center"/>
    </xf>
    <xf numFmtId="0" fontId="3" fillId="0" borderId="12" xfId="31" applyFont="1" applyBorder="1" applyAlignment="1">
      <alignment horizontal="center" vertical="center"/>
    </xf>
    <xf numFmtId="0" fontId="3" fillId="0" borderId="14" xfId="31" applyFont="1" applyBorder="1" applyAlignment="1">
      <alignment horizontal="center" vertical="center"/>
    </xf>
    <xf numFmtId="0" fontId="3" fillId="0" borderId="14" xfId="31" applyFont="1" applyBorder="1" applyAlignment="1">
      <alignment horizontal="center" wrapText="1"/>
    </xf>
    <xf numFmtId="190" fontId="3" fillId="0" borderId="0" xfId="31" applyNumberFormat="1" applyFont="1" applyFill="1" applyAlignment="1">
      <alignment horizontal="right"/>
    </xf>
    <xf numFmtId="203" fontId="3" fillId="0" borderId="0" xfId="31" applyNumberFormat="1" applyFont="1" applyFill="1" applyAlignment="1">
      <alignment horizontal="right"/>
    </xf>
    <xf numFmtId="167" fontId="3" fillId="0" borderId="0" xfId="31" applyNumberFormat="1" applyFont="1" applyFill="1" applyAlignment="1">
      <alignment horizontal="right"/>
    </xf>
    <xf numFmtId="168" fontId="3" fillId="0" borderId="0" xfId="31" applyNumberFormat="1" applyFont="1" applyFill="1" applyAlignment="1">
      <alignment horizontal="right"/>
    </xf>
    <xf numFmtId="203" fontId="3" fillId="0" borderId="0" xfId="31" applyNumberFormat="1" applyFont="1" applyFill="1" applyAlignment="1">
      <alignment horizontal="right" indent="1"/>
    </xf>
    <xf numFmtId="167" fontId="3" fillId="0" borderId="0" xfId="31" applyNumberFormat="1" applyFont="1" applyFill="1" applyAlignment="1">
      <alignment horizontal="right" indent="1"/>
    </xf>
    <xf numFmtId="168" fontId="3" fillId="0" borderId="0" xfId="31" applyNumberFormat="1" applyFont="1" applyFill="1" applyAlignment="1">
      <alignment horizontal="right" indent="1"/>
    </xf>
    <xf numFmtId="0" fontId="3" fillId="0" borderId="0" xfId="31" quotePrefix="1" applyFont="1" applyBorder="1" applyAlignment="1">
      <alignment horizontal="center" vertical="center"/>
    </xf>
    <xf numFmtId="0" fontId="3" fillId="0" borderId="13" xfId="31" applyFont="1" applyBorder="1" applyAlignment="1">
      <alignment horizontal="center" vertical="center"/>
    </xf>
    <xf numFmtId="164" fontId="3" fillId="0" borderId="6" xfId="31" applyNumberFormat="1" applyFont="1" applyBorder="1" applyAlignment="1">
      <alignment horizontal="left" indent="2"/>
    </xf>
    <xf numFmtId="164" fontId="3" fillId="0" borderId="6" xfId="31" applyNumberFormat="1" applyFont="1" applyBorder="1" applyAlignment="1">
      <alignment horizontal="left" indent="3"/>
    </xf>
    <xf numFmtId="164" fontId="3" fillId="0" borderId="6" xfId="31" applyNumberFormat="1" applyFont="1" applyBorder="1" applyAlignment="1">
      <alignment horizontal="left" indent="4"/>
    </xf>
    <xf numFmtId="164" fontId="3" fillId="0" borderId="16" xfId="31" applyNumberFormat="1" applyFont="1" applyBorder="1" applyAlignment="1">
      <alignment horizontal="left" indent="5"/>
    </xf>
    <xf numFmtId="164" fontId="3" fillId="0" borderId="6" xfId="31" applyNumberFormat="1" applyFont="1" applyBorder="1" applyAlignment="1">
      <alignment horizontal="left" indent="5"/>
    </xf>
    <xf numFmtId="164" fontId="3" fillId="0" borderId="16" xfId="31" applyNumberFormat="1" applyFont="1" applyBorder="1" applyAlignment="1">
      <alignment horizontal="left" indent="6"/>
    </xf>
    <xf numFmtId="164" fontId="3" fillId="0" borderId="6" xfId="31" applyNumberFormat="1" applyFont="1" applyBorder="1" applyAlignment="1">
      <alignment horizontal="left" indent="6"/>
    </xf>
    <xf numFmtId="187" fontId="3" fillId="0" borderId="6" xfId="31" applyNumberFormat="1" applyFont="1" applyBorder="1" applyAlignment="1">
      <alignment horizontal="left" indent="2"/>
    </xf>
    <xf numFmtId="164" fontId="3" fillId="0" borderId="16" xfId="31" applyNumberFormat="1" applyFont="1" applyBorder="1" applyAlignment="1">
      <alignment horizontal="left" indent="1"/>
    </xf>
    <xf numFmtId="204" fontId="3" fillId="0" borderId="0" xfId="31" applyNumberFormat="1" applyFont="1" applyFill="1" applyAlignment="1">
      <alignment horizontal="right"/>
    </xf>
    <xf numFmtId="195" fontId="3" fillId="0" borderId="16" xfId="31" applyNumberFormat="1" applyFont="1" applyFill="1" applyBorder="1" applyAlignment="1"/>
    <xf numFmtId="0" fontId="3" fillId="0" borderId="12" xfId="31" applyFont="1" applyFill="1" applyBorder="1" applyAlignment="1">
      <alignment horizontal="left" vertical="center" indent="1"/>
    </xf>
    <xf numFmtId="206" fontId="3" fillId="0" borderId="0" xfId="31" applyNumberFormat="1" applyFont="1" applyFill="1" applyAlignment="1">
      <alignment horizontal="right" indent="1"/>
    </xf>
    <xf numFmtId="164" fontId="3" fillId="0" borderId="16" xfId="31" applyNumberFormat="1" applyFont="1" applyBorder="1" applyAlignment="1">
      <alignment horizontal="left" indent="2"/>
    </xf>
    <xf numFmtId="164" fontId="3" fillId="0" borderId="16" xfId="31" applyNumberFormat="1" applyFont="1" applyBorder="1" applyAlignment="1">
      <alignment horizontal="left" indent="3"/>
    </xf>
    <xf numFmtId="164" fontId="3" fillId="0" borderId="16" xfId="31" applyNumberFormat="1" applyFont="1" applyBorder="1" applyAlignment="1">
      <alignment horizontal="left" indent="4"/>
    </xf>
    <xf numFmtId="164" fontId="3" fillId="0" borderId="15" xfId="31" applyNumberFormat="1" applyFont="1" applyBorder="1" applyAlignment="1">
      <alignment horizontal="left" indent="2"/>
    </xf>
    <xf numFmtId="49" fontId="3" fillId="0" borderId="16" xfId="31" applyNumberFormat="1" applyFont="1" applyBorder="1" applyAlignment="1">
      <alignment horizontal="left" indent="1"/>
    </xf>
    <xf numFmtId="0" fontId="34" fillId="0" borderId="0" xfId="31" applyFont="1"/>
    <xf numFmtId="0" fontId="36" fillId="0" borderId="0" xfId="33" applyFont="1" applyFill="1" applyAlignment="1"/>
    <xf numFmtId="0" fontId="3" fillId="0" borderId="0" xfId="31" quotePrefix="1" applyFont="1" applyBorder="1" applyAlignment="1">
      <alignment horizontal="center"/>
    </xf>
    <xf numFmtId="0" fontId="36" fillId="0" borderId="0" xfId="33" applyFont="1" applyAlignment="1">
      <alignment horizontal="left" indent="1"/>
    </xf>
    <xf numFmtId="0" fontId="3" fillId="0" borderId="12" xfId="33" applyFont="1" applyFill="1" applyBorder="1" applyAlignment="1">
      <alignment horizontal="left" vertical="center" indent="1"/>
    </xf>
    <xf numFmtId="0" fontId="3" fillId="0" borderId="11" xfId="31" applyFont="1" applyBorder="1" applyAlignment="1">
      <alignment horizontal="left" vertical="center" indent="1"/>
    </xf>
    <xf numFmtId="0" fontId="6" fillId="0" borderId="12" xfId="31" applyFont="1" applyBorder="1" applyAlignment="1">
      <alignment horizontal="left" vertical="center" indent="1"/>
    </xf>
    <xf numFmtId="195" fontId="47" fillId="0" borderId="6" xfId="31" applyNumberFormat="1" applyFont="1" applyBorder="1" applyAlignment="1">
      <alignment horizontal="left" indent="1"/>
    </xf>
    <xf numFmtId="168" fontId="3" fillId="0" borderId="0" xfId="28" applyFont="1" applyFill="1" applyAlignment="1">
      <alignment horizontal="right" indent="1"/>
    </xf>
    <xf numFmtId="0" fontId="3" fillId="0" borderId="11" xfId="31" applyFont="1" applyFill="1" applyBorder="1" applyAlignment="1">
      <alignment horizontal="left" vertical="center" wrapText="1" indent="1"/>
    </xf>
    <xf numFmtId="0" fontId="3" fillId="0" borderId="0" xfId="31" applyFont="1" applyAlignment="1">
      <alignment horizontal="left" indent="2"/>
    </xf>
    <xf numFmtId="0" fontId="45" fillId="0" borderId="0" xfId="31" applyFont="1" applyAlignment="1">
      <alignment horizontal="left" indent="2"/>
    </xf>
    <xf numFmtId="0" fontId="6" fillId="0" borderId="11" xfId="31" applyFont="1" applyFill="1" applyBorder="1" applyAlignment="1">
      <alignment horizontal="left" vertical="center" wrapText="1" indent="1"/>
    </xf>
    <xf numFmtId="167" fontId="37" fillId="0" borderId="0" xfId="24" applyFont="1" applyFill="1" applyBorder="1" applyAlignment="1">
      <alignment horizontal="right" indent="1"/>
    </xf>
    <xf numFmtId="207" fontId="37" fillId="0" borderId="0" xfId="24" applyNumberFormat="1" applyFont="1" applyFill="1" applyBorder="1" applyAlignment="1">
      <alignment horizontal="right" indent="2"/>
    </xf>
    <xf numFmtId="0" fontId="1" fillId="0" borderId="3" xfId="31" applyBorder="1"/>
    <xf numFmtId="207" fontId="3" fillId="0" borderId="0" xfId="28" applyNumberFormat="1" applyFont="1" applyFill="1" applyAlignment="1">
      <alignment horizontal="right" vertical="center" indent="1"/>
    </xf>
    <xf numFmtId="3" fontId="1" fillId="0" borderId="0" xfId="31" applyNumberFormat="1" applyBorder="1"/>
    <xf numFmtId="168" fontId="3" fillId="0" borderId="4" xfId="28" applyFont="1" applyFill="1" applyBorder="1" applyAlignment="1">
      <alignment horizontal="right" vertical="center" indent="1"/>
    </xf>
    <xf numFmtId="0" fontId="19" fillId="0" borderId="5" xfId="0" applyFont="1" applyBorder="1" applyAlignment="1"/>
    <xf numFmtId="0" fontId="20" fillId="0" borderId="5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/>
    <xf numFmtId="0" fontId="0" fillId="0" borderId="0" xfId="0" applyAlignment="1"/>
    <xf numFmtId="0" fontId="31" fillId="2" borderId="0" xfId="30" applyFont="1" applyFill="1" applyBorder="1" applyAlignment="1">
      <alignment horizontal="center" vertical="center"/>
    </xf>
    <xf numFmtId="0" fontId="10" fillId="2" borderId="0" xfId="30" quotePrefix="1" applyFont="1" applyFill="1" applyBorder="1" applyAlignment="1">
      <alignment horizontal="center" vertical="center"/>
    </xf>
    <xf numFmtId="0" fontId="31" fillId="2" borderId="5" xfId="30" applyFont="1" applyFill="1" applyBorder="1" applyAlignment="1">
      <alignment horizontal="center"/>
    </xf>
    <xf numFmtId="0" fontId="31" fillId="2" borderId="0" xfId="30" applyFont="1" applyFill="1" applyBorder="1" applyAlignment="1">
      <alignment horizontal="center"/>
    </xf>
    <xf numFmtId="0" fontId="3" fillId="0" borderId="0" xfId="33" applyFont="1" applyFill="1" applyBorder="1" applyAlignment="1">
      <alignment horizontal="center" vertical="center"/>
    </xf>
    <xf numFmtId="0" fontId="3" fillId="0" borderId="0" xfId="33" applyFont="1" applyFill="1" applyBorder="1" applyAlignment="1">
      <alignment horizontal="center" vertical="center" wrapText="1"/>
    </xf>
    <xf numFmtId="0" fontId="26" fillId="2" borderId="0" xfId="26" applyFont="1" applyFill="1" applyAlignment="1" applyProtection="1"/>
  </cellXfs>
  <cellStyles count="3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0"/>
    <cellStyle name="Standard 3" xfId="31"/>
    <cellStyle name="Standard_Abwasser 1995 n. NACE" xfId="34"/>
    <cellStyle name="Standard_pres98t1" xfId="32"/>
    <cellStyle name="Standard_Tabelle1 (2)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98425</xdr:rowOff>
    </xdr:from>
    <xdr:to>
      <xdr:col>4</xdr:col>
      <xdr:colOff>661525</xdr:colOff>
      <xdr:row>37</xdr:row>
      <xdr:rowOff>71186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54525"/>
          <a:ext cx="2887200" cy="2944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161925</xdr:rowOff>
        </xdr:from>
        <xdr:to>
          <xdr:col>4</xdr:col>
          <xdr:colOff>733425</xdr:colOff>
          <xdr:row>10</xdr:row>
          <xdr:rowOff>95250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UmweltoekonomischeGesamtrechnungen/Umweltindikatoren/DeutscheNachhaltigkeitsstrategie.html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UmweltoekonomischeGesamtrechnungen/Umweltindikatoren/IndikatorenPDF_0230001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7"/>
      <c r="B1" s="378" t="s">
        <v>115</v>
      </c>
      <c r="C1" s="379"/>
      <c r="D1" s="379"/>
      <c r="E1" s="379"/>
      <c r="F1" s="379"/>
      <c r="G1" s="379"/>
      <c r="H1" s="379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80" t="s">
        <v>116</v>
      </c>
      <c r="I3" s="18"/>
    </row>
    <row r="4" spans="1:9">
      <c r="A4" s="2"/>
      <c r="B4" s="2"/>
      <c r="C4" s="2"/>
      <c r="D4" s="2"/>
      <c r="E4" s="2"/>
      <c r="F4" s="2"/>
      <c r="G4" s="2"/>
      <c r="H4" s="381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21" customFormat="1" ht="34.5">
      <c r="A10" s="19"/>
      <c r="B10" s="20" t="s">
        <v>117</v>
      </c>
      <c r="C10" s="20"/>
      <c r="D10" s="19"/>
      <c r="E10" s="19"/>
      <c r="F10" s="19"/>
      <c r="G10" s="19"/>
      <c r="H10" s="19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21" customFormat="1" ht="27">
      <c r="A14" s="19"/>
      <c r="B14" s="22" t="s">
        <v>227</v>
      </c>
      <c r="C14" s="23"/>
      <c r="D14" s="23"/>
      <c r="E14" s="24"/>
      <c r="F14" s="19"/>
      <c r="G14" s="19"/>
      <c r="H14" s="19"/>
    </row>
    <row r="15" spans="1:9" s="21" customFormat="1" ht="27">
      <c r="A15" s="19"/>
      <c r="B15" s="22" t="s">
        <v>123</v>
      </c>
      <c r="C15" s="23"/>
      <c r="D15" s="23"/>
      <c r="E15" s="24"/>
      <c r="F15" s="19"/>
      <c r="G15" s="19"/>
      <c r="H15" s="19"/>
    </row>
    <row r="16" spans="1:9" s="21" customFormat="1" ht="27">
      <c r="A16" s="19"/>
      <c r="B16" s="22" t="s">
        <v>124</v>
      </c>
      <c r="C16" s="23"/>
      <c r="D16" s="23"/>
      <c r="E16" s="24"/>
      <c r="F16" s="19"/>
      <c r="G16" s="19"/>
      <c r="H16" s="19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2"/>
      <c r="C18" s="12"/>
      <c r="D18" s="12"/>
      <c r="E18" s="12"/>
      <c r="F18" s="2"/>
      <c r="G18" s="2"/>
      <c r="H18" s="2"/>
    </row>
    <row r="19" spans="1:8">
      <c r="A19" s="2"/>
      <c r="B19" s="12"/>
      <c r="C19" s="12"/>
      <c r="D19" s="12"/>
      <c r="E19" s="12"/>
      <c r="F19" s="2"/>
      <c r="G19" s="2"/>
      <c r="H19" s="2"/>
    </row>
    <row r="20" spans="1:8">
      <c r="A20" s="2"/>
      <c r="B20" s="382"/>
      <c r="C20" s="383"/>
      <c r="D20" s="383"/>
      <c r="E20" s="383"/>
      <c r="F20" s="25"/>
      <c r="G20" s="2"/>
      <c r="H20" s="2"/>
    </row>
    <row r="21" spans="1:8">
      <c r="A21" s="2"/>
      <c r="B21" s="383"/>
      <c r="C21" s="383"/>
      <c r="D21" s="383"/>
      <c r="E21" s="383"/>
      <c r="F21" s="25"/>
      <c r="G21" s="2"/>
      <c r="H21" s="2"/>
    </row>
    <row r="22" spans="1:8">
      <c r="A22" s="2"/>
      <c r="B22" s="383"/>
      <c r="C22" s="383"/>
      <c r="D22" s="383"/>
      <c r="E22" s="383"/>
      <c r="F22" s="25"/>
      <c r="G22" s="2"/>
      <c r="H22" s="2"/>
    </row>
    <row r="23" spans="1:8">
      <c r="A23" s="2"/>
      <c r="B23" s="383"/>
      <c r="C23" s="383"/>
      <c r="D23" s="383"/>
      <c r="E23" s="383"/>
      <c r="F23" s="25"/>
      <c r="G23" s="2"/>
      <c r="H23" s="2"/>
    </row>
    <row r="24" spans="1:8">
      <c r="A24" s="2"/>
      <c r="B24" s="383"/>
      <c r="C24" s="383"/>
      <c r="D24" s="383"/>
      <c r="E24" s="383"/>
      <c r="F24" s="25"/>
      <c r="G24" s="2"/>
      <c r="H24" s="2"/>
    </row>
    <row r="25" spans="1:8">
      <c r="A25" s="2"/>
      <c r="B25" s="383"/>
      <c r="C25" s="383"/>
      <c r="D25" s="383"/>
      <c r="E25" s="383"/>
      <c r="F25" s="25"/>
      <c r="G25" s="2"/>
      <c r="H25" s="2"/>
    </row>
    <row r="26" spans="1:8">
      <c r="A26" s="2"/>
      <c r="B26" s="383"/>
      <c r="C26" s="383"/>
      <c r="D26" s="383"/>
      <c r="E26" s="383"/>
      <c r="F26" s="25"/>
      <c r="G26" s="2"/>
      <c r="H26" s="2"/>
    </row>
    <row r="27" spans="1:8">
      <c r="A27" s="2"/>
      <c r="B27" s="383"/>
      <c r="C27" s="383"/>
      <c r="D27" s="383"/>
      <c r="E27" s="383"/>
      <c r="F27" s="25"/>
      <c r="G27" s="2"/>
      <c r="H27" s="2"/>
    </row>
    <row r="28" spans="1:8">
      <c r="A28" s="2"/>
      <c r="B28" s="383"/>
      <c r="C28" s="383"/>
      <c r="D28" s="383"/>
      <c r="E28" s="383"/>
      <c r="F28" s="25"/>
      <c r="G28" s="2"/>
      <c r="H28" s="2"/>
    </row>
    <row r="29" spans="1:8">
      <c r="A29" s="2"/>
      <c r="B29" s="383"/>
      <c r="C29" s="383"/>
      <c r="D29" s="383"/>
      <c r="E29" s="383"/>
      <c r="F29" s="25"/>
      <c r="G29" s="2"/>
      <c r="H29" s="2"/>
    </row>
    <row r="30" spans="1:8">
      <c r="A30" s="2"/>
      <c r="B30" s="383"/>
      <c r="C30" s="383"/>
      <c r="D30" s="383"/>
      <c r="E30" s="383"/>
      <c r="F30" s="25"/>
      <c r="G30" s="2"/>
      <c r="H30" s="2"/>
    </row>
    <row r="31" spans="1:8">
      <c r="A31" s="2"/>
      <c r="B31" s="383"/>
      <c r="C31" s="383"/>
      <c r="D31" s="383"/>
      <c r="E31" s="383"/>
      <c r="F31" s="25"/>
      <c r="G31" s="2"/>
      <c r="H31" s="2"/>
    </row>
    <row r="32" spans="1:8">
      <c r="A32" s="2"/>
      <c r="B32" s="383"/>
      <c r="C32" s="383"/>
      <c r="D32" s="383"/>
      <c r="E32" s="383"/>
      <c r="F32" s="25"/>
      <c r="G32" s="2"/>
      <c r="H32" s="2"/>
    </row>
    <row r="33" spans="1:8">
      <c r="A33" s="2"/>
      <c r="B33" s="383"/>
      <c r="C33" s="383"/>
      <c r="D33" s="383"/>
      <c r="E33" s="383"/>
      <c r="F33" s="25"/>
      <c r="G33" s="2"/>
      <c r="H33" s="2"/>
    </row>
    <row r="34" spans="1:8">
      <c r="A34" s="2"/>
      <c r="B34" s="383"/>
      <c r="C34" s="383"/>
      <c r="D34" s="383"/>
      <c r="E34" s="383"/>
      <c r="F34" s="25"/>
      <c r="G34" s="2"/>
      <c r="H34" s="2"/>
    </row>
    <row r="35" spans="1:8">
      <c r="A35" s="2"/>
      <c r="B35" s="383"/>
      <c r="C35" s="383"/>
      <c r="D35" s="383"/>
      <c r="E35" s="383"/>
      <c r="F35" s="25"/>
      <c r="G35" s="2"/>
      <c r="H35" s="2"/>
    </row>
    <row r="36" spans="1:8">
      <c r="A36" s="2"/>
      <c r="B36" s="383"/>
      <c r="C36" s="383"/>
      <c r="D36" s="383"/>
      <c r="E36" s="383"/>
      <c r="F36" s="25"/>
      <c r="G36" s="2"/>
      <c r="H36" s="2"/>
    </row>
    <row r="37" spans="1:8">
      <c r="A37" s="2"/>
      <c r="B37" s="383"/>
      <c r="C37" s="383"/>
      <c r="D37" s="383"/>
      <c r="E37" s="383"/>
      <c r="F37" s="25"/>
      <c r="G37" s="2"/>
      <c r="H37" s="2"/>
    </row>
    <row r="38" spans="1:8">
      <c r="A38" s="2"/>
      <c r="B38" s="383"/>
      <c r="C38" s="383"/>
      <c r="D38" s="383"/>
      <c r="E38" s="383"/>
      <c r="F38" s="25"/>
      <c r="G38" s="2"/>
      <c r="H38" s="2"/>
    </row>
    <row r="39" spans="1:8">
      <c r="A39" s="2"/>
      <c r="B39" s="25"/>
      <c r="C39" s="25"/>
      <c r="D39" s="25"/>
      <c r="E39" s="25"/>
      <c r="F39" s="25"/>
      <c r="G39" s="2"/>
      <c r="H39" s="2"/>
    </row>
    <row r="40" spans="1:8">
      <c r="A40" s="2"/>
      <c r="B40" s="25"/>
      <c r="C40" s="25"/>
      <c r="D40" s="25"/>
      <c r="E40" s="25"/>
      <c r="F40" s="25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21" customFormat="1" ht="33">
      <c r="A48" s="19"/>
      <c r="B48" s="26" t="s">
        <v>558</v>
      </c>
      <c r="C48" s="27"/>
      <c r="D48" s="27"/>
      <c r="E48" s="27"/>
      <c r="F48" s="27"/>
      <c r="G48" s="27"/>
      <c r="H48" s="27"/>
    </row>
    <row r="49" spans="1:8">
      <c r="A49" s="2"/>
      <c r="B49" s="15"/>
      <c r="C49" s="15"/>
      <c r="D49" s="15"/>
      <c r="E49" s="15"/>
      <c r="F49" s="15"/>
      <c r="G49" s="15"/>
      <c r="H49" s="15"/>
    </row>
    <row r="50" spans="1:8">
      <c r="A50" s="2"/>
      <c r="B50" s="15"/>
      <c r="C50" s="15"/>
      <c r="D50" s="15"/>
      <c r="E50" s="15"/>
      <c r="F50" s="15"/>
      <c r="G50" s="15"/>
      <c r="H50" s="15"/>
    </row>
    <row r="51" spans="1:8">
      <c r="A51" s="2"/>
      <c r="B51" s="15"/>
      <c r="C51" s="15"/>
      <c r="D51" s="15"/>
      <c r="E51" s="15"/>
      <c r="F51" s="15"/>
      <c r="G51" s="15"/>
      <c r="H51" s="15"/>
    </row>
    <row r="52" spans="1:8" s="21" customFormat="1">
      <c r="A52" s="19"/>
      <c r="B52" s="28" t="s">
        <v>119</v>
      </c>
      <c r="C52" s="27"/>
      <c r="D52" s="27"/>
      <c r="E52" s="27"/>
      <c r="F52" s="27"/>
      <c r="G52" s="27"/>
      <c r="H52" s="27"/>
    </row>
    <row r="53" spans="1:8" s="21" customFormat="1">
      <c r="A53" s="19"/>
      <c r="B53" s="28" t="s">
        <v>763</v>
      </c>
      <c r="C53" s="27"/>
      <c r="D53" s="27"/>
      <c r="E53" s="27"/>
      <c r="F53" s="27"/>
      <c r="G53" s="27"/>
      <c r="H53" s="27"/>
    </row>
    <row r="54" spans="1:8" s="21" customFormat="1">
      <c r="A54" s="19"/>
      <c r="B54" s="28" t="s">
        <v>559</v>
      </c>
      <c r="C54" s="27"/>
      <c r="D54" s="27"/>
      <c r="E54" s="27"/>
      <c r="F54" s="27"/>
      <c r="G54" s="27"/>
      <c r="H54" s="27"/>
    </row>
    <row r="55" spans="1:8" ht="15" customHeight="1">
      <c r="A55" s="2"/>
      <c r="B55" s="15"/>
      <c r="C55" s="15"/>
      <c r="D55" s="15"/>
      <c r="E55" s="15"/>
      <c r="F55" s="15"/>
      <c r="G55" s="15"/>
      <c r="H55" s="15"/>
    </row>
    <row r="56" spans="1:8" s="21" customFormat="1">
      <c r="A56" s="19"/>
      <c r="B56" s="2" t="s">
        <v>120</v>
      </c>
      <c r="C56" s="27"/>
      <c r="D56" s="27"/>
      <c r="E56" s="27"/>
      <c r="F56" s="27"/>
      <c r="G56" s="27"/>
      <c r="H56" s="27"/>
    </row>
    <row r="57" spans="1:8" s="21" customFormat="1">
      <c r="A57" s="19"/>
      <c r="B57" s="29" t="s">
        <v>121</v>
      </c>
      <c r="C57" s="27"/>
      <c r="D57" s="27"/>
      <c r="E57" s="27"/>
      <c r="F57" s="27"/>
      <c r="G57" s="27"/>
      <c r="H57" s="27"/>
    </row>
    <row r="58" spans="1:8" s="21" customFormat="1">
      <c r="A58" s="19"/>
      <c r="B58" s="2" t="s">
        <v>259</v>
      </c>
      <c r="C58" s="27"/>
      <c r="D58" s="27"/>
      <c r="E58" s="27"/>
      <c r="F58" s="27"/>
      <c r="G58" s="27"/>
      <c r="H58" s="27"/>
    </row>
    <row r="59" spans="1:8" ht="15" customHeight="1">
      <c r="A59" s="2"/>
      <c r="B59" s="15"/>
      <c r="C59" s="15"/>
      <c r="D59" s="15"/>
      <c r="E59" s="15"/>
      <c r="F59" s="15"/>
      <c r="G59" s="15"/>
      <c r="H59" s="15"/>
    </row>
    <row r="60" spans="1:8" ht="18">
      <c r="A60" s="2"/>
      <c r="B60" s="30" t="s">
        <v>764</v>
      </c>
      <c r="C60" s="15"/>
      <c r="D60" s="15"/>
      <c r="E60" s="15"/>
      <c r="F60" s="15"/>
      <c r="G60" s="15"/>
      <c r="H60" s="15"/>
    </row>
    <row r="61" spans="1:8">
      <c r="A61" s="2"/>
      <c r="B61" s="3" t="s">
        <v>122</v>
      </c>
      <c r="C61" s="15"/>
      <c r="D61" s="15"/>
      <c r="E61" s="15"/>
      <c r="F61" s="15"/>
      <c r="G61" s="15"/>
      <c r="H61" s="15"/>
    </row>
    <row r="62" spans="1:8">
      <c r="A62" s="2"/>
      <c r="B62" s="15"/>
      <c r="C62" s="15"/>
      <c r="D62" s="15"/>
      <c r="E62" s="15"/>
      <c r="F62" s="15"/>
      <c r="G62" s="15"/>
      <c r="H62" s="15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zoomScale="110" zoomScaleNormal="110" workbookViewId="0"/>
  </sheetViews>
  <sheetFormatPr baseColWidth="10" defaultRowHeight="12.75"/>
  <cols>
    <col min="1" max="1" width="4.28515625" style="103" customWidth="1"/>
    <col min="2" max="2" width="7.7109375" style="103" customWidth="1"/>
    <col min="3" max="3" width="65.7109375" style="103" customWidth="1"/>
    <col min="4" max="4" width="13.7109375" style="103" customWidth="1"/>
    <col min="5" max="20" width="8.7109375" style="103" customWidth="1"/>
    <col min="21" max="21" width="4.28515625" style="103" hidden="1" customWidth="1"/>
    <col min="22" max="16384" width="11.42578125" style="103"/>
  </cols>
  <sheetData>
    <row r="1" spans="1:24" ht="18">
      <c r="A1" s="359" t="s">
        <v>583</v>
      </c>
      <c r="B1" s="178"/>
      <c r="I1" s="359"/>
    </row>
    <row r="2" spans="1:24">
      <c r="A2" s="171"/>
      <c r="B2" s="171"/>
    </row>
    <row r="3" spans="1:24">
      <c r="A3" s="157"/>
      <c r="B3" s="157"/>
      <c r="C3" s="157"/>
      <c r="D3" s="157"/>
      <c r="E3" s="157"/>
      <c r="F3" s="157"/>
      <c r="G3" s="106"/>
      <c r="H3" s="106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06"/>
      <c r="U3" s="157"/>
    </row>
    <row r="4" spans="1:24" ht="27" customHeight="1">
      <c r="A4" s="158" t="s">
        <v>263</v>
      </c>
      <c r="B4" s="274" t="s">
        <v>694</v>
      </c>
      <c r="C4" s="365" t="s">
        <v>457</v>
      </c>
      <c r="D4" s="159" t="s">
        <v>265</v>
      </c>
      <c r="E4" s="160">
        <v>2000</v>
      </c>
      <c r="F4" s="161">
        <v>2001</v>
      </c>
      <c r="G4" s="161">
        <v>2002</v>
      </c>
      <c r="H4" s="160">
        <v>2003</v>
      </c>
      <c r="I4" s="159">
        <v>2004</v>
      </c>
      <c r="J4" s="160">
        <v>2005</v>
      </c>
      <c r="K4" s="160">
        <v>2006</v>
      </c>
      <c r="L4" s="115">
        <v>2007</v>
      </c>
      <c r="M4" s="115">
        <v>2008</v>
      </c>
      <c r="N4" s="115">
        <v>2009</v>
      </c>
      <c r="O4" s="115">
        <v>2010</v>
      </c>
      <c r="P4" s="115">
        <v>2011</v>
      </c>
      <c r="Q4" s="172" t="s">
        <v>695</v>
      </c>
      <c r="R4" s="115" t="s">
        <v>696</v>
      </c>
      <c r="S4" s="172" t="s">
        <v>697</v>
      </c>
      <c r="T4" s="116" t="s">
        <v>698</v>
      </c>
      <c r="U4" s="270" t="s">
        <v>263</v>
      </c>
      <c r="X4" s="106"/>
    </row>
    <row r="5" spans="1:24" ht="15" customHeight="1">
      <c r="A5" s="88">
        <v>1</v>
      </c>
      <c r="B5" s="275" t="s">
        <v>584</v>
      </c>
      <c r="C5" s="173" t="s">
        <v>699</v>
      </c>
      <c r="D5" s="88" t="s">
        <v>585</v>
      </c>
      <c r="E5" s="276">
        <v>111.27000000000001</v>
      </c>
      <c r="F5" s="276">
        <v>110.93000000000002</v>
      </c>
      <c r="G5" s="276">
        <v>107.748</v>
      </c>
      <c r="H5" s="276">
        <v>104.684</v>
      </c>
      <c r="I5" s="276">
        <v>105.10999999999999</v>
      </c>
      <c r="J5" s="276">
        <v>103.18600000000001</v>
      </c>
      <c r="K5" s="276">
        <v>101.744</v>
      </c>
      <c r="L5" s="276">
        <v>98.462000000000018</v>
      </c>
      <c r="M5" s="276">
        <v>96.126000000000005</v>
      </c>
      <c r="N5" s="276">
        <v>96.65</v>
      </c>
      <c r="O5" s="276">
        <v>95.751999999999995</v>
      </c>
      <c r="P5" s="276">
        <v>94.633999999999986</v>
      </c>
      <c r="Q5" s="276">
        <v>95.17</v>
      </c>
      <c r="R5" s="276" t="s">
        <v>300</v>
      </c>
      <c r="S5" s="277" t="s">
        <v>300</v>
      </c>
      <c r="T5" s="277" t="s">
        <v>300</v>
      </c>
      <c r="U5" s="258">
        <v>1</v>
      </c>
      <c r="X5" s="106"/>
    </row>
    <row r="6" spans="1:24" ht="15" customHeight="1">
      <c r="A6" s="88">
        <v>2</v>
      </c>
      <c r="B6" s="275" t="s">
        <v>586</v>
      </c>
      <c r="C6" s="173" t="s">
        <v>587</v>
      </c>
      <c r="D6" s="88" t="s">
        <v>270</v>
      </c>
      <c r="E6" s="276" t="s">
        <v>295</v>
      </c>
      <c r="F6" s="276">
        <v>3.5725367543115638</v>
      </c>
      <c r="G6" s="276" t="s">
        <v>295</v>
      </c>
      <c r="H6" s="276">
        <v>4.2990181091251172</v>
      </c>
      <c r="I6" s="276" t="s">
        <v>295</v>
      </c>
      <c r="J6" s="276">
        <v>4.5932833192448577</v>
      </c>
      <c r="K6" s="276" t="s">
        <v>295</v>
      </c>
      <c r="L6" s="276">
        <v>5.0793073143686263</v>
      </c>
      <c r="M6" s="276" t="s">
        <v>295</v>
      </c>
      <c r="N6" s="276" t="s">
        <v>295</v>
      </c>
      <c r="O6" s="276">
        <v>5.6362547892720309</v>
      </c>
      <c r="P6" s="276" t="s">
        <v>295</v>
      </c>
      <c r="Q6" s="276">
        <v>5.7609810827188568</v>
      </c>
      <c r="R6" s="276">
        <v>6</v>
      </c>
      <c r="S6" s="276">
        <v>6.2</v>
      </c>
      <c r="T6" s="276">
        <v>6.3</v>
      </c>
      <c r="U6" s="258">
        <v>2</v>
      </c>
      <c r="X6" s="106"/>
    </row>
    <row r="7" spans="1:24" ht="15" customHeight="1">
      <c r="A7" s="88">
        <v>3</v>
      </c>
      <c r="B7" s="275" t="s">
        <v>588</v>
      </c>
      <c r="C7" s="173" t="s">
        <v>700</v>
      </c>
      <c r="D7" s="88" t="s">
        <v>343</v>
      </c>
      <c r="E7" s="277" t="s">
        <v>319</v>
      </c>
      <c r="F7" s="277" t="s">
        <v>319</v>
      </c>
      <c r="G7" s="277" t="s">
        <v>319</v>
      </c>
      <c r="H7" s="277" t="s">
        <v>319</v>
      </c>
      <c r="I7" s="277" t="s">
        <v>319</v>
      </c>
      <c r="J7" s="276">
        <v>100</v>
      </c>
      <c r="K7" s="276">
        <v>99.223500149514649</v>
      </c>
      <c r="L7" s="276">
        <v>95.972659325851396</v>
      </c>
      <c r="M7" s="276">
        <v>93.197197135869757</v>
      </c>
      <c r="N7" s="276">
        <v>88.152830525402749</v>
      </c>
      <c r="O7" s="276">
        <v>91.804027927609013</v>
      </c>
      <c r="P7" s="276">
        <v>90.483777483860038</v>
      </c>
      <c r="Q7" s="276">
        <v>87.294001753597826</v>
      </c>
      <c r="R7" s="276">
        <v>87.504822577963409</v>
      </c>
      <c r="S7" s="276">
        <v>83.896826014168226</v>
      </c>
      <c r="T7" s="277" t="s">
        <v>300</v>
      </c>
      <c r="U7" s="258">
        <v>3</v>
      </c>
      <c r="X7" s="106"/>
    </row>
    <row r="8" spans="1:24" ht="15" customHeight="1">
      <c r="A8" s="88">
        <v>4</v>
      </c>
      <c r="B8" s="278" t="s">
        <v>589</v>
      </c>
      <c r="C8" s="173" t="s">
        <v>701</v>
      </c>
      <c r="D8" s="88" t="s">
        <v>590</v>
      </c>
      <c r="E8" s="277" t="s">
        <v>319</v>
      </c>
      <c r="F8" s="277" t="s">
        <v>319</v>
      </c>
      <c r="G8" s="277" t="s">
        <v>319</v>
      </c>
      <c r="H8" s="277" t="s">
        <v>319</v>
      </c>
      <c r="I8" s="277" t="s">
        <v>319</v>
      </c>
      <c r="J8" s="277" t="s">
        <v>319</v>
      </c>
      <c r="K8" s="277" t="s">
        <v>319</v>
      </c>
      <c r="L8" s="276">
        <v>50.1</v>
      </c>
      <c r="M8" s="276">
        <v>25.1</v>
      </c>
      <c r="N8" s="276">
        <v>28.5</v>
      </c>
      <c r="O8" s="276">
        <v>28.9</v>
      </c>
      <c r="P8" s="276">
        <v>36.6</v>
      </c>
      <c r="Q8" s="276">
        <v>12.2</v>
      </c>
      <c r="R8" s="276">
        <v>14.3</v>
      </c>
      <c r="S8" s="276">
        <v>12.4</v>
      </c>
      <c r="T8" s="277" t="s">
        <v>300</v>
      </c>
      <c r="U8" s="258">
        <v>4</v>
      </c>
      <c r="X8" s="106"/>
    </row>
    <row r="9" spans="1:24" ht="15" customHeight="1">
      <c r="A9" s="88">
        <v>5</v>
      </c>
      <c r="B9" s="278" t="s">
        <v>591</v>
      </c>
      <c r="C9" s="173" t="s">
        <v>702</v>
      </c>
      <c r="D9" s="88" t="s">
        <v>270</v>
      </c>
      <c r="E9" s="276">
        <v>28.31050228310502</v>
      </c>
      <c r="F9" s="276">
        <v>28.571428571428569</v>
      </c>
      <c r="G9" s="276">
        <v>26.576576576576578</v>
      </c>
      <c r="H9" s="276">
        <v>30.941704035874441</v>
      </c>
      <c r="I9" s="276">
        <v>31.838565022421523</v>
      </c>
      <c r="J9" s="276">
        <v>30.364372469635626</v>
      </c>
      <c r="K9" s="276">
        <v>33.472803347280333</v>
      </c>
      <c r="L9" s="276">
        <v>30.612244897959183</v>
      </c>
      <c r="M9" s="276">
        <v>32.911392405063289</v>
      </c>
      <c r="N9" s="276">
        <v>33.333333333333329</v>
      </c>
      <c r="O9" s="276">
        <v>31.872509960159363</v>
      </c>
      <c r="P9" s="276">
        <v>37.450199203187253</v>
      </c>
      <c r="Q9" s="276">
        <v>35.390946502057616</v>
      </c>
      <c r="R9" s="276">
        <v>35.887096774193552</v>
      </c>
      <c r="S9" s="276">
        <v>34.817813765182187</v>
      </c>
      <c r="T9" s="277" t="s">
        <v>300</v>
      </c>
      <c r="U9" s="258">
        <v>5</v>
      </c>
      <c r="X9" s="106"/>
    </row>
    <row r="10" spans="1:24" ht="15" customHeight="1">
      <c r="A10" s="88">
        <v>6</v>
      </c>
      <c r="B10" s="278" t="s">
        <v>592</v>
      </c>
      <c r="C10" s="173" t="s">
        <v>703</v>
      </c>
      <c r="D10" s="88" t="s">
        <v>270</v>
      </c>
      <c r="E10" s="277" t="s">
        <v>319</v>
      </c>
      <c r="F10" s="277" t="s">
        <v>319</v>
      </c>
      <c r="G10" s="277" t="s">
        <v>319</v>
      </c>
      <c r="H10" s="277" t="s">
        <v>319</v>
      </c>
      <c r="I10" s="277" t="s">
        <v>319</v>
      </c>
      <c r="J10" s="277" t="s">
        <v>319</v>
      </c>
      <c r="K10" s="277" t="s">
        <v>319</v>
      </c>
      <c r="L10" s="277" t="s">
        <v>319</v>
      </c>
      <c r="M10" s="276">
        <v>81.837476066144475</v>
      </c>
      <c r="N10" s="276">
        <v>82.530323144104813</v>
      </c>
      <c r="O10" s="276">
        <v>81.65741852487136</v>
      </c>
      <c r="P10" s="276">
        <v>81.971713810316146</v>
      </c>
      <c r="Q10" s="276">
        <v>80.952658008658005</v>
      </c>
      <c r="R10" s="276">
        <v>81.411116666666658</v>
      </c>
      <c r="S10" s="276">
        <v>81.821321266968326</v>
      </c>
      <c r="T10" s="277" t="s">
        <v>300</v>
      </c>
      <c r="U10" s="258">
        <v>6</v>
      </c>
      <c r="X10" s="106"/>
    </row>
    <row r="11" spans="1:24" ht="15" customHeight="1">
      <c r="A11" s="88">
        <v>7</v>
      </c>
      <c r="B11" s="275" t="s">
        <v>593</v>
      </c>
      <c r="C11" s="173" t="s">
        <v>704</v>
      </c>
      <c r="D11" s="88" t="s">
        <v>594</v>
      </c>
      <c r="E11" s="277" t="s">
        <v>319</v>
      </c>
      <c r="F11" s="277" t="s">
        <v>319</v>
      </c>
      <c r="G11" s="277" t="s">
        <v>319</v>
      </c>
      <c r="H11" s="277" t="s">
        <v>319</v>
      </c>
      <c r="I11" s="277" t="s">
        <v>319</v>
      </c>
      <c r="J11" s="277" t="s">
        <v>319</v>
      </c>
      <c r="K11" s="277" t="s">
        <v>319</v>
      </c>
      <c r="L11" s="277" t="s">
        <v>319</v>
      </c>
      <c r="M11" s="276">
        <v>100</v>
      </c>
      <c r="N11" s="276">
        <v>99.761899201561718</v>
      </c>
      <c r="O11" s="276">
        <v>96.638593396204513</v>
      </c>
      <c r="P11" s="276">
        <v>105.01458379282144</v>
      </c>
      <c r="Q11" s="276">
        <v>104.99083764357277</v>
      </c>
      <c r="R11" s="276">
        <v>102.32077213062789</v>
      </c>
      <c r="S11" s="276">
        <v>109.69392412604842</v>
      </c>
      <c r="T11" s="276">
        <v>109.30856944050682</v>
      </c>
      <c r="U11" s="258">
        <v>7</v>
      </c>
      <c r="X11" s="106"/>
    </row>
    <row r="12" spans="1:24" ht="15" customHeight="1">
      <c r="A12" s="88">
        <v>8</v>
      </c>
      <c r="B12" s="275" t="s">
        <v>595</v>
      </c>
      <c r="C12" s="173" t="s">
        <v>705</v>
      </c>
      <c r="D12" s="88" t="s">
        <v>594</v>
      </c>
      <c r="E12" s="277" t="s">
        <v>319</v>
      </c>
      <c r="F12" s="277" t="s">
        <v>319</v>
      </c>
      <c r="G12" s="277" t="s">
        <v>319</v>
      </c>
      <c r="H12" s="277" t="s">
        <v>319</v>
      </c>
      <c r="I12" s="277" t="s">
        <v>319</v>
      </c>
      <c r="J12" s="277" t="s">
        <v>319</v>
      </c>
      <c r="K12" s="277" t="s">
        <v>319</v>
      </c>
      <c r="L12" s="277" t="s">
        <v>319</v>
      </c>
      <c r="M12" s="276">
        <v>100</v>
      </c>
      <c r="N12" s="276">
        <v>94.097086515620035</v>
      </c>
      <c r="O12" s="276">
        <v>98.866940611607589</v>
      </c>
      <c r="P12" s="276">
        <v>94.573230836585793</v>
      </c>
      <c r="Q12" s="276">
        <v>93.514271719496577</v>
      </c>
      <c r="R12" s="276">
        <v>96.11898082044317</v>
      </c>
      <c r="S12" s="276">
        <v>91.657075444003397</v>
      </c>
      <c r="T12" s="276">
        <v>92.442906212225878</v>
      </c>
      <c r="U12" s="258">
        <v>8</v>
      </c>
      <c r="X12" s="106"/>
    </row>
    <row r="13" spans="1:24" ht="15" customHeight="1">
      <c r="A13" s="88">
        <v>9</v>
      </c>
      <c r="B13" s="275" t="s">
        <v>596</v>
      </c>
      <c r="C13" s="173" t="s">
        <v>706</v>
      </c>
      <c r="D13" s="88" t="s">
        <v>270</v>
      </c>
      <c r="E13" s="276">
        <v>3.7</v>
      </c>
      <c r="F13" s="276">
        <v>4</v>
      </c>
      <c r="G13" s="276">
        <v>4.4000000000000004</v>
      </c>
      <c r="H13" s="276">
        <v>5.8</v>
      </c>
      <c r="I13" s="276">
        <v>6.4</v>
      </c>
      <c r="J13" s="276">
        <v>7.2</v>
      </c>
      <c r="K13" s="276">
        <v>8.1</v>
      </c>
      <c r="L13" s="276">
        <v>9.6999999999999993</v>
      </c>
      <c r="M13" s="276">
        <v>9.1</v>
      </c>
      <c r="N13" s="276">
        <v>10.1</v>
      </c>
      <c r="O13" s="276">
        <v>10.9</v>
      </c>
      <c r="P13" s="276">
        <v>11.8</v>
      </c>
      <c r="Q13" s="276">
        <v>12.8</v>
      </c>
      <c r="R13" s="276">
        <v>13.1</v>
      </c>
      <c r="S13" s="276">
        <v>13.6</v>
      </c>
      <c r="T13" s="276">
        <v>14.9</v>
      </c>
      <c r="U13" s="258">
        <v>9</v>
      </c>
      <c r="X13" s="106"/>
    </row>
    <row r="14" spans="1:24" ht="15" customHeight="1">
      <c r="A14" s="88">
        <v>10</v>
      </c>
      <c r="B14" s="275" t="s">
        <v>597</v>
      </c>
      <c r="C14" s="173" t="s">
        <v>707</v>
      </c>
      <c r="D14" s="88" t="s">
        <v>270</v>
      </c>
      <c r="E14" s="276">
        <v>6.2</v>
      </c>
      <c r="F14" s="276">
        <v>6.6</v>
      </c>
      <c r="G14" s="276">
        <v>7.7</v>
      </c>
      <c r="H14" s="276">
        <v>7.6</v>
      </c>
      <c r="I14" s="276">
        <v>9.3000000000000007</v>
      </c>
      <c r="J14" s="276">
        <v>10.199999999999999</v>
      </c>
      <c r="K14" s="276">
        <v>11.6</v>
      </c>
      <c r="L14" s="276">
        <v>14.2</v>
      </c>
      <c r="M14" s="276">
        <v>15.1</v>
      </c>
      <c r="N14" s="276">
        <v>16.3</v>
      </c>
      <c r="O14" s="276">
        <v>17</v>
      </c>
      <c r="P14" s="276">
        <v>20.3</v>
      </c>
      <c r="Q14" s="276">
        <v>23.5</v>
      </c>
      <c r="R14" s="276">
        <v>25.1</v>
      </c>
      <c r="S14" s="276">
        <v>27.3</v>
      </c>
      <c r="T14" s="276">
        <v>31.6</v>
      </c>
      <c r="U14" s="258">
        <v>10</v>
      </c>
      <c r="X14" s="106"/>
    </row>
    <row r="15" spans="1:24" ht="15" customHeight="1">
      <c r="A15" s="88">
        <v>11</v>
      </c>
      <c r="B15" s="275">
        <v>8.1</v>
      </c>
      <c r="C15" s="173" t="s">
        <v>708</v>
      </c>
      <c r="D15" s="88" t="s">
        <v>345</v>
      </c>
      <c r="E15" s="276">
        <v>100</v>
      </c>
      <c r="F15" s="277" t="s">
        <v>319</v>
      </c>
      <c r="G15" s="277" t="s">
        <v>319</v>
      </c>
      <c r="H15" s="277" t="s">
        <v>319</v>
      </c>
      <c r="I15" s="277" t="s">
        <v>319</v>
      </c>
      <c r="J15" s="277" t="s">
        <v>319</v>
      </c>
      <c r="K15" s="277" t="s">
        <v>319</v>
      </c>
      <c r="L15" s="277" t="s">
        <v>319</v>
      </c>
      <c r="M15" s="276">
        <v>115.3816331844741</v>
      </c>
      <c r="N15" s="276">
        <v>122.06454499116506</v>
      </c>
      <c r="O15" s="276">
        <v>116.80876044368105</v>
      </c>
      <c r="P15" s="276">
        <v>119.59770099688041</v>
      </c>
      <c r="Q15" s="277" t="s">
        <v>300</v>
      </c>
      <c r="R15" s="277" t="s">
        <v>300</v>
      </c>
      <c r="S15" s="277" t="s">
        <v>300</v>
      </c>
      <c r="T15" s="277" t="s">
        <v>300</v>
      </c>
      <c r="U15" s="258">
        <v>11</v>
      </c>
      <c r="X15" s="106"/>
    </row>
    <row r="16" spans="1:24" ht="15" customHeight="1">
      <c r="A16" s="88">
        <v>12</v>
      </c>
      <c r="B16" s="275" t="s">
        <v>598</v>
      </c>
      <c r="C16" s="173" t="s">
        <v>599</v>
      </c>
      <c r="D16" s="88" t="s">
        <v>270</v>
      </c>
      <c r="E16" s="279">
        <v>-1.5417580133051103</v>
      </c>
      <c r="F16" s="279">
        <v>-3.111590247035346</v>
      </c>
      <c r="G16" s="279">
        <v>-3.9442083203201026</v>
      </c>
      <c r="H16" s="279">
        <v>-4.1756152931425889</v>
      </c>
      <c r="I16" s="279">
        <v>-3.7407844553469967</v>
      </c>
      <c r="J16" s="279">
        <v>-3.4169397529619361</v>
      </c>
      <c r="K16" s="279">
        <v>-1.721508409067168</v>
      </c>
      <c r="L16" s="279">
        <v>0.18724907787985981</v>
      </c>
      <c r="M16" s="279">
        <v>-0.17687196983300413</v>
      </c>
      <c r="N16" s="279">
        <v>-3.2349976425447515</v>
      </c>
      <c r="O16" s="279">
        <v>-4.2209871088269262</v>
      </c>
      <c r="P16" s="279">
        <v>-0.95678327266270091</v>
      </c>
      <c r="Q16" s="279">
        <v>-3.3680653745482445E-2</v>
      </c>
      <c r="R16" s="279">
        <v>-0.18936820652173825</v>
      </c>
      <c r="S16" s="279">
        <v>0.2924830621800138</v>
      </c>
      <c r="T16" s="279">
        <v>0.68988598070442519</v>
      </c>
      <c r="U16" s="258">
        <v>12</v>
      </c>
      <c r="X16" s="106"/>
    </row>
    <row r="17" spans="1:24" ht="15" customHeight="1">
      <c r="A17" s="88">
        <v>13</v>
      </c>
      <c r="B17" s="275" t="s">
        <v>600</v>
      </c>
      <c r="C17" s="173" t="s">
        <v>709</v>
      </c>
      <c r="D17" s="88" t="s">
        <v>270</v>
      </c>
      <c r="E17" s="280" t="s">
        <v>295</v>
      </c>
      <c r="F17" s="280" t="s">
        <v>295</v>
      </c>
      <c r="G17" s="280" t="s">
        <v>295</v>
      </c>
      <c r="H17" s="280" t="s">
        <v>295</v>
      </c>
      <c r="I17" s="280" t="s">
        <v>295</v>
      </c>
      <c r="J17" s="279">
        <v>-2.14</v>
      </c>
      <c r="K17" s="279">
        <v>-1.613</v>
      </c>
      <c r="L17" s="279">
        <v>-0.753</v>
      </c>
      <c r="M17" s="279">
        <v>-0.76500000000000001</v>
      </c>
      <c r="N17" s="279">
        <v>-0.89300000000000002</v>
      </c>
      <c r="O17" s="279">
        <v>-2.19</v>
      </c>
      <c r="P17" s="279">
        <v>-1.357</v>
      </c>
      <c r="Q17" s="279">
        <v>-8.6999999999999994E-2</v>
      </c>
      <c r="R17" s="279">
        <v>0.125</v>
      </c>
      <c r="S17" s="279">
        <v>0.75800000000000001</v>
      </c>
      <c r="T17" s="279">
        <v>0.90900000000000003</v>
      </c>
      <c r="U17" s="258">
        <v>13</v>
      </c>
      <c r="X17" s="106"/>
    </row>
    <row r="18" spans="1:24" ht="15" customHeight="1">
      <c r="A18" s="88">
        <v>14</v>
      </c>
      <c r="B18" s="275" t="s">
        <v>601</v>
      </c>
      <c r="C18" s="173" t="s">
        <v>710</v>
      </c>
      <c r="D18" s="88" t="s">
        <v>270</v>
      </c>
      <c r="E18" s="276">
        <v>58.861160126381485</v>
      </c>
      <c r="F18" s="276">
        <v>57.744135290447531</v>
      </c>
      <c r="G18" s="276">
        <v>59.406408722899549</v>
      </c>
      <c r="H18" s="276">
        <v>63.07197532319455</v>
      </c>
      <c r="I18" s="276">
        <v>64.76442467429969</v>
      </c>
      <c r="J18" s="276">
        <v>66.990254571526577</v>
      </c>
      <c r="K18" s="276">
        <v>66.489686458098205</v>
      </c>
      <c r="L18" s="276">
        <v>63.655870476925116</v>
      </c>
      <c r="M18" s="276">
        <v>65.143554019833914</v>
      </c>
      <c r="N18" s="276">
        <v>72.571731451564432</v>
      </c>
      <c r="O18" s="276">
        <v>80.95650143900933</v>
      </c>
      <c r="P18" s="276">
        <v>78.728404116639297</v>
      </c>
      <c r="Q18" s="276">
        <v>79.923822683606303</v>
      </c>
      <c r="R18" s="276">
        <v>77.458133373128433</v>
      </c>
      <c r="S18" s="276">
        <v>74.853744936725136</v>
      </c>
      <c r="T18" s="276">
        <v>71.150928740911183</v>
      </c>
      <c r="U18" s="258">
        <v>14</v>
      </c>
      <c r="X18" s="106"/>
    </row>
    <row r="19" spans="1:24" ht="15" customHeight="1">
      <c r="A19" s="88">
        <v>15</v>
      </c>
      <c r="B19" s="275">
        <v>8.3000000000000007</v>
      </c>
      <c r="C19" s="173" t="s">
        <v>602</v>
      </c>
      <c r="D19" s="88" t="s">
        <v>270</v>
      </c>
      <c r="E19" s="276">
        <v>22.987980042334442</v>
      </c>
      <c r="F19" s="276">
        <v>21.675665756818127</v>
      </c>
      <c r="G19" s="276">
        <v>20.038926532958552</v>
      </c>
      <c r="H19" s="276">
        <v>19.508441137256316</v>
      </c>
      <c r="I19" s="276">
        <v>19.156529934555316</v>
      </c>
      <c r="J19" s="276">
        <v>19.069434906947837</v>
      </c>
      <c r="K19" s="276">
        <v>19.821205473728192</v>
      </c>
      <c r="L19" s="276">
        <v>20.116384095367319</v>
      </c>
      <c r="M19" s="276">
        <v>20.330283323053862</v>
      </c>
      <c r="N19" s="276">
        <v>19.161274326499424</v>
      </c>
      <c r="O19" s="276">
        <v>19.435555762269097</v>
      </c>
      <c r="P19" s="276">
        <v>20.26624789132558</v>
      </c>
      <c r="Q19" s="276">
        <v>20.112172166510771</v>
      </c>
      <c r="R19" s="276">
        <v>19.712374037590578</v>
      </c>
      <c r="S19" s="276">
        <v>20.012346396801568</v>
      </c>
      <c r="T19" s="276">
        <v>19.909523150071553</v>
      </c>
      <c r="U19" s="258">
        <v>15</v>
      </c>
      <c r="X19" s="106"/>
    </row>
    <row r="20" spans="1:24" ht="15" customHeight="1">
      <c r="A20" s="88">
        <v>16</v>
      </c>
      <c r="B20" s="275">
        <v>8.4</v>
      </c>
      <c r="C20" s="173" t="s">
        <v>603</v>
      </c>
      <c r="D20" s="88" t="s">
        <v>604</v>
      </c>
      <c r="E20" s="276">
        <v>28.956269590090475</v>
      </c>
      <c r="F20" s="276">
        <v>29.425540463952306</v>
      </c>
      <c r="G20" s="276">
        <v>29.403537497854813</v>
      </c>
      <c r="H20" s="276">
        <v>29.205181988742964</v>
      </c>
      <c r="I20" s="276">
        <v>29.58060835297584</v>
      </c>
      <c r="J20" s="276">
        <v>29.833242312846554</v>
      </c>
      <c r="K20" s="276">
        <v>30.999624481046652</v>
      </c>
      <c r="L20" s="276">
        <v>32.081914584156458</v>
      </c>
      <c r="M20" s="276">
        <v>32.520690901886979</v>
      </c>
      <c r="N20" s="276">
        <v>30.800562205683189</v>
      </c>
      <c r="O20" s="276">
        <v>32.136664839818643</v>
      </c>
      <c r="P20" s="276">
        <v>33.316601631890379</v>
      </c>
      <c r="Q20" s="276">
        <v>33.417657250142994</v>
      </c>
      <c r="R20" s="276">
        <v>33.489656126776289</v>
      </c>
      <c r="S20" s="276">
        <v>33.882343331316449</v>
      </c>
      <c r="T20" s="276">
        <v>34.170846439196389</v>
      </c>
      <c r="U20" s="258">
        <v>16</v>
      </c>
      <c r="X20" s="106"/>
    </row>
    <row r="21" spans="1:24" ht="15" customHeight="1">
      <c r="A21" s="88">
        <v>17</v>
      </c>
      <c r="B21" s="275" t="s">
        <v>605</v>
      </c>
      <c r="C21" s="173" t="s">
        <v>711</v>
      </c>
      <c r="D21" s="88" t="s">
        <v>606</v>
      </c>
      <c r="E21" s="281">
        <v>129.14278361030011</v>
      </c>
      <c r="F21" s="281">
        <v>128.33878816509502</v>
      </c>
      <c r="G21" s="281">
        <v>123.06987456920513</v>
      </c>
      <c r="H21" s="281">
        <v>115.10053184356262</v>
      </c>
      <c r="I21" s="281">
        <v>115.1023548486416</v>
      </c>
      <c r="J21" s="281">
        <v>114.28304351302599</v>
      </c>
      <c r="K21" s="281">
        <v>113.323856286997</v>
      </c>
      <c r="L21" s="281">
        <v>112.79552127291366</v>
      </c>
      <c r="M21" s="281">
        <v>103.80539813122409</v>
      </c>
      <c r="N21" s="281">
        <v>93.869454364100449</v>
      </c>
      <c r="O21" s="281">
        <v>86.638770117524786</v>
      </c>
      <c r="P21" s="281">
        <v>80.87872721980915</v>
      </c>
      <c r="Q21" s="281">
        <v>74.432811991391034</v>
      </c>
      <c r="R21" s="281">
        <v>72.58756442232233</v>
      </c>
      <c r="S21" s="281">
        <v>69.20918324078032</v>
      </c>
      <c r="T21" s="277" t="s">
        <v>300</v>
      </c>
      <c r="U21" s="258">
        <v>17</v>
      </c>
      <c r="X21" s="106"/>
    </row>
    <row r="22" spans="1:24" ht="15" customHeight="1">
      <c r="A22" s="88">
        <v>18</v>
      </c>
      <c r="B22" s="275" t="s">
        <v>607</v>
      </c>
      <c r="C22" s="173" t="s">
        <v>712</v>
      </c>
      <c r="D22" s="88" t="s">
        <v>608</v>
      </c>
      <c r="E22" s="277" t="s">
        <v>319</v>
      </c>
      <c r="F22" s="277" t="s">
        <v>319</v>
      </c>
      <c r="G22" s="277" t="s">
        <v>319</v>
      </c>
      <c r="H22" s="277" t="s">
        <v>319</v>
      </c>
      <c r="I22" s="279">
        <v>-5.095854264939784</v>
      </c>
      <c r="J22" s="279">
        <v>-4.970509454825577</v>
      </c>
      <c r="K22" s="279">
        <v>-4.8483722748693268</v>
      </c>
      <c r="L22" s="279">
        <v>-4.7275170653836245</v>
      </c>
      <c r="M22" s="279">
        <v>-4.609214958874766</v>
      </c>
      <c r="N22" s="279">
        <v>-4.3300228478796452</v>
      </c>
      <c r="O22" s="279">
        <v>-4.0354846931968043</v>
      </c>
      <c r="P22" s="279">
        <v>-4.2225146785348917</v>
      </c>
      <c r="Q22" s="279">
        <v>-3.7982791069681854</v>
      </c>
      <c r="R22" s="279">
        <v>-3.6362808941078981</v>
      </c>
      <c r="S22" s="279">
        <v>-3.4903449229164565</v>
      </c>
      <c r="T22" s="277" t="s">
        <v>300</v>
      </c>
      <c r="U22" s="258">
        <v>18</v>
      </c>
      <c r="X22" s="106"/>
    </row>
    <row r="23" spans="1:24" ht="15" customHeight="1">
      <c r="A23" s="88">
        <v>19</v>
      </c>
      <c r="B23" s="275" t="s">
        <v>609</v>
      </c>
      <c r="C23" s="173" t="s">
        <v>713</v>
      </c>
      <c r="D23" s="88" t="s">
        <v>345</v>
      </c>
      <c r="E23" s="277">
        <v>100</v>
      </c>
      <c r="F23" s="277">
        <v>99.149082402093512</v>
      </c>
      <c r="G23" s="277">
        <v>98.298164804187024</v>
      </c>
      <c r="H23" s="277">
        <v>97.447247206280537</v>
      </c>
      <c r="I23" s="277">
        <v>96.596329608374063</v>
      </c>
      <c r="J23" s="277">
        <v>95.678283618372006</v>
      </c>
      <c r="K23" s="277">
        <v>94.76023762836995</v>
      </c>
      <c r="L23" s="277">
        <v>93.842191638367893</v>
      </c>
      <c r="M23" s="277">
        <v>92.924145648365851</v>
      </c>
      <c r="N23" s="277">
        <v>92.140691030966778</v>
      </c>
      <c r="O23" s="277">
        <v>91.542805913837597</v>
      </c>
      <c r="P23" s="277">
        <v>89.144167321168339</v>
      </c>
      <c r="Q23" s="277">
        <v>88.926238031333838</v>
      </c>
      <c r="R23" s="277">
        <v>88.775337644431275</v>
      </c>
      <c r="S23" s="277">
        <v>88.826069667098821</v>
      </c>
      <c r="T23" s="277" t="s">
        <v>300</v>
      </c>
      <c r="U23" s="258">
        <v>19</v>
      </c>
      <c r="X23" s="106"/>
    </row>
    <row r="24" spans="1:24" ht="15" customHeight="1">
      <c r="A24" s="88">
        <v>20</v>
      </c>
      <c r="B24" s="275" t="s">
        <v>610</v>
      </c>
      <c r="C24" s="173" t="s">
        <v>714</v>
      </c>
      <c r="D24" s="88" t="s">
        <v>343</v>
      </c>
      <c r="E24" s="277" t="s">
        <v>319</v>
      </c>
      <c r="F24" s="277" t="s">
        <v>319</v>
      </c>
      <c r="G24" s="277" t="s">
        <v>319</v>
      </c>
      <c r="H24" s="277" t="s">
        <v>319</v>
      </c>
      <c r="I24" s="277" t="s">
        <v>319</v>
      </c>
      <c r="J24" s="276">
        <v>100</v>
      </c>
      <c r="K24" s="276">
        <v>104.97707821268078</v>
      </c>
      <c r="L24" s="276">
        <v>108.19066631039279</v>
      </c>
      <c r="M24" s="276">
        <v>106.8829197165135</v>
      </c>
      <c r="N24" s="276">
        <v>97.801328790811937</v>
      </c>
      <c r="O24" s="276">
        <v>103.27105431657573</v>
      </c>
      <c r="P24" s="276">
        <v>106.22112134004237</v>
      </c>
      <c r="Q24" s="276">
        <v>103.54133626036857</v>
      </c>
      <c r="R24" s="276">
        <v>104.40134943037604</v>
      </c>
      <c r="S24" s="276">
        <v>107.16027357615019</v>
      </c>
      <c r="T24" s="277" t="s">
        <v>300</v>
      </c>
      <c r="U24" s="258">
        <v>20</v>
      </c>
      <c r="X24" s="106"/>
    </row>
    <row r="25" spans="1:24" ht="15" customHeight="1">
      <c r="A25" s="88">
        <v>21</v>
      </c>
      <c r="B25" s="275" t="s">
        <v>611</v>
      </c>
      <c r="C25" s="173" t="s">
        <v>715</v>
      </c>
      <c r="D25" s="88" t="s">
        <v>343</v>
      </c>
      <c r="E25" s="277" t="s">
        <v>319</v>
      </c>
      <c r="F25" s="277" t="s">
        <v>319</v>
      </c>
      <c r="G25" s="277" t="s">
        <v>319</v>
      </c>
      <c r="H25" s="277" t="s">
        <v>319</v>
      </c>
      <c r="I25" s="277" t="s">
        <v>319</v>
      </c>
      <c r="J25" s="276">
        <v>100</v>
      </c>
      <c r="K25" s="276">
        <v>98.608397415387088</v>
      </c>
      <c r="L25" s="276">
        <v>97.862462505384656</v>
      </c>
      <c r="M25" s="276">
        <v>96.607690318325339</v>
      </c>
      <c r="N25" s="276">
        <v>97.503914113150927</v>
      </c>
      <c r="O25" s="276">
        <v>97.358455996101711</v>
      </c>
      <c r="P25" s="276">
        <v>97.952361113556705</v>
      </c>
      <c r="Q25" s="276">
        <v>97.196557597749958</v>
      </c>
      <c r="R25" s="276">
        <v>96.923481282605678</v>
      </c>
      <c r="S25" s="276">
        <v>97.596192725053001</v>
      </c>
      <c r="T25" s="277" t="s">
        <v>300</v>
      </c>
      <c r="U25" s="258">
        <v>21</v>
      </c>
      <c r="X25" s="106"/>
    </row>
    <row r="26" spans="1:24" ht="15" customHeight="1">
      <c r="A26" s="88">
        <v>22</v>
      </c>
      <c r="B26" s="275" t="s">
        <v>612</v>
      </c>
      <c r="C26" s="173" t="s">
        <v>716</v>
      </c>
      <c r="D26" s="88" t="s">
        <v>270</v>
      </c>
      <c r="E26" s="277" t="s">
        <v>319</v>
      </c>
      <c r="F26" s="277" t="s">
        <v>319</v>
      </c>
      <c r="G26" s="277" t="s">
        <v>319</v>
      </c>
      <c r="H26" s="277" t="s">
        <v>319</v>
      </c>
      <c r="I26" s="277" t="s">
        <v>319</v>
      </c>
      <c r="J26" s="277" t="s">
        <v>319</v>
      </c>
      <c r="K26" s="277" t="s">
        <v>319</v>
      </c>
      <c r="L26" s="277" t="s">
        <v>319</v>
      </c>
      <c r="M26" s="277" t="s">
        <v>319</v>
      </c>
      <c r="N26" s="277" t="s">
        <v>319</v>
      </c>
      <c r="O26" s="277" t="s">
        <v>319</v>
      </c>
      <c r="P26" s="277" t="s">
        <v>319</v>
      </c>
      <c r="Q26" s="276">
        <v>3.7686628348416371</v>
      </c>
      <c r="R26" s="276">
        <v>4.5066507922859138</v>
      </c>
      <c r="S26" s="276">
        <v>6.0154745213241085</v>
      </c>
      <c r="T26" s="277" t="s">
        <v>300</v>
      </c>
      <c r="U26" s="258">
        <v>22</v>
      </c>
      <c r="X26" s="106"/>
    </row>
    <row r="27" spans="1:24" ht="15" customHeight="1">
      <c r="A27" s="88">
        <v>23</v>
      </c>
      <c r="B27" s="275" t="s">
        <v>613</v>
      </c>
      <c r="C27" s="173" t="s">
        <v>614</v>
      </c>
      <c r="D27" s="88" t="s">
        <v>343</v>
      </c>
      <c r="E27" s="277" t="s">
        <v>319</v>
      </c>
      <c r="F27" s="277" t="s">
        <v>319</v>
      </c>
      <c r="G27" s="277" t="s">
        <v>319</v>
      </c>
      <c r="H27" s="277" t="s">
        <v>319</v>
      </c>
      <c r="I27" s="277" t="s">
        <v>319</v>
      </c>
      <c r="J27" s="276">
        <v>100</v>
      </c>
      <c r="K27" s="276">
        <v>98.014250093509006</v>
      </c>
      <c r="L27" s="276">
        <v>93.251172702833827</v>
      </c>
      <c r="M27" s="276">
        <v>94.656791843895647</v>
      </c>
      <c r="N27" s="276">
        <v>96.342387718903595</v>
      </c>
      <c r="O27" s="276">
        <v>101.8566780764329</v>
      </c>
      <c r="P27" s="276">
        <v>97.780581576884344</v>
      </c>
      <c r="Q27" s="276">
        <v>96.616423257410219</v>
      </c>
      <c r="R27" s="276">
        <v>99.138028726279174</v>
      </c>
      <c r="S27" s="277" t="s">
        <v>300</v>
      </c>
      <c r="T27" s="277" t="s">
        <v>300</v>
      </c>
      <c r="U27" s="258">
        <v>23</v>
      </c>
      <c r="X27" s="106"/>
    </row>
    <row r="28" spans="1:24" ht="15" customHeight="1">
      <c r="A28" s="88">
        <v>24</v>
      </c>
      <c r="B28" s="275" t="s">
        <v>613</v>
      </c>
      <c r="C28" s="173" t="s">
        <v>615</v>
      </c>
      <c r="D28" s="88" t="s">
        <v>343</v>
      </c>
      <c r="E28" s="277" t="s">
        <v>319</v>
      </c>
      <c r="F28" s="277" t="s">
        <v>319</v>
      </c>
      <c r="G28" s="277" t="s">
        <v>319</v>
      </c>
      <c r="H28" s="277" t="s">
        <v>319</v>
      </c>
      <c r="I28" s="277" t="s">
        <v>319</v>
      </c>
      <c r="J28" s="276">
        <v>100</v>
      </c>
      <c r="K28" s="276">
        <v>98.536138167916349</v>
      </c>
      <c r="L28" s="276">
        <v>96.204928336188729</v>
      </c>
      <c r="M28" s="276">
        <v>97.956731689963988</v>
      </c>
      <c r="N28" s="276">
        <v>99.394331987699331</v>
      </c>
      <c r="O28" s="276">
        <v>104.92362916100222</v>
      </c>
      <c r="P28" s="276">
        <v>102.73622876720867</v>
      </c>
      <c r="Q28" s="276">
        <v>102.07765786281414</v>
      </c>
      <c r="R28" s="276">
        <v>103.7839163242306</v>
      </c>
      <c r="S28" s="277" t="s">
        <v>300</v>
      </c>
      <c r="T28" s="277" t="s">
        <v>300</v>
      </c>
      <c r="U28" s="258">
        <v>24</v>
      </c>
      <c r="X28" s="106"/>
    </row>
    <row r="29" spans="1:24" ht="15" customHeight="1">
      <c r="A29" s="88">
        <v>25</v>
      </c>
      <c r="B29" s="275">
        <v>12.2</v>
      </c>
      <c r="C29" s="173" t="s">
        <v>717</v>
      </c>
      <c r="D29" s="88" t="s">
        <v>616</v>
      </c>
      <c r="E29" s="277" t="s">
        <v>319</v>
      </c>
      <c r="F29" s="277" t="s">
        <v>319</v>
      </c>
      <c r="G29" s="277" t="s">
        <v>319</v>
      </c>
      <c r="H29" s="277" t="s">
        <v>319</v>
      </c>
      <c r="I29" s="277" t="s">
        <v>319</v>
      </c>
      <c r="J29" s="281">
        <v>1958</v>
      </c>
      <c r="K29" s="281">
        <v>1985</v>
      </c>
      <c r="L29" s="281">
        <v>1956</v>
      </c>
      <c r="M29" s="281">
        <v>1917</v>
      </c>
      <c r="N29" s="281">
        <v>1906</v>
      </c>
      <c r="O29" s="281">
        <v>1913</v>
      </c>
      <c r="P29" s="281">
        <v>1903</v>
      </c>
      <c r="Q29" s="281">
        <v>1834</v>
      </c>
      <c r="R29" s="281">
        <v>1877</v>
      </c>
      <c r="S29" s="281">
        <v>1925</v>
      </c>
      <c r="T29" s="281">
        <v>2031</v>
      </c>
      <c r="U29" s="258">
        <v>25</v>
      </c>
      <c r="X29" s="106"/>
    </row>
    <row r="30" spans="1:24" ht="15" customHeight="1">
      <c r="A30" s="88">
        <v>26</v>
      </c>
      <c r="B30" s="275" t="s">
        <v>617</v>
      </c>
      <c r="C30" s="173" t="s">
        <v>718</v>
      </c>
      <c r="D30" s="88" t="s">
        <v>458</v>
      </c>
      <c r="E30" s="276">
        <v>83.559832844937603</v>
      </c>
      <c r="F30" s="276">
        <v>84.746295299592532</v>
      </c>
      <c r="G30" s="276">
        <v>83.058593080354186</v>
      </c>
      <c r="H30" s="276">
        <v>82.806076972210263</v>
      </c>
      <c r="I30" s="276">
        <v>81.493380994351597</v>
      </c>
      <c r="J30" s="276">
        <v>79.456411478972825</v>
      </c>
      <c r="K30" s="276">
        <v>80.037285514646499</v>
      </c>
      <c r="L30" s="276">
        <v>77.877079921111374</v>
      </c>
      <c r="M30" s="276">
        <v>78.035236515153017</v>
      </c>
      <c r="N30" s="276">
        <v>72.630746131311383</v>
      </c>
      <c r="O30" s="276">
        <v>75.411074534652428</v>
      </c>
      <c r="P30" s="276">
        <v>73.87174740417079</v>
      </c>
      <c r="Q30" s="276">
        <v>74.237537898190013</v>
      </c>
      <c r="R30" s="276">
        <v>75.745912561952139</v>
      </c>
      <c r="S30" s="276">
        <v>72.275033538116674</v>
      </c>
      <c r="T30" s="276">
        <v>72.786753209114011</v>
      </c>
      <c r="U30" s="258">
        <v>26</v>
      </c>
      <c r="X30" s="106"/>
    </row>
    <row r="31" spans="1:24" ht="15" customHeight="1">
      <c r="A31" s="88">
        <v>27</v>
      </c>
      <c r="B31" s="275" t="s">
        <v>618</v>
      </c>
      <c r="C31" s="173" t="s">
        <v>719</v>
      </c>
      <c r="D31" s="88" t="s">
        <v>619</v>
      </c>
      <c r="E31" s="277" t="s">
        <v>319</v>
      </c>
      <c r="F31" s="277" t="s">
        <v>319</v>
      </c>
      <c r="G31" s="277" t="s">
        <v>319</v>
      </c>
      <c r="H31" s="277" t="s">
        <v>319</v>
      </c>
      <c r="I31" s="277" t="s">
        <v>319</v>
      </c>
      <c r="J31" s="277" t="s">
        <v>319</v>
      </c>
      <c r="K31" s="277" t="s">
        <v>319</v>
      </c>
      <c r="L31" s="277" t="s">
        <v>319</v>
      </c>
      <c r="M31" s="277" t="s">
        <v>319</v>
      </c>
      <c r="N31" s="277" t="s">
        <v>319</v>
      </c>
      <c r="O31" s="277" t="s">
        <v>319</v>
      </c>
      <c r="P31" s="277">
        <v>1.56</v>
      </c>
      <c r="Q31" s="277">
        <v>1.66</v>
      </c>
      <c r="R31" s="277">
        <v>1.95</v>
      </c>
      <c r="S31" s="277">
        <v>2.34</v>
      </c>
      <c r="T31" s="277" t="s">
        <v>300</v>
      </c>
      <c r="U31" s="258">
        <v>27</v>
      </c>
      <c r="X31" s="106"/>
    </row>
    <row r="32" spans="1:24" ht="15" customHeight="1">
      <c r="A32" s="88"/>
      <c r="B32" s="275" t="s">
        <v>620</v>
      </c>
      <c r="C32" s="173" t="s">
        <v>720</v>
      </c>
      <c r="D32" s="88" t="s">
        <v>621</v>
      </c>
      <c r="E32" s="277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277"/>
      <c r="U32" s="258"/>
      <c r="X32" s="106"/>
    </row>
    <row r="33" spans="1:24" ht="15" customHeight="1">
      <c r="A33" s="88">
        <v>28</v>
      </c>
      <c r="B33" s="275"/>
      <c r="C33" s="282" t="s">
        <v>622</v>
      </c>
      <c r="D33" s="88" t="s">
        <v>621</v>
      </c>
      <c r="E33" s="277">
        <v>4.2959414679240044</v>
      </c>
      <c r="F33" s="277">
        <v>4.4128604419611843</v>
      </c>
      <c r="G33" s="277">
        <v>4.7739969459469744</v>
      </c>
      <c r="H33" s="277">
        <v>4.4557969136518407</v>
      </c>
      <c r="I33" s="277">
        <v>4.2677624611345681</v>
      </c>
      <c r="J33" s="277">
        <v>4.3687793816518923</v>
      </c>
      <c r="K33" s="277">
        <v>4.4168600488574468</v>
      </c>
      <c r="L33" s="277">
        <v>4.3983131726650235</v>
      </c>
      <c r="M33" s="277">
        <v>4.6786878671908347</v>
      </c>
      <c r="N33" s="277">
        <v>4.4667295369865787</v>
      </c>
      <c r="O33" s="277">
        <v>4.4537135246681832</v>
      </c>
      <c r="P33" s="277">
        <v>4.466151316580528</v>
      </c>
      <c r="Q33" s="277">
        <v>4.1799496964294001</v>
      </c>
      <c r="R33" s="277">
        <v>4.0468009512904271</v>
      </c>
      <c r="S33" s="277">
        <v>3.9465406215956698</v>
      </c>
      <c r="T33" s="277" t="s">
        <v>300</v>
      </c>
      <c r="U33" s="258">
        <v>28</v>
      </c>
      <c r="X33" s="106"/>
    </row>
    <row r="34" spans="1:24" ht="15" customHeight="1">
      <c r="A34" s="88">
        <v>29</v>
      </c>
      <c r="B34" s="275"/>
      <c r="C34" s="282" t="s">
        <v>623</v>
      </c>
      <c r="D34" s="88" t="s">
        <v>621</v>
      </c>
      <c r="E34" s="277">
        <v>5.1945819300751737</v>
      </c>
      <c r="F34" s="277">
        <v>5.0622972926703937</v>
      </c>
      <c r="G34" s="277">
        <v>4.8208884963408156</v>
      </c>
      <c r="H34" s="277">
        <v>4.6755950573923517</v>
      </c>
      <c r="I34" s="277">
        <v>4.5103628691028899</v>
      </c>
      <c r="J34" s="277">
        <v>4.4730008709437428</v>
      </c>
      <c r="K34" s="277">
        <v>4.2889586382804223</v>
      </c>
      <c r="L34" s="277">
        <v>4.3056311670140204</v>
      </c>
      <c r="M34" s="277">
        <v>4.1613035486003982</v>
      </c>
      <c r="N34" s="277">
        <v>4.0251386451203111</v>
      </c>
      <c r="O34" s="277">
        <v>3.9029089035252889</v>
      </c>
      <c r="P34" s="277">
        <v>4.0305699194693201</v>
      </c>
      <c r="Q34" s="277">
        <v>3.7742908657456611</v>
      </c>
      <c r="R34" s="277">
        <v>3.8488731028521697</v>
      </c>
      <c r="S34" s="277">
        <v>3.7630235581405174</v>
      </c>
      <c r="T34" s="277" t="s">
        <v>300</v>
      </c>
      <c r="U34" s="258">
        <v>29</v>
      </c>
      <c r="X34" s="106"/>
    </row>
    <row r="35" spans="1:24" ht="15" customHeight="1">
      <c r="A35" s="88">
        <v>30</v>
      </c>
      <c r="B35" s="275" t="s">
        <v>624</v>
      </c>
      <c r="C35" s="173" t="s">
        <v>721</v>
      </c>
      <c r="D35" s="88" t="s">
        <v>270</v>
      </c>
      <c r="E35" s="277" t="s">
        <v>319</v>
      </c>
      <c r="F35" s="277" t="s">
        <v>319</v>
      </c>
      <c r="G35" s="277" t="s">
        <v>319</v>
      </c>
      <c r="H35" s="277">
        <v>37.037037037037038</v>
      </c>
      <c r="I35" s="277">
        <v>33.333333333333329</v>
      </c>
      <c r="J35" s="277">
        <v>29.629629629629626</v>
      </c>
      <c r="K35" s="277">
        <v>18.518518518518519</v>
      </c>
      <c r="L35" s="277">
        <v>33.333333333333329</v>
      </c>
      <c r="M35" s="277">
        <v>37.037037037037038</v>
      </c>
      <c r="N35" s="277">
        <v>44.444444444444443</v>
      </c>
      <c r="O35" s="277">
        <v>48.148148148148145</v>
      </c>
      <c r="P35" s="277">
        <v>60.714285714285708</v>
      </c>
      <c r="Q35" s="277">
        <v>42.857142857142854</v>
      </c>
      <c r="R35" s="277">
        <v>57.142857142857139</v>
      </c>
      <c r="S35" s="277">
        <v>53.571428571428569</v>
      </c>
      <c r="T35" s="277" t="s">
        <v>300</v>
      </c>
      <c r="U35" s="258">
        <v>30</v>
      </c>
      <c r="X35" s="106"/>
    </row>
    <row r="36" spans="1:24" ht="15" customHeight="1">
      <c r="A36" s="88">
        <v>31</v>
      </c>
      <c r="B36" s="275">
        <v>15.1</v>
      </c>
      <c r="C36" s="173" t="s">
        <v>722</v>
      </c>
      <c r="D36" s="88" t="s">
        <v>625</v>
      </c>
      <c r="E36" s="276">
        <v>71.857356466137844</v>
      </c>
      <c r="F36" s="276">
        <v>71.122130943880677</v>
      </c>
      <c r="G36" s="276">
        <v>69.731012630840269</v>
      </c>
      <c r="H36" s="276">
        <v>69.804103165337679</v>
      </c>
      <c r="I36" s="276">
        <v>72.436822891853481</v>
      </c>
      <c r="J36" s="276">
        <v>72.066503290107136</v>
      </c>
      <c r="K36" s="276">
        <v>70.174412121323527</v>
      </c>
      <c r="L36" s="276">
        <v>70.839289083188248</v>
      </c>
      <c r="M36" s="276">
        <v>70.943830009741035</v>
      </c>
      <c r="N36" s="276">
        <v>67.817829337470201</v>
      </c>
      <c r="O36" s="276">
        <v>68.151596966893592</v>
      </c>
      <c r="P36" s="276">
        <v>66.10729375451416</v>
      </c>
      <c r="Q36" s="276">
        <v>70.129453624140353</v>
      </c>
      <c r="R36" s="276">
        <v>68.497571903158104</v>
      </c>
      <c r="S36" s="277" t="s">
        <v>300</v>
      </c>
      <c r="T36" s="277" t="s">
        <v>300</v>
      </c>
      <c r="U36" s="258">
        <v>31</v>
      </c>
      <c r="X36" s="106"/>
    </row>
    <row r="37" spans="1:24" ht="15" customHeight="1">
      <c r="A37" s="88">
        <v>32</v>
      </c>
      <c r="B37" s="275">
        <v>15.2</v>
      </c>
      <c r="C37" s="173" t="s">
        <v>723</v>
      </c>
      <c r="D37" s="88" t="s">
        <v>626</v>
      </c>
      <c r="E37" s="276">
        <v>66</v>
      </c>
      <c r="F37" s="277" t="s">
        <v>319</v>
      </c>
      <c r="G37" s="277" t="s">
        <v>319</v>
      </c>
      <c r="H37" s="277" t="s">
        <v>319</v>
      </c>
      <c r="I37" s="277" t="s">
        <v>319</v>
      </c>
      <c r="J37" s="276">
        <v>57</v>
      </c>
      <c r="K37" s="277" t="s">
        <v>319</v>
      </c>
      <c r="L37" s="277" t="s">
        <v>319</v>
      </c>
      <c r="M37" s="277" t="s">
        <v>319</v>
      </c>
      <c r="N37" s="277" t="s">
        <v>319</v>
      </c>
      <c r="O37" s="276">
        <v>54</v>
      </c>
      <c r="P37" s="277" t="s">
        <v>300</v>
      </c>
      <c r="Q37" s="277" t="s">
        <v>300</v>
      </c>
      <c r="R37" s="277" t="s">
        <v>300</v>
      </c>
      <c r="S37" s="277" t="s">
        <v>300</v>
      </c>
      <c r="T37" s="277" t="s">
        <v>300</v>
      </c>
      <c r="U37" s="258">
        <v>32</v>
      </c>
      <c r="X37" s="106"/>
    </row>
    <row r="38" spans="1:24" ht="15" customHeight="1">
      <c r="A38" s="88">
        <v>33</v>
      </c>
      <c r="B38" s="275">
        <v>15.3</v>
      </c>
      <c r="C38" s="173" t="s">
        <v>724</v>
      </c>
      <c r="D38" s="88" t="s">
        <v>619</v>
      </c>
      <c r="E38" s="277" t="s">
        <v>319</v>
      </c>
      <c r="F38" s="277" t="s">
        <v>319</v>
      </c>
      <c r="G38" s="277" t="s">
        <v>319</v>
      </c>
      <c r="H38" s="277" t="s">
        <v>319</v>
      </c>
      <c r="I38" s="277" t="s">
        <v>319</v>
      </c>
      <c r="J38" s="277" t="s">
        <v>319</v>
      </c>
      <c r="K38" s="277" t="s">
        <v>319</v>
      </c>
      <c r="L38" s="277" t="s">
        <v>319</v>
      </c>
      <c r="M38" s="277" t="s">
        <v>319</v>
      </c>
      <c r="N38" s="276">
        <v>3</v>
      </c>
      <c r="O38" s="276">
        <v>20</v>
      </c>
      <c r="P38" s="276">
        <v>12</v>
      </c>
      <c r="Q38" s="276">
        <v>24.9</v>
      </c>
      <c r="R38" s="276">
        <v>36.299999999999997</v>
      </c>
      <c r="S38" s="276">
        <v>31</v>
      </c>
      <c r="T38" s="276">
        <v>15.7</v>
      </c>
      <c r="U38" s="258">
        <v>33</v>
      </c>
      <c r="X38" s="106"/>
    </row>
    <row r="39" spans="1:24">
      <c r="B39" s="174" t="s">
        <v>627</v>
      </c>
    </row>
    <row r="40" spans="1:24">
      <c r="B40" s="77" t="s">
        <v>628</v>
      </c>
    </row>
    <row r="41" spans="1:24">
      <c r="B41" s="77" t="s">
        <v>629</v>
      </c>
    </row>
    <row r="42" spans="1:24">
      <c r="B42" s="77" t="s">
        <v>630</v>
      </c>
    </row>
    <row r="43" spans="1:24">
      <c r="B43" s="177" t="s">
        <v>631</v>
      </c>
    </row>
    <row r="44" spans="1:24" ht="13.5">
      <c r="B44" s="98" t="s">
        <v>632</v>
      </c>
    </row>
    <row r="45" spans="1:24">
      <c r="B45" s="77" t="s">
        <v>633</v>
      </c>
    </row>
    <row r="46" spans="1:24">
      <c r="B46" s="77" t="s">
        <v>634</v>
      </c>
    </row>
    <row r="47" spans="1:24">
      <c r="B47" s="177" t="s">
        <v>635</v>
      </c>
    </row>
    <row r="48" spans="1:24">
      <c r="B48" s="77" t="s">
        <v>636</v>
      </c>
    </row>
    <row r="49" spans="2:2">
      <c r="B49" s="177" t="s">
        <v>637</v>
      </c>
    </row>
    <row r="50" spans="2:2">
      <c r="B50" s="77" t="s">
        <v>638</v>
      </c>
    </row>
    <row r="51" spans="2:2">
      <c r="B51" s="77" t="s">
        <v>639</v>
      </c>
    </row>
    <row r="52" spans="2:2">
      <c r="B52" s="77" t="s">
        <v>640</v>
      </c>
    </row>
    <row r="53" spans="2:2">
      <c r="B53" s="77" t="s">
        <v>641</v>
      </c>
    </row>
    <row r="54" spans="2:2">
      <c r="B54" s="77" t="s">
        <v>642</v>
      </c>
    </row>
    <row r="55" spans="2:2">
      <c r="B55" s="77" t="s">
        <v>643</v>
      </c>
    </row>
    <row r="56" spans="2:2">
      <c r="B56" s="98" t="s">
        <v>644</v>
      </c>
    </row>
    <row r="57" spans="2:2">
      <c r="B57" s="77" t="s">
        <v>645</v>
      </c>
    </row>
    <row r="58" spans="2:2">
      <c r="B58" s="77" t="s">
        <v>646</v>
      </c>
    </row>
    <row r="59" spans="2:2">
      <c r="B59" s="77" t="s">
        <v>647</v>
      </c>
    </row>
    <row r="60" spans="2:2">
      <c r="B60" s="177" t="s">
        <v>648</v>
      </c>
    </row>
    <row r="61" spans="2:2">
      <c r="B61" s="77" t="s">
        <v>649</v>
      </c>
    </row>
    <row r="62" spans="2:2">
      <c r="B62" s="177" t="s">
        <v>650</v>
      </c>
    </row>
    <row r="63" spans="2:2" ht="13.5">
      <c r="B63" s="98" t="s">
        <v>651</v>
      </c>
    </row>
    <row r="64" spans="2:2">
      <c r="B64" s="77" t="s">
        <v>652</v>
      </c>
    </row>
    <row r="65" spans="2:3">
      <c r="B65" s="177" t="s">
        <v>653</v>
      </c>
    </row>
    <row r="66" spans="2:3">
      <c r="B66" s="77" t="s">
        <v>654</v>
      </c>
    </row>
    <row r="67" spans="2:3">
      <c r="B67" s="177" t="s">
        <v>655</v>
      </c>
    </row>
    <row r="68" spans="2:3">
      <c r="B68" s="77" t="s">
        <v>656</v>
      </c>
    </row>
    <row r="69" spans="2:3">
      <c r="B69" s="77" t="s">
        <v>657</v>
      </c>
    </row>
    <row r="70" spans="2:3">
      <c r="B70" s="77" t="s">
        <v>658</v>
      </c>
      <c r="C70" s="173"/>
    </row>
    <row r="71" spans="2:3">
      <c r="B71" s="177" t="s">
        <v>659</v>
      </c>
      <c r="C71" s="173"/>
    </row>
    <row r="72" spans="2:3">
      <c r="B72" s="77" t="s">
        <v>660</v>
      </c>
    </row>
  </sheetData>
  <pageMargins left="0.59055118110236227" right="0.19685039370078741" top="0.78740157480314965" bottom="0.39370078740157483" header="0.11811023622047245" footer="0.11811023622047245"/>
  <pageSetup paperSize="9" scale="75" orientation="portrait" r:id="rId1"/>
  <headerFooter alignWithMargins="0">
    <oddHeader>&amp;R&amp;"MetaNormalLF-Roman,Standard"Teil 1</oddHeader>
    <oddFooter>&amp;L&amp;"MetaNormalLF-Roman,Standard"Statistisches Bundesamt, Umweltnutzung und Wirtschaft, Tabellenband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3"/>
  <sheetViews>
    <sheetView workbookViewId="0"/>
  </sheetViews>
  <sheetFormatPr baseColWidth="10" defaultRowHeight="12.75"/>
  <cols>
    <col min="1" max="1" width="4.28515625" style="77" customWidth="1"/>
    <col min="2" max="2" width="9.7109375" style="77" customWidth="1"/>
    <col min="3" max="3" width="52.7109375" style="177" customWidth="1"/>
    <col min="4" max="18" width="10.5703125" style="247" customWidth="1"/>
    <col min="19" max="19" width="4.28515625" style="247" hidden="1" customWidth="1"/>
    <col min="20" max="256" width="11.42578125" style="247"/>
    <col min="257" max="257" width="5.7109375" style="247" customWidth="1"/>
    <col min="258" max="258" width="11.7109375" style="247" customWidth="1"/>
    <col min="259" max="259" width="52.7109375" style="247" customWidth="1"/>
    <col min="260" max="274" width="10.5703125" style="247" customWidth="1"/>
    <col min="275" max="275" width="5.7109375" style="247" customWidth="1"/>
    <col min="276" max="512" width="11.42578125" style="247"/>
    <col min="513" max="513" width="5.7109375" style="247" customWidth="1"/>
    <col min="514" max="514" width="11.7109375" style="247" customWidth="1"/>
    <col min="515" max="515" width="52.7109375" style="247" customWidth="1"/>
    <col min="516" max="530" width="10.5703125" style="247" customWidth="1"/>
    <col min="531" max="531" width="5.7109375" style="247" customWidth="1"/>
    <col min="532" max="768" width="11.42578125" style="247"/>
    <col min="769" max="769" width="5.7109375" style="247" customWidth="1"/>
    <col min="770" max="770" width="11.7109375" style="247" customWidth="1"/>
    <col min="771" max="771" width="52.7109375" style="247" customWidth="1"/>
    <col min="772" max="786" width="10.5703125" style="247" customWidth="1"/>
    <col min="787" max="787" width="5.7109375" style="247" customWidth="1"/>
    <col min="788" max="1024" width="11.42578125" style="247"/>
    <col min="1025" max="1025" width="5.7109375" style="247" customWidth="1"/>
    <col min="1026" max="1026" width="11.7109375" style="247" customWidth="1"/>
    <col min="1027" max="1027" width="52.7109375" style="247" customWidth="1"/>
    <col min="1028" max="1042" width="10.5703125" style="247" customWidth="1"/>
    <col min="1043" max="1043" width="5.7109375" style="247" customWidth="1"/>
    <col min="1044" max="1280" width="11.42578125" style="247"/>
    <col min="1281" max="1281" width="5.7109375" style="247" customWidth="1"/>
    <col min="1282" max="1282" width="11.7109375" style="247" customWidth="1"/>
    <col min="1283" max="1283" width="52.7109375" style="247" customWidth="1"/>
    <col min="1284" max="1298" width="10.5703125" style="247" customWidth="1"/>
    <col min="1299" max="1299" width="5.7109375" style="247" customWidth="1"/>
    <col min="1300" max="1536" width="11.42578125" style="247"/>
    <col min="1537" max="1537" width="5.7109375" style="247" customWidth="1"/>
    <col min="1538" max="1538" width="11.7109375" style="247" customWidth="1"/>
    <col min="1539" max="1539" width="52.7109375" style="247" customWidth="1"/>
    <col min="1540" max="1554" width="10.5703125" style="247" customWidth="1"/>
    <col min="1555" max="1555" width="5.7109375" style="247" customWidth="1"/>
    <col min="1556" max="1792" width="11.42578125" style="247"/>
    <col min="1793" max="1793" width="5.7109375" style="247" customWidth="1"/>
    <col min="1794" max="1794" width="11.7109375" style="247" customWidth="1"/>
    <col min="1795" max="1795" width="52.7109375" style="247" customWidth="1"/>
    <col min="1796" max="1810" width="10.5703125" style="247" customWidth="1"/>
    <col min="1811" max="1811" width="5.7109375" style="247" customWidth="1"/>
    <col min="1812" max="2048" width="11.42578125" style="247"/>
    <col min="2049" max="2049" width="5.7109375" style="247" customWidth="1"/>
    <col min="2050" max="2050" width="11.7109375" style="247" customWidth="1"/>
    <col min="2051" max="2051" width="52.7109375" style="247" customWidth="1"/>
    <col min="2052" max="2066" width="10.5703125" style="247" customWidth="1"/>
    <col min="2067" max="2067" width="5.7109375" style="247" customWidth="1"/>
    <col min="2068" max="2304" width="11.42578125" style="247"/>
    <col min="2305" max="2305" width="5.7109375" style="247" customWidth="1"/>
    <col min="2306" max="2306" width="11.7109375" style="247" customWidth="1"/>
    <col min="2307" max="2307" width="52.7109375" style="247" customWidth="1"/>
    <col min="2308" max="2322" width="10.5703125" style="247" customWidth="1"/>
    <col min="2323" max="2323" width="5.7109375" style="247" customWidth="1"/>
    <col min="2324" max="2560" width="11.42578125" style="247"/>
    <col min="2561" max="2561" width="5.7109375" style="247" customWidth="1"/>
    <col min="2562" max="2562" width="11.7109375" style="247" customWidth="1"/>
    <col min="2563" max="2563" width="52.7109375" style="247" customWidth="1"/>
    <col min="2564" max="2578" width="10.5703125" style="247" customWidth="1"/>
    <col min="2579" max="2579" width="5.7109375" style="247" customWidth="1"/>
    <col min="2580" max="2816" width="11.42578125" style="247"/>
    <col min="2817" max="2817" width="5.7109375" style="247" customWidth="1"/>
    <col min="2818" max="2818" width="11.7109375" style="247" customWidth="1"/>
    <col min="2819" max="2819" width="52.7109375" style="247" customWidth="1"/>
    <col min="2820" max="2834" width="10.5703125" style="247" customWidth="1"/>
    <col min="2835" max="2835" width="5.7109375" style="247" customWidth="1"/>
    <col min="2836" max="3072" width="11.42578125" style="247"/>
    <col min="3073" max="3073" width="5.7109375" style="247" customWidth="1"/>
    <col min="3074" max="3074" width="11.7109375" style="247" customWidth="1"/>
    <col min="3075" max="3075" width="52.7109375" style="247" customWidth="1"/>
    <col min="3076" max="3090" width="10.5703125" style="247" customWidth="1"/>
    <col min="3091" max="3091" width="5.7109375" style="247" customWidth="1"/>
    <col min="3092" max="3328" width="11.42578125" style="247"/>
    <col min="3329" max="3329" width="5.7109375" style="247" customWidth="1"/>
    <col min="3330" max="3330" width="11.7109375" style="247" customWidth="1"/>
    <col min="3331" max="3331" width="52.7109375" style="247" customWidth="1"/>
    <col min="3332" max="3346" width="10.5703125" style="247" customWidth="1"/>
    <col min="3347" max="3347" width="5.7109375" style="247" customWidth="1"/>
    <col min="3348" max="3584" width="11.42578125" style="247"/>
    <col min="3585" max="3585" width="5.7109375" style="247" customWidth="1"/>
    <col min="3586" max="3586" width="11.7109375" style="247" customWidth="1"/>
    <col min="3587" max="3587" width="52.7109375" style="247" customWidth="1"/>
    <col min="3588" max="3602" width="10.5703125" style="247" customWidth="1"/>
    <col min="3603" max="3603" width="5.7109375" style="247" customWidth="1"/>
    <col min="3604" max="3840" width="11.42578125" style="247"/>
    <col min="3841" max="3841" width="5.7109375" style="247" customWidth="1"/>
    <col min="3842" max="3842" width="11.7109375" style="247" customWidth="1"/>
    <col min="3843" max="3843" width="52.7109375" style="247" customWidth="1"/>
    <col min="3844" max="3858" width="10.5703125" style="247" customWidth="1"/>
    <col min="3859" max="3859" width="5.7109375" style="247" customWidth="1"/>
    <col min="3860" max="4096" width="11.42578125" style="247"/>
    <col min="4097" max="4097" width="5.7109375" style="247" customWidth="1"/>
    <col min="4098" max="4098" width="11.7109375" style="247" customWidth="1"/>
    <col min="4099" max="4099" width="52.7109375" style="247" customWidth="1"/>
    <col min="4100" max="4114" width="10.5703125" style="247" customWidth="1"/>
    <col min="4115" max="4115" width="5.7109375" style="247" customWidth="1"/>
    <col min="4116" max="4352" width="11.42578125" style="247"/>
    <col min="4353" max="4353" width="5.7109375" style="247" customWidth="1"/>
    <col min="4354" max="4354" width="11.7109375" style="247" customWidth="1"/>
    <col min="4355" max="4355" width="52.7109375" style="247" customWidth="1"/>
    <col min="4356" max="4370" width="10.5703125" style="247" customWidth="1"/>
    <col min="4371" max="4371" width="5.7109375" style="247" customWidth="1"/>
    <col min="4372" max="4608" width="11.42578125" style="247"/>
    <col min="4609" max="4609" width="5.7109375" style="247" customWidth="1"/>
    <col min="4610" max="4610" width="11.7109375" style="247" customWidth="1"/>
    <col min="4611" max="4611" width="52.7109375" style="247" customWidth="1"/>
    <col min="4612" max="4626" width="10.5703125" style="247" customWidth="1"/>
    <col min="4627" max="4627" width="5.7109375" style="247" customWidth="1"/>
    <col min="4628" max="4864" width="11.42578125" style="247"/>
    <col min="4865" max="4865" width="5.7109375" style="247" customWidth="1"/>
    <col min="4866" max="4866" width="11.7109375" style="247" customWidth="1"/>
    <col min="4867" max="4867" width="52.7109375" style="247" customWidth="1"/>
    <col min="4868" max="4882" width="10.5703125" style="247" customWidth="1"/>
    <col min="4883" max="4883" width="5.7109375" style="247" customWidth="1"/>
    <col min="4884" max="5120" width="11.42578125" style="247"/>
    <col min="5121" max="5121" width="5.7109375" style="247" customWidth="1"/>
    <col min="5122" max="5122" width="11.7109375" style="247" customWidth="1"/>
    <col min="5123" max="5123" width="52.7109375" style="247" customWidth="1"/>
    <col min="5124" max="5138" width="10.5703125" style="247" customWidth="1"/>
    <col min="5139" max="5139" width="5.7109375" style="247" customWidth="1"/>
    <col min="5140" max="5376" width="11.42578125" style="247"/>
    <col min="5377" max="5377" width="5.7109375" style="247" customWidth="1"/>
    <col min="5378" max="5378" width="11.7109375" style="247" customWidth="1"/>
    <col min="5379" max="5379" width="52.7109375" style="247" customWidth="1"/>
    <col min="5380" max="5394" width="10.5703125" style="247" customWidth="1"/>
    <col min="5395" max="5395" width="5.7109375" style="247" customWidth="1"/>
    <col min="5396" max="5632" width="11.42578125" style="247"/>
    <col min="5633" max="5633" width="5.7109375" style="247" customWidth="1"/>
    <col min="5634" max="5634" width="11.7109375" style="247" customWidth="1"/>
    <col min="5635" max="5635" width="52.7109375" style="247" customWidth="1"/>
    <col min="5636" max="5650" width="10.5703125" style="247" customWidth="1"/>
    <col min="5651" max="5651" width="5.7109375" style="247" customWidth="1"/>
    <col min="5652" max="5888" width="11.42578125" style="247"/>
    <col min="5889" max="5889" width="5.7109375" style="247" customWidth="1"/>
    <col min="5890" max="5890" width="11.7109375" style="247" customWidth="1"/>
    <col min="5891" max="5891" width="52.7109375" style="247" customWidth="1"/>
    <col min="5892" max="5906" width="10.5703125" style="247" customWidth="1"/>
    <col min="5907" max="5907" width="5.7109375" style="247" customWidth="1"/>
    <col min="5908" max="6144" width="11.42578125" style="247"/>
    <col min="6145" max="6145" width="5.7109375" style="247" customWidth="1"/>
    <col min="6146" max="6146" width="11.7109375" style="247" customWidth="1"/>
    <col min="6147" max="6147" width="52.7109375" style="247" customWidth="1"/>
    <col min="6148" max="6162" width="10.5703125" style="247" customWidth="1"/>
    <col min="6163" max="6163" width="5.7109375" style="247" customWidth="1"/>
    <col min="6164" max="6400" width="11.42578125" style="247"/>
    <col min="6401" max="6401" width="5.7109375" style="247" customWidth="1"/>
    <col min="6402" max="6402" width="11.7109375" style="247" customWidth="1"/>
    <col min="6403" max="6403" width="52.7109375" style="247" customWidth="1"/>
    <col min="6404" max="6418" width="10.5703125" style="247" customWidth="1"/>
    <col min="6419" max="6419" width="5.7109375" style="247" customWidth="1"/>
    <col min="6420" max="6656" width="11.42578125" style="247"/>
    <col min="6657" max="6657" width="5.7109375" style="247" customWidth="1"/>
    <col min="6658" max="6658" width="11.7109375" style="247" customWidth="1"/>
    <col min="6659" max="6659" width="52.7109375" style="247" customWidth="1"/>
    <col min="6660" max="6674" width="10.5703125" style="247" customWidth="1"/>
    <col min="6675" max="6675" width="5.7109375" style="247" customWidth="1"/>
    <col min="6676" max="6912" width="11.42578125" style="247"/>
    <col min="6913" max="6913" width="5.7109375" style="247" customWidth="1"/>
    <col min="6914" max="6914" width="11.7109375" style="247" customWidth="1"/>
    <col min="6915" max="6915" width="52.7109375" style="247" customWidth="1"/>
    <col min="6916" max="6930" width="10.5703125" style="247" customWidth="1"/>
    <col min="6931" max="6931" width="5.7109375" style="247" customWidth="1"/>
    <col min="6932" max="7168" width="11.42578125" style="247"/>
    <col min="7169" max="7169" width="5.7109375" style="247" customWidth="1"/>
    <col min="7170" max="7170" width="11.7109375" style="247" customWidth="1"/>
    <col min="7171" max="7171" width="52.7109375" style="247" customWidth="1"/>
    <col min="7172" max="7186" width="10.5703125" style="247" customWidth="1"/>
    <col min="7187" max="7187" width="5.7109375" style="247" customWidth="1"/>
    <col min="7188" max="7424" width="11.42578125" style="247"/>
    <col min="7425" max="7425" width="5.7109375" style="247" customWidth="1"/>
    <col min="7426" max="7426" width="11.7109375" style="247" customWidth="1"/>
    <col min="7427" max="7427" width="52.7109375" style="247" customWidth="1"/>
    <col min="7428" max="7442" width="10.5703125" style="247" customWidth="1"/>
    <col min="7443" max="7443" width="5.7109375" style="247" customWidth="1"/>
    <col min="7444" max="7680" width="11.42578125" style="247"/>
    <col min="7681" max="7681" width="5.7109375" style="247" customWidth="1"/>
    <col min="7682" max="7682" width="11.7109375" style="247" customWidth="1"/>
    <col min="7683" max="7683" width="52.7109375" style="247" customWidth="1"/>
    <col min="7684" max="7698" width="10.5703125" style="247" customWidth="1"/>
    <col min="7699" max="7699" width="5.7109375" style="247" customWidth="1"/>
    <col min="7700" max="7936" width="11.42578125" style="247"/>
    <col min="7937" max="7937" width="5.7109375" style="247" customWidth="1"/>
    <col min="7938" max="7938" width="11.7109375" style="247" customWidth="1"/>
    <col min="7939" max="7939" width="52.7109375" style="247" customWidth="1"/>
    <col min="7940" max="7954" width="10.5703125" style="247" customWidth="1"/>
    <col min="7955" max="7955" width="5.7109375" style="247" customWidth="1"/>
    <col min="7956" max="8192" width="11.42578125" style="247"/>
    <col min="8193" max="8193" width="5.7109375" style="247" customWidth="1"/>
    <col min="8194" max="8194" width="11.7109375" style="247" customWidth="1"/>
    <col min="8195" max="8195" width="52.7109375" style="247" customWidth="1"/>
    <col min="8196" max="8210" width="10.5703125" style="247" customWidth="1"/>
    <col min="8211" max="8211" width="5.7109375" style="247" customWidth="1"/>
    <col min="8212" max="8448" width="11.42578125" style="247"/>
    <col min="8449" max="8449" width="5.7109375" style="247" customWidth="1"/>
    <col min="8450" max="8450" width="11.7109375" style="247" customWidth="1"/>
    <col min="8451" max="8451" width="52.7109375" style="247" customWidth="1"/>
    <col min="8452" max="8466" width="10.5703125" style="247" customWidth="1"/>
    <col min="8467" max="8467" width="5.7109375" style="247" customWidth="1"/>
    <col min="8468" max="8704" width="11.42578125" style="247"/>
    <col min="8705" max="8705" width="5.7109375" style="247" customWidth="1"/>
    <col min="8706" max="8706" width="11.7109375" style="247" customWidth="1"/>
    <col min="8707" max="8707" width="52.7109375" style="247" customWidth="1"/>
    <col min="8708" max="8722" width="10.5703125" style="247" customWidth="1"/>
    <col min="8723" max="8723" width="5.7109375" style="247" customWidth="1"/>
    <col min="8724" max="8960" width="11.42578125" style="247"/>
    <col min="8961" max="8961" width="5.7109375" style="247" customWidth="1"/>
    <col min="8962" max="8962" width="11.7109375" style="247" customWidth="1"/>
    <col min="8963" max="8963" width="52.7109375" style="247" customWidth="1"/>
    <col min="8964" max="8978" width="10.5703125" style="247" customWidth="1"/>
    <col min="8979" max="8979" width="5.7109375" style="247" customWidth="1"/>
    <col min="8980" max="9216" width="11.42578125" style="247"/>
    <col min="9217" max="9217" width="5.7109375" style="247" customWidth="1"/>
    <col min="9218" max="9218" width="11.7109375" style="247" customWidth="1"/>
    <col min="9219" max="9219" width="52.7109375" style="247" customWidth="1"/>
    <col min="9220" max="9234" width="10.5703125" style="247" customWidth="1"/>
    <col min="9235" max="9235" width="5.7109375" style="247" customWidth="1"/>
    <col min="9236" max="9472" width="11.42578125" style="247"/>
    <col min="9473" max="9473" width="5.7109375" style="247" customWidth="1"/>
    <col min="9474" max="9474" width="11.7109375" style="247" customWidth="1"/>
    <col min="9475" max="9475" width="52.7109375" style="247" customWidth="1"/>
    <col min="9476" max="9490" width="10.5703125" style="247" customWidth="1"/>
    <col min="9491" max="9491" width="5.7109375" style="247" customWidth="1"/>
    <col min="9492" max="9728" width="11.42578125" style="247"/>
    <col min="9729" max="9729" width="5.7109375" style="247" customWidth="1"/>
    <col min="9730" max="9730" width="11.7109375" style="247" customWidth="1"/>
    <col min="9731" max="9731" width="52.7109375" style="247" customWidth="1"/>
    <col min="9732" max="9746" width="10.5703125" style="247" customWidth="1"/>
    <col min="9747" max="9747" width="5.7109375" style="247" customWidth="1"/>
    <col min="9748" max="9984" width="11.42578125" style="247"/>
    <col min="9985" max="9985" width="5.7109375" style="247" customWidth="1"/>
    <col min="9986" max="9986" width="11.7109375" style="247" customWidth="1"/>
    <col min="9987" max="9987" width="52.7109375" style="247" customWidth="1"/>
    <col min="9988" max="10002" width="10.5703125" style="247" customWidth="1"/>
    <col min="10003" max="10003" width="5.7109375" style="247" customWidth="1"/>
    <col min="10004" max="10240" width="11.42578125" style="247"/>
    <col min="10241" max="10241" width="5.7109375" style="247" customWidth="1"/>
    <col min="10242" max="10242" width="11.7109375" style="247" customWidth="1"/>
    <col min="10243" max="10243" width="52.7109375" style="247" customWidth="1"/>
    <col min="10244" max="10258" width="10.5703125" style="247" customWidth="1"/>
    <col min="10259" max="10259" width="5.7109375" style="247" customWidth="1"/>
    <col min="10260" max="10496" width="11.42578125" style="247"/>
    <col min="10497" max="10497" width="5.7109375" style="247" customWidth="1"/>
    <col min="10498" max="10498" width="11.7109375" style="247" customWidth="1"/>
    <col min="10499" max="10499" width="52.7109375" style="247" customWidth="1"/>
    <col min="10500" max="10514" width="10.5703125" style="247" customWidth="1"/>
    <col min="10515" max="10515" width="5.7109375" style="247" customWidth="1"/>
    <col min="10516" max="10752" width="11.42578125" style="247"/>
    <col min="10753" max="10753" width="5.7109375" style="247" customWidth="1"/>
    <col min="10754" max="10754" width="11.7109375" style="247" customWidth="1"/>
    <col min="10755" max="10755" width="52.7109375" style="247" customWidth="1"/>
    <col min="10756" max="10770" width="10.5703125" style="247" customWidth="1"/>
    <col min="10771" max="10771" width="5.7109375" style="247" customWidth="1"/>
    <col min="10772" max="11008" width="11.42578125" style="247"/>
    <col min="11009" max="11009" width="5.7109375" style="247" customWidth="1"/>
    <col min="11010" max="11010" width="11.7109375" style="247" customWidth="1"/>
    <col min="11011" max="11011" width="52.7109375" style="247" customWidth="1"/>
    <col min="11012" max="11026" width="10.5703125" style="247" customWidth="1"/>
    <col min="11027" max="11027" width="5.7109375" style="247" customWidth="1"/>
    <col min="11028" max="11264" width="11.42578125" style="247"/>
    <col min="11265" max="11265" width="5.7109375" style="247" customWidth="1"/>
    <col min="11266" max="11266" width="11.7109375" style="247" customWidth="1"/>
    <col min="11267" max="11267" width="52.7109375" style="247" customWidth="1"/>
    <col min="11268" max="11282" width="10.5703125" style="247" customWidth="1"/>
    <col min="11283" max="11283" width="5.7109375" style="247" customWidth="1"/>
    <col min="11284" max="11520" width="11.42578125" style="247"/>
    <col min="11521" max="11521" width="5.7109375" style="247" customWidth="1"/>
    <col min="11522" max="11522" width="11.7109375" style="247" customWidth="1"/>
    <col min="11523" max="11523" width="52.7109375" style="247" customWidth="1"/>
    <col min="11524" max="11538" width="10.5703125" style="247" customWidth="1"/>
    <col min="11539" max="11539" width="5.7109375" style="247" customWidth="1"/>
    <col min="11540" max="11776" width="11.42578125" style="247"/>
    <col min="11777" max="11777" width="5.7109375" style="247" customWidth="1"/>
    <col min="11778" max="11778" width="11.7109375" style="247" customWidth="1"/>
    <col min="11779" max="11779" width="52.7109375" style="247" customWidth="1"/>
    <col min="11780" max="11794" width="10.5703125" style="247" customWidth="1"/>
    <col min="11795" max="11795" width="5.7109375" style="247" customWidth="1"/>
    <col min="11796" max="12032" width="11.42578125" style="247"/>
    <col min="12033" max="12033" width="5.7109375" style="247" customWidth="1"/>
    <col min="12034" max="12034" width="11.7109375" style="247" customWidth="1"/>
    <col min="12035" max="12035" width="52.7109375" style="247" customWidth="1"/>
    <col min="12036" max="12050" width="10.5703125" style="247" customWidth="1"/>
    <col min="12051" max="12051" width="5.7109375" style="247" customWidth="1"/>
    <col min="12052" max="12288" width="11.42578125" style="247"/>
    <col min="12289" max="12289" width="5.7109375" style="247" customWidth="1"/>
    <col min="12290" max="12290" width="11.7109375" style="247" customWidth="1"/>
    <col min="12291" max="12291" width="52.7109375" style="247" customWidth="1"/>
    <col min="12292" max="12306" width="10.5703125" style="247" customWidth="1"/>
    <col min="12307" max="12307" width="5.7109375" style="247" customWidth="1"/>
    <col min="12308" max="12544" width="11.42578125" style="247"/>
    <col min="12545" max="12545" width="5.7109375" style="247" customWidth="1"/>
    <col min="12546" max="12546" width="11.7109375" style="247" customWidth="1"/>
    <col min="12547" max="12547" width="52.7109375" style="247" customWidth="1"/>
    <col min="12548" max="12562" width="10.5703125" style="247" customWidth="1"/>
    <col min="12563" max="12563" width="5.7109375" style="247" customWidth="1"/>
    <col min="12564" max="12800" width="11.42578125" style="247"/>
    <col min="12801" max="12801" width="5.7109375" style="247" customWidth="1"/>
    <col min="12802" max="12802" width="11.7109375" style="247" customWidth="1"/>
    <col min="12803" max="12803" width="52.7109375" style="247" customWidth="1"/>
    <col min="12804" max="12818" width="10.5703125" style="247" customWidth="1"/>
    <col min="12819" max="12819" width="5.7109375" style="247" customWidth="1"/>
    <col min="12820" max="13056" width="11.42578125" style="247"/>
    <col min="13057" max="13057" width="5.7109375" style="247" customWidth="1"/>
    <col min="13058" max="13058" width="11.7109375" style="247" customWidth="1"/>
    <col min="13059" max="13059" width="52.7109375" style="247" customWidth="1"/>
    <col min="13060" max="13074" width="10.5703125" style="247" customWidth="1"/>
    <col min="13075" max="13075" width="5.7109375" style="247" customWidth="1"/>
    <col min="13076" max="13312" width="11.42578125" style="247"/>
    <col min="13313" max="13313" width="5.7109375" style="247" customWidth="1"/>
    <col min="13314" max="13314" width="11.7109375" style="247" customWidth="1"/>
    <col min="13315" max="13315" width="52.7109375" style="247" customWidth="1"/>
    <col min="13316" max="13330" width="10.5703125" style="247" customWidth="1"/>
    <col min="13331" max="13331" width="5.7109375" style="247" customWidth="1"/>
    <col min="13332" max="13568" width="11.42578125" style="247"/>
    <col min="13569" max="13569" width="5.7109375" style="247" customWidth="1"/>
    <col min="13570" max="13570" width="11.7109375" style="247" customWidth="1"/>
    <col min="13571" max="13571" width="52.7109375" style="247" customWidth="1"/>
    <col min="13572" max="13586" width="10.5703125" style="247" customWidth="1"/>
    <col min="13587" max="13587" width="5.7109375" style="247" customWidth="1"/>
    <col min="13588" max="13824" width="11.42578125" style="247"/>
    <col min="13825" max="13825" width="5.7109375" style="247" customWidth="1"/>
    <col min="13826" max="13826" width="11.7109375" style="247" customWidth="1"/>
    <col min="13827" max="13827" width="52.7109375" style="247" customWidth="1"/>
    <col min="13828" max="13842" width="10.5703125" style="247" customWidth="1"/>
    <col min="13843" max="13843" width="5.7109375" style="247" customWidth="1"/>
    <col min="13844" max="14080" width="11.42578125" style="247"/>
    <col min="14081" max="14081" width="5.7109375" style="247" customWidth="1"/>
    <col min="14082" max="14082" width="11.7109375" style="247" customWidth="1"/>
    <col min="14083" max="14083" width="52.7109375" style="247" customWidth="1"/>
    <col min="14084" max="14098" width="10.5703125" style="247" customWidth="1"/>
    <col min="14099" max="14099" width="5.7109375" style="247" customWidth="1"/>
    <col min="14100" max="14336" width="11.42578125" style="247"/>
    <col min="14337" max="14337" width="5.7109375" style="247" customWidth="1"/>
    <col min="14338" max="14338" width="11.7109375" style="247" customWidth="1"/>
    <col min="14339" max="14339" width="52.7109375" style="247" customWidth="1"/>
    <col min="14340" max="14354" width="10.5703125" style="247" customWidth="1"/>
    <col min="14355" max="14355" width="5.7109375" style="247" customWidth="1"/>
    <col min="14356" max="14592" width="11.42578125" style="247"/>
    <col min="14593" max="14593" width="5.7109375" style="247" customWidth="1"/>
    <col min="14594" max="14594" width="11.7109375" style="247" customWidth="1"/>
    <col min="14595" max="14595" width="52.7109375" style="247" customWidth="1"/>
    <col min="14596" max="14610" width="10.5703125" style="247" customWidth="1"/>
    <col min="14611" max="14611" width="5.7109375" style="247" customWidth="1"/>
    <col min="14612" max="14848" width="11.42578125" style="247"/>
    <col min="14849" max="14849" width="5.7109375" style="247" customWidth="1"/>
    <col min="14850" max="14850" width="11.7109375" style="247" customWidth="1"/>
    <col min="14851" max="14851" width="52.7109375" style="247" customWidth="1"/>
    <col min="14852" max="14866" width="10.5703125" style="247" customWidth="1"/>
    <col min="14867" max="14867" width="5.7109375" style="247" customWidth="1"/>
    <col min="14868" max="15104" width="11.42578125" style="247"/>
    <col min="15105" max="15105" width="5.7109375" style="247" customWidth="1"/>
    <col min="15106" max="15106" width="11.7109375" style="247" customWidth="1"/>
    <col min="15107" max="15107" width="52.7109375" style="247" customWidth="1"/>
    <col min="15108" max="15122" width="10.5703125" style="247" customWidth="1"/>
    <col min="15123" max="15123" width="5.7109375" style="247" customWidth="1"/>
    <col min="15124" max="15360" width="11.42578125" style="247"/>
    <col min="15361" max="15361" width="5.7109375" style="247" customWidth="1"/>
    <col min="15362" max="15362" width="11.7109375" style="247" customWidth="1"/>
    <col min="15363" max="15363" width="52.7109375" style="247" customWidth="1"/>
    <col min="15364" max="15378" width="10.5703125" style="247" customWidth="1"/>
    <col min="15379" max="15379" width="5.7109375" style="247" customWidth="1"/>
    <col min="15380" max="15616" width="11.42578125" style="247"/>
    <col min="15617" max="15617" width="5.7109375" style="247" customWidth="1"/>
    <col min="15618" max="15618" width="11.7109375" style="247" customWidth="1"/>
    <col min="15619" max="15619" width="52.7109375" style="247" customWidth="1"/>
    <col min="15620" max="15634" width="10.5703125" style="247" customWidth="1"/>
    <col min="15635" max="15635" width="5.7109375" style="247" customWidth="1"/>
    <col min="15636" max="15872" width="11.42578125" style="247"/>
    <col min="15873" max="15873" width="5.7109375" style="247" customWidth="1"/>
    <col min="15874" max="15874" width="11.7109375" style="247" customWidth="1"/>
    <col min="15875" max="15875" width="52.7109375" style="247" customWidth="1"/>
    <col min="15876" max="15890" width="10.5703125" style="247" customWidth="1"/>
    <col min="15891" max="15891" width="5.7109375" style="247" customWidth="1"/>
    <col min="15892" max="16128" width="11.42578125" style="247"/>
    <col min="16129" max="16129" width="5.7109375" style="247" customWidth="1"/>
    <col min="16130" max="16130" width="11.7109375" style="247" customWidth="1"/>
    <col min="16131" max="16131" width="52.7109375" style="247" customWidth="1"/>
    <col min="16132" max="16146" width="10.5703125" style="247" customWidth="1"/>
    <col min="16147" max="16147" width="5.7109375" style="247" customWidth="1"/>
    <col min="16148" max="16384" width="11.42578125" style="247"/>
  </cols>
  <sheetData>
    <row r="1" spans="1:21" s="239" customFormat="1" ht="16.5" customHeight="1">
      <c r="A1" s="326" t="s">
        <v>730</v>
      </c>
      <c r="C1" s="240"/>
      <c r="E1" s="108"/>
      <c r="I1" s="326"/>
    </row>
    <row r="2" spans="1:21" s="242" customFormat="1" ht="16.5" customHeight="1">
      <c r="A2" s="155" t="s">
        <v>303</v>
      </c>
      <c r="C2" s="243"/>
      <c r="E2" s="241"/>
      <c r="I2" s="155"/>
    </row>
    <row r="3" spans="1:21" s="77" customFormat="1" ht="12" customHeight="1">
      <c r="C3" s="244"/>
      <c r="D3" s="245"/>
    </row>
    <row r="4" spans="1:21" s="105" customFormat="1" ht="27" customHeight="1">
      <c r="A4" s="298" t="s">
        <v>263</v>
      </c>
      <c r="B4" s="298" t="s">
        <v>729</v>
      </c>
      <c r="C4" s="368" t="s">
        <v>251</v>
      </c>
      <c r="D4" s="299">
        <v>2000</v>
      </c>
      <c r="E4" s="301">
        <v>2001</v>
      </c>
      <c r="F4" s="301">
        <v>2002</v>
      </c>
      <c r="G4" s="302">
        <v>2003</v>
      </c>
      <c r="H4" s="299">
        <v>2004</v>
      </c>
      <c r="I4" s="300">
        <v>2005</v>
      </c>
      <c r="J4" s="302">
        <v>2006</v>
      </c>
      <c r="K4" s="302">
        <v>2007</v>
      </c>
      <c r="L4" s="299">
        <v>2008</v>
      </c>
      <c r="M4" s="302">
        <v>2009</v>
      </c>
      <c r="N4" s="302">
        <v>2010</v>
      </c>
      <c r="O4" s="299">
        <v>2011</v>
      </c>
      <c r="P4" s="302">
        <v>2012</v>
      </c>
      <c r="Q4" s="299">
        <v>2013</v>
      </c>
      <c r="R4" s="302">
        <v>2014</v>
      </c>
      <c r="S4" s="303" t="s">
        <v>263</v>
      </c>
    </row>
    <row r="5" spans="1:21" ht="15" customHeight="1">
      <c r="A5" s="283"/>
      <c r="B5" s="284"/>
      <c r="C5" s="285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286"/>
      <c r="T5" s="246"/>
      <c r="U5" s="246"/>
    </row>
    <row r="6" spans="1:21" ht="15" customHeight="1">
      <c r="A6" s="88">
        <v>1</v>
      </c>
      <c r="B6" s="369" t="s">
        <v>509</v>
      </c>
      <c r="C6" s="341" t="s">
        <v>510</v>
      </c>
      <c r="D6" s="367">
        <v>20109</v>
      </c>
      <c r="E6" s="367">
        <v>22690</v>
      </c>
      <c r="F6" s="367">
        <v>18911</v>
      </c>
      <c r="G6" s="367">
        <v>17446</v>
      </c>
      <c r="H6" s="367">
        <v>20683</v>
      </c>
      <c r="I6" s="367">
        <v>15818</v>
      </c>
      <c r="J6" s="367">
        <v>16879</v>
      </c>
      <c r="K6" s="367">
        <v>18622</v>
      </c>
      <c r="L6" s="367">
        <v>20563</v>
      </c>
      <c r="M6" s="367">
        <v>16279</v>
      </c>
      <c r="N6" s="367">
        <v>16705</v>
      </c>
      <c r="O6" s="367">
        <v>19001</v>
      </c>
      <c r="P6" s="367">
        <v>18570</v>
      </c>
      <c r="Q6" s="367">
        <v>19439.390893018332</v>
      </c>
      <c r="R6" s="367">
        <v>16663.016935422653</v>
      </c>
      <c r="S6" s="258">
        <v>1</v>
      </c>
      <c r="T6" s="246"/>
      <c r="U6" s="246"/>
    </row>
    <row r="7" spans="1:21" ht="15" customHeight="1">
      <c r="A7" s="88">
        <v>2</v>
      </c>
      <c r="B7" s="369" t="s">
        <v>511</v>
      </c>
      <c r="C7" s="341" t="s">
        <v>512</v>
      </c>
      <c r="D7" s="367">
        <v>5370</v>
      </c>
      <c r="E7" s="367">
        <v>5233</v>
      </c>
      <c r="F7" s="367">
        <v>5551</v>
      </c>
      <c r="G7" s="367">
        <v>4711</v>
      </c>
      <c r="H7" s="367">
        <v>4883</v>
      </c>
      <c r="I7" s="367">
        <v>4893</v>
      </c>
      <c r="J7" s="367">
        <v>6055</v>
      </c>
      <c r="K7" s="367">
        <v>6305</v>
      </c>
      <c r="L7" s="367">
        <v>7484</v>
      </c>
      <c r="M7" s="367">
        <v>6989</v>
      </c>
      <c r="N7" s="367">
        <v>7846</v>
      </c>
      <c r="O7" s="367">
        <v>8267</v>
      </c>
      <c r="P7" s="367">
        <v>8206</v>
      </c>
      <c r="Q7" s="367">
        <v>5693.1765788247621</v>
      </c>
      <c r="R7" s="367">
        <v>5505.0387214352249</v>
      </c>
      <c r="S7" s="258">
        <v>2</v>
      </c>
      <c r="T7" s="246"/>
      <c r="U7" s="246"/>
    </row>
    <row r="8" spans="1:21" ht="15" customHeight="1">
      <c r="A8" s="88">
        <v>3</v>
      </c>
      <c r="B8" s="369" t="s">
        <v>513</v>
      </c>
      <c r="C8" s="341" t="s">
        <v>514</v>
      </c>
      <c r="D8" s="367">
        <v>383846</v>
      </c>
      <c r="E8" s="367">
        <v>388090</v>
      </c>
      <c r="F8" s="367">
        <v>382142</v>
      </c>
      <c r="G8" s="367">
        <v>385649</v>
      </c>
      <c r="H8" s="367">
        <v>400044</v>
      </c>
      <c r="I8" s="367">
        <v>404575</v>
      </c>
      <c r="J8" s="367">
        <v>435277</v>
      </c>
      <c r="K8" s="367">
        <v>462959</v>
      </c>
      <c r="L8" s="367">
        <v>449062</v>
      </c>
      <c r="M8" s="367">
        <v>371955</v>
      </c>
      <c r="N8" s="367">
        <v>446690</v>
      </c>
      <c r="O8" s="367">
        <v>475429</v>
      </c>
      <c r="P8" s="367">
        <v>481939</v>
      </c>
      <c r="Q8" s="367">
        <v>487351.7732502587</v>
      </c>
      <c r="R8" s="367">
        <v>514469.39825207356</v>
      </c>
      <c r="S8" s="258">
        <v>3</v>
      </c>
      <c r="T8" s="246"/>
      <c r="U8" s="246"/>
    </row>
    <row r="9" spans="1:21" ht="15" customHeight="1">
      <c r="A9" s="88">
        <v>4</v>
      </c>
      <c r="B9" s="369" t="s">
        <v>515</v>
      </c>
      <c r="C9" s="341" t="s">
        <v>516</v>
      </c>
      <c r="D9" s="367">
        <v>21887</v>
      </c>
      <c r="E9" s="367">
        <v>21945</v>
      </c>
      <c r="F9" s="367">
        <v>23949</v>
      </c>
      <c r="G9" s="367">
        <v>23331</v>
      </c>
      <c r="H9" s="367">
        <v>28335</v>
      </c>
      <c r="I9" s="367">
        <v>29093</v>
      </c>
      <c r="J9" s="367">
        <v>31651</v>
      </c>
      <c r="K9" s="367">
        <v>34307</v>
      </c>
      <c r="L9" s="367">
        <v>41419</v>
      </c>
      <c r="M9" s="367">
        <v>43386</v>
      </c>
      <c r="N9" s="367">
        <v>43833</v>
      </c>
      <c r="O9" s="367">
        <v>35990</v>
      </c>
      <c r="P9" s="367">
        <v>43654</v>
      </c>
      <c r="Q9" s="367">
        <v>37827.388695621921</v>
      </c>
      <c r="R9" s="367">
        <v>35597.866981107058</v>
      </c>
      <c r="S9" s="258">
        <v>4</v>
      </c>
      <c r="T9" s="246"/>
      <c r="U9" s="246"/>
    </row>
    <row r="10" spans="1:21" ht="15" customHeight="1">
      <c r="A10" s="88">
        <v>5</v>
      </c>
      <c r="B10" s="369" t="s">
        <v>517</v>
      </c>
      <c r="C10" s="341" t="s">
        <v>518</v>
      </c>
      <c r="D10" s="367">
        <v>19325</v>
      </c>
      <c r="E10" s="367">
        <v>19163</v>
      </c>
      <c r="F10" s="367">
        <v>19514</v>
      </c>
      <c r="G10" s="367">
        <v>20425</v>
      </c>
      <c r="H10" s="367">
        <v>21472</v>
      </c>
      <c r="I10" s="367">
        <v>22360</v>
      </c>
      <c r="J10" s="367">
        <v>22666</v>
      </c>
      <c r="K10" s="367">
        <v>23543</v>
      </c>
      <c r="L10" s="367">
        <v>24833</v>
      </c>
      <c r="M10" s="367">
        <v>23709</v>
      </c>
      <c r="N10" s="367">
        <v>25034</v>
      </c>
      <c r="O10" s="367">
        <v>26658</v>
      </c>
      <c r="P10" s="367">
        <v>27312</v>
      </c>
      <c r="Q10" s="367">
        <v>27968.758838910184</v>
      </c>
      <c r="R10" s="367">
        <v>29886.920218607454</v>
      </c>
      <c r="S10" s="258">
        <v>5</v>
      </c>
      <c r="T10" s="246"/>
      <c r="U10" s="246"/>
    </row>
    <row r="11" spans="1:21" ht="15" customHeight="1">
      <c r="A11" s="88">
        <v>6</v>
      </c>
      <c r="B11" s="369" t="s">
        <v>519</v>
      </c>
      <c r="C11" s="341" t="s">
        <v>520</v>
      </c>
      <c r="D11" s="367">
        <v>101578</v>
      </c>
      <c r="E11" s="367">
        <v>96393</v>
      </c>
      <c r="F11" s="367">
        <v>92928</v>
      </c>
      <c r="G11" s="367">
        <v>88940</v>
      </c>
      <c r="H11" s="367">
        <v>86401</v>
      </c>
      <c r="I11" s="367">
        <v>84414</v>
      </c>
      <c r="J11" s="367">
        <v>86974</v>
      </c>
      <c r="K11" s="367">
        <v>92012</v>
      </c>
      <c r="L11" s="367">
        <v>96213</v>
      </c>
      <c r="M11" s="367">
        <v>96771</v>
      </c>
      <c r="N11" s="367">
        <v>105833</v>
      </c>
      <c r="O11" s="367">
        <v>112884</v>
      </c>
      <c r="P11" s="367">
        <v>116928</v>
      </c>
      <c r="Q11" s="367">
        <v>118599.79756955794</v>
      </c>
      <c r="R11" s="367">
        <v>124008.39374163603</v>
      </c>
      <c r="S11" s="258">
        <v>6</v>
      </c>
      <c r="T11" s="246"/>
      <c r="U11" s="246"/>
    </row>
    <row r="12" spans="1:21" ht="15" customHeight="1">
      <c r="A12" s="88">
        <v>7</v>
      </c>
      <c r="B12" s="369" t="s">
        <v>521</v>
      </c>
      <c r="C12" s="341" t="s">
        <v>522</v>
      </c>
      <c r="D12" s="367">
        <v>213549</v>
      </c>
      <c r="E12" s="367">
        <v>228024</v>
      </c>
      <c r="F12" s="367">
        <v>231465</v>
      </c>
      <c r="G12" s="367">
        <v>234947</v>
      </c>
      <c r="H12" s="367">
        <v>236050</v>
      </c>
      <c r="I12" s="367">
        <v>240653</v>
      </c>
      <c r="J12" s="367">
        <v>247883</v>
      </c>
      <c r="K12" s="367">
        <v>255593</v>
      </c>
      <c r="L12" s="367">
        <v>264982</v>
      </c>
      <c r="M12" s="367">
        <v>261454</v>
      </c>
      <c r="N12" s="367">
        <v>251374</v>
      </c>
      <c r="O12" s="367">
        <v>273656</v>
      </c>
      <c r="P12" s="367">
        <v>264704</v>
      </c>
      <c r="Q12" s="367">
        <v>269069.85995170299</v>
      </c>
      <c r="R12" s="367">
        <v>290426.70894289168</v>
      </c>
      <c r="S12" s="258">
        <v>7</v>
      </c>
      <c r="T12" s="246"/>
      <c r="U12" s="246"/>
    </row>
    <row r="13" spans="1:21" ht="15" customHeight="1">
      <c r="A13" s="88">
        <v>8</v>
      </c>
      <c r="B13" s="369" t="s">
        <v>523</v>
      </c>
      <c r="C13" s="341" t="s">
        <v>524</v>
      </c>
      <c r="D13" s="367">
        <v>79451</v>
      </c>
      <c r="E13" s="367">
        <v>83511</v>
      </c>
      <c r="F13" s="367">
        <v>85813</v>
      </c>
      <c r="G13" s="367">
        <v>86995</v>
      </c>
      <c r="H13" s="367">
        <v>88619</v>
      </c>
      <c r="I13" s="367">
        <v>92691</v>
      </c>
      <c r="J13" s="367">
        <v>98338</v>
      </c>
      <c r="K13" s="367">
        <v>103550</v>
      </c>
      <c r="L13" s="367">
        <v>106223</v>
      </c>
      <c r="M13" s="367">
        <v>102806</v>
      </c>
      <c r="N13" s="367">
        <v>106124</v>
      </c>
      <c r="O13" s="367">
        <v>106947</v>
      </c>
      <c r="P13" s="367">
        <v>113417</v>
      </c>
      <c r="Q13" s="367">
        <v>120634.34743623287</v>
      </c>
      <c r="R13" s="367">
        <v>118797.86574530143</v>
      </c>
      <c r="S13" s="258">
        <v>8</v>
      </c>
      <c r="T13" s="246"/>
      <c r="U13" s="246"/>
    </row>
    <row r="14" spans="1:21" ht="15" customHeight="1">
      <c r="A14" s="88">
        <v>9</v>
      </c>
      <c r="B14" s="369" t="s">
        <v>525</v>
      </c>
      <c r="C14" s="341" t="s">
        <v>526</v>
      </c>
      <c r="D14" s="367">
        <v>31549</v>
      </c>
      <c r="E14" s="367">
        <v>32446</v>
      </c>
      <c r="F14" s="367">
        <v>31784</v>
      </c>
      <c r="G14" s="367">
        <v>31337</v>
      </c>
      <c r="H14" s="367">
        <v>31485</v>
      </c>
      <c r="I14" s="367">
        <v>31946</v>
      </c>
      <c r="J14" s="367">
        <v>32190</v>
      </c>
      <c r="K14" s="367">
        <v>34219</v>
      </c>
      <c r="L14" s="367">
        <v>33908</v>
      </c>
      <c r="M14" s="367">
        <v>32519</v>
      </c>
      <c r="N14" s="367">
        <v>34311</v>
      </c>
      <c r="O14" s="367">
        <v>36749</v>
      </c>
      <c r="P14" s="367">
        <v>38439</v>
      </c>
      <c r="Q14" s="367">
        <v>37911.687674601751</v>
      </c>
      <c r="R14" s="367">
        <v>40603.594994875384</v>
      </c>
      <c r="S14" s="258">
        <v>9</v>
      </c>
      <c r="T14" s="246"/>
      <c r="U14" s="246"/>
    </row>
    <row r="15" spans="1:21" ht="15" customHeight="1">
      <c r="A15" s="88">
        <v>10</v>
      </c>
      <c r="B15" s="369" t="s">
        <v>527</v>
      </c>
      <c r="C15" s="341" t="s">
        <v>528</v>
      </c>
      <c r="D15" s="367">
        <v>88415</v>
      </c>
      <c r="E15" s="367">
        <v>97556</v>
      </c>
      <c r="F15" s="367">
        <v>100923</v>
      </c>
      <c r="G15" s="367">
        <v>92257</v>
      </c>
      <c r="H15" s="367">
        <v>98623</v>
      </c>
      <c r="I15" s="367">
        <v>98229</v>
      </c>
      <c r="J15" s="367">
        <v>104265</v>
      </c>
      <c r="K15" s="367">
        <v>110900</v>
      </c>
      <c r="L15" s="367">
        <v>112265</v>
      </c>
      <c r="M15" s="367">
        <v>107777</v>
      </c>
      <c r="N15" s="367">
        <v>107282</v>
      </c>
      <c r="O15" s="367">
        <v>117351</v>
      </c>
      <c r="P15" s="367">
        <v>121490</v>
      </c>
      <c r="Q15" s="367">
        <v>128552.9202796116</v>
      </c>
      <c r="R15" s="367">
        <v>133716.57023788698</v>
      </c>
      <c r="S15" s="258">
        <v>10</v>
      </c>
      <c r="T15" s="246"/>
      <c r="U15" s="246"/>
    </row>
    <row r="16" spans="1:21" ht="15" customHeight="1">
      <c r="A16" s="88">
        <v>11</v>
      </c>
      <c r="B16" s="369" t="s">
        <v>529</v>
      </c>
      <c r="C16" s="341" t="s">
        <v>530</v>
      </c>
      <c r="D16" s="367">
        <v>81854</v>
      </c>
      <c r="E16" s="367">
        <v>85121</v>
      </c>
      <c r="F16" s="367">
        <v>92126</v>
      </c>
      <c r="G16" s="367">
        <v>96262</v>
      </c>
      <c r="H16" s="367">
        <v>108296</v>
      </c>
      <c r="I16" s="367">
        <v>106227</v>
      </c>
      <c r="J16" s="367">
        <v>105790</v>
      </c>
      <c r="K16" s="367">
        <v>99916</v>
      </c>
      <c r="L16" s="367">
        <v>91246</v>
      </c>
      <c r="M16" s="367">
        <v>100612</v>
      </c>
      <c r="N16" s="367">
        <v>102507</v>
      </c>
      <c r="O16" s="367">
        <v>95511</v>
      </c>
      <c r="P16" s="367">
        <v>99445</v>
      </c>
      <c r="Q16" s="367">
        <v>99893.843150984103</v>
      </c>
      <c r="R16" s="367">
        <v>100862.82919102391</v>
      </c>
      <c r="S16" s="258">
        <v>11</v>
      </c>
      <c r="T16" s="246"/>
      <c r="U16" s="246"/>
    </row>
    <row r="17" spans="1:21" ht="15" customHeight="1">
      <c r="A17" s="88">
        <v>12</v>
      </c>
      <c r="B17" s="369" t="s">
        <v>531</v>
      </c>
      <c r="C17" s="341" t="s">
        <v>532</v>
      </c>
      <c r="D17" s="367">
        <v>221789</v>
      </c>
      <c r="E17" s="367">
        <v>231807</v>
      </c>
      <c r="F17" s="367">
        <v>239346</v>
      </c>
      <c r="G17" s="367">
        <v>239328</v>
      </c>
      <c r="H17" s="367">
        <v>241764</v>
      </c>
      <c r="I17" s="367">
        <v>247732</v>
      </c>
      <c r="J17" s="367">
        <v>257754</v>
      </c>
      <c r="K17" s="367">
        <v>274488</v>
      </c>
      <c r="L17" s="367">
        <v>286270</v>
      </c>
      <c r="M17" s="367">
        <v>282293</v>
      </c>
      <c r="N17" s="367">
        <v>283744</v>
      </c>
      <c r="O17" s="367">
        <v>299420</v>
      </c>
      <c r="P17" s="367">
        <v>295114</v>
      </c>
      <c r="Q17" s="367">
        <v>301631.85174382187</v>
      </c>
      <c r="R17" s="367">
        <v>301221.16253640555</v>
      </c>
      <c r="S17" s="258">
        <v>12</v>
      </c>
      <c r="T17" s="246"/>
      <c r="U17" s="246"/>
    </row>
    <row r="18" spans="1:21" ht="15" customHeight="1">
      <c r="A18" s="88">
        <v>13</v>
      </c>
      <c r="B18" s="369" t="s">
        <v>533</v>
      </c>
      <c r="C18" s="341" t="s">
        <v>534</v>
      </c>
      <c r="D18" s="367">
        <v>151113</v>
      </c>
      <c r="E18" s="367">
        <v>157646</v>
      </c>
      <c r="F18" s="367">
        <v>157960</v>
      </c>
      <c r="G18" s="367">
        <v>159391</v>
      </c>
      <c r="H18" s="367">
        <v>155930</v>
      </c>
      <c r="I18" s="367">
        <v>158915</v>
      </c>
      <c r="J18" s="367">
        <v>165964</v>
      </c>
      <c r="K18" s="367">
        <v>175056</v>
      </c>
      <c r="L18" s="367">
        <v>180628</v>
      </c>
      <c r="M18" s="367">
        <v>164069</v>
      </c>
      <c r="N18" s="367">
        <v>170141</v>
      </c>
      <c r="O18" s="367">
        <v>176181</v>
      </c>
      <c r="P18" s="367">
        <v>187182</v>
      </c>
      <c r="Q18" s="367">
        <v>190676.62929704523</v>
      </c>
      <c r="R18" s="367">
        <v>194719.67060721805</v>
      </c>
      <c r="S18" s="258">
        <v>13</v>
      </c>
      <c r="T18" s="246"/>
      <c r="U18" s="246"/>
    </row>
    <row r="19" spans="1:21" ht="15" customHeight="1">
      <c r="A19" s="88">
        <v>14</v>
      </c>
      <c r="B19" s="369" t="s">
        <v>535</v>
      </c>
      <c r="C19" s="341" t="s">
        <v>536</v>
      </c>
      <c r="D19" s="367">
        <v>80191</v>
      </c>
      <c r="E19" s="367">
        <v>82043</v>
      </c>
      <c r="F19" s="367">
        <v>83725</v>
      </c>
      <c r="G19" s="367">
        <v>86038</v>
      </c>
      <c r="H19" s="367">
        <v>88987</v>
      </c>
      <c r="I19" s="367">
        <v>93856</v>
      </c>
      <c r="J19" s="367">
        <v>96752</v>
      </c>
      <c r="K19" s="367">
        <v>106420</v>
      </c>
      <c r="L19" s="367">
        <v>109130</v>
      </c>
      <c r="M19" s="367">
        <v>101668</v>
      </c>
      <c r="N19" s="367">
        <v>108201</v>
      </c>
      <c r="O19" s="367">
        <v>113952</v>
      </c>
      <c r="P19" s="367">
        <v>118838</v>
      </c>
      <c r="Q19" s="367">
        <v>131124.50950139732</v>
      </c>
      <c r="R19" s="367">
        <v>142932.416345879</v>
      </c>
      <c r="S19" s="258">
        <v>14</v>
      </c>
      <c r="T19" s="246"/>
      <c r="U19" s="246"/>
    </row>
    <row r="20" spans="1:21" ht="15" customHeight="1">
      <c r="A20" s="88">
        <v>15</v>
      </c>
      <c r="B20" s="369" t="s">
        <v>537</v>
      </c>
      <c r="C20" s="341" t="s">
        <v>538</v>
      </c>
      <c r="D20" s="367">
        <v>124277</v>
      </c>
      <c r="E20" s="367">
        <v>126180</v>
      </c>
      <c r="F20" s="367">
        <v>128708</v>
      </c>
      <c r="G20" s="367">
        <v>129938</v>
      </c>
      <c r="H20" s="367">
        <v>129917</v>
      </c>
      <c r="I20" s="367">
        <v>130278</v>
      </c>
      <c r="J20" s="367">
        <v>131623</v>
      </c>
      <c r="K20" s="367">
        <v>133275</v>
      </c>
      <c r="L20" s="367">
        <v>137671</v>
      </c>
      <c r="M20" s="367">
        <v>142953</v>
      </c>
      <c r="N20" s="367">
        <v>146337</v>
      </c>
      <c r="O20" s="367">
        <v>148661</v>
      </c>
      <c r="P20" s="367">
        <v>152416</v>
      </c>
      <c r="Q20" s="367">
        <v>156684.76591016303</v>
      </c>
      <c r="R20" s="367">
        <v>160994.80042558021</v>
      </c>
      <c r="S20" s="258">
        <v>15</v>
      </c>
      <c r="T20" s="246"/>
      <c r="U20" s="246"/>
    </row>
    <row r="21" spans="1:21" ht="15" customHeight="1">
      <c r="A21" s="88">
        <v>16</v>
      </c>
      <c r="B21" s="369" t="s">
        <v>539</v>
      </c>
      <c r="C21" s="341" t="s">
        <v>540</v>
      </c>
      <c r="D21" s="367">
        <v>81378</v>
      </c>
      <c r="E21" s="367">
        <v>83498</v>
      </c>
      <c r="F21" s="367">
        <v>86326</v>
      </c>
      <c r="G21" s="367">
        <v>86597</v>
      </c>
      <c r="H21" s="367">
        <v>88484</v>
      </c>
      <c r="I21" s="367">
        <v>89425</v>
      </c>
      <c r="J21" s="367">
        <v>89000</v>
      </c>
      <c r="K21" s="367">
        <v>91061</v>
      </c>
      <c r="L21" s="367">
        <v>93391</v>
      </c>
      <c r="M21" s="367">
        <v>96785</v>
      </c>
      <c r="N21" s="367">
        <v>100598</v>
      </c>
      <c r="O21" s="367">
        <v>104893</v>
      </c>
      <c r="P21" s="367">
        <v>107947</v>
      </c>
      <c r="Q21" s="367">
        <v>112160.75146521023</v>
      </c>
      <c r="R21" s="367">
        <v>116500.72566238728</v>
      </c>
      <c r="S21" s="258">
        <v>16</v>
      </c>
      <c r="T21" s="246"/>
      <c r="U21" s="246"/>
    </row>
    <row r="22" spans="1:21" ht="15" customHeight="1">
      <c r="A22" s="88">
        <v>17</v>
      </c>
      <c r="B22" s="369" t="s">
        <v>541</v>
      </c>
      <c r="C22" s="341" t="s">
        <v>542</v>
      </c>
      <c r="D22" s="367">
        <v>118023</v>
      </c>
      <c r="E22" s="367">
        <v>121559</v>
      </c>
      <c r="F22" s="367">
        <v>129328</v>
      </c>
      <c r="G22" s="367">
        <v>131728</v>
      </c>
      <c r="H22" s="367">
        <v>134906</v>
      </c>
      <c r="I22" s="367">
        <v>137076</v>
      </c>
      <c r="J22" s="367">
        <v>139689</v>
      </c>
      <c r="K22" s="367">
        <v>141177</v>
      </c>
      <c r="L22" s="367">
        <v>147247</v>
      </c>
      <c r="M22" s="367">
        <v>154993</v>
      </c>
      <c r="N22" s="367">
        <v>162587</v>
      </c>
      <c r="O22" s="367">
        <v>168790</v>
      </c>
      <c r="P22" s="367">
        <v>177653</v>
      </c>
      <c r="Q22" s="367">
        <v>186477.84619848849</v>
      </c>
      <c r="R22" s="367">
        <v>196191.94828766742</v>
      </c>
      <c r="S22" s="258">
        <v>17</v>
      </c>
      <c r="T22" s="246"/>
      <c r="U22" s="246"/>
    </row>
    <row r="23" spans="1:21" ht="15" customHeight="1">
      <c r="A23" s="88">
        <v>18</v>
      </c>
      <c r="B23" s="369" t="s">
        <v>543</v>
      </c>
      <c r="C23" s="341" t="s">
        <v>544</v>
      </c>
      <c r="D23" s="367">
        <v>82548</v>
      </c>
      <c r="E23" s="367">
        <v>83982</v>
      </c>
      <c r="F23" s="367">
        <v>84831</v>
      </c>
      <c r="G23" s="367">
        <v>86709</v>
      </c>
      <c r="H23" s="367">
        <v>89704</v>
      </c>
      <c r="I23" s="367">
        <v>90842</v>
      </c>
      <c r="J23" s="367">
        <v>93146</v>
      </c>
      <c r="K23" s="367">
        <v>94790</v>
      </c>
      <c r="L23" s="367">
        <v>98404</v>
      </c>
      <c r="M23" s="367">
        <v>96571</v>
      </c>
      <c r="N23" s="367">
        <v>98181</v>
      </c>
      <c r="O23" s="367">
        <v>100985</v>
      </c>
      <c r="P23" s="367">
        <v>101866</v>
      </c>
      <c r="Q23" s="367">
        <v>105153.339490641</v>
      </c>
      <c r="R23" s="367">
        <v>108169.07217260028</v>
      </c>
      <c r="S23" s="258">
        <v>18</v>
      </c>
      <c r="T23" s="246"/>
      <c r="U23" s="246"/>
    </row>
    <row r="24" spans="1:21" ht="15" customHeight="1">
      <c r="A24" s="88">
        <v>19</v>
      </c>
      <c r="B24" s="370"/>
      <c r="C24" s="366" t="s">
        <v>545</v>
      </c>
      <c r="D24" s="367">
        <v>1906252</v>
      </c>
      <c r="E24" s="367">
        <v>1966887</v>
      </c>
      <c r="F24" s="367">
        <v>1995330</v>
      </c>
      <c r="G24" s="367">
        <v>2002029</v>
      </c>
      <c r="H24" s="367">
        <v>2054583</v>
      </c>
      <c r="I24" s="367">
        <v>2079023</v>
      </c>
      <c r="J24" s="367">
        <v>2161896</v>
      </c>
      <c r="K24" s="367">
        <v>2258193</v>
      </c>
      <c r="L24" s="367">
        <v>2300939</v>
      </c>
      <c r="M24" s="367">
        <v>2203589</v>
      </c>
      <c r="N24" s="367">
        <v>2317328</v>
      </c>
      <c r="O24" s="367">
        <v>2421325</v>
      </c>
      <c r="P24" s="367">
        <v>2475120</v>
      </c>
      <c r="Q24" s="367">
        <v>2536852.6379260924</v>
      </c>
      <c r="R24" s="367">
        <v>2631267.9999999991</v>
      </c>
      <c r="S24" s="258">
        <v>19</v>
      </c>
      <c r="T24" s="246"/>
      <c r="U24" s="246"/>
    </row>
    <row r="25" spans="1:21" ht="12.95" customHeight="1">
      <c r="A25" s="249" t="s">
        <v>546</v>
      </c>
      <c r="C25" s="176"/>
      <c r="T25" s="246"/>
      <c r="U25" s="246"/>
    </row>
    <row r="26" spans="1:21" ht="12.95" customHeight="1">
      <c r="A26" s="249" t="s">
        <v>661</v>
      </c>
      <c r="C26" s="176"/>
      <c r="T26" s="246"/>
      <c r="U26" s="246"/>
    </row>
    <row r="27" spans="1:21" ht="12.95" customHeight="1">
      <c r="A27" s="98" t="s">
        <v>547</v>
      </c>
      <c r="C27" s="176"/>
      <c r="T27" s="246"/>
      <c r="U27" s="246"/>
    </row>
    <row r="28" spans="1:21" ht="12.95" customHeight="1">
      <c r="T28" s="246"/>
      <c r="U28" s="246"/>
    </row>
    <row r="29" spans="1:21" ht="12.95" customHeight="1">
      <c r="B29" s="98"/>
      <c r="T29" s="246"/>
      <c r="U29" s="246"/>
    </row>
    <row r="30" spans="1:21" ht="12.95" customHeight="1">
      <c r="C30" s="250"/>
      <c r="T30" s="246"/>
      <c r="U30" s="246"/>
    </row>
    <row r="31" spans="1:21" ht="12.95" customHeight="1">
      <c r="B31" s="109"/>
      <c r="C31" s="250"/>
      <c r="T31" s="246"/>
      <c r="U31" s="246"/>
    </row>
    <row r="32" spans="1:21" ht="12.95" customHeight="1">
      <c r="B32" s="109"/>
      <c r="C32" s="250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T32" s="246"/>
      <c r="U32" s="246"/>
    </row>
    <row r="33" spans="2:21" ht="12.95" customHeight="1">
      <c r="B33" s="109"/>
      <c r="C33" s="250"/>
      <c r="T33" s="246"/>
      <c r="U33" s="246"/>
    </row>
    <row r="34" spans="2:21" ht="12.95" customHeight="1">
      <c r="B34" s="109"/>
      <c r="C34" s="250"/>
      <c r="T34" s="246"/>
      <c r="U34" s="246"/>
    </row>
    <row r="35" spans="2:21" ht="12.95" customHeight="1">
      <c r="B35" s="109"/>
      <c r="C35" s="250"/>
      <c r="T35" s="246"/>
      <c r="U35" s="246"/>
    </row>
    <row r="36" spans="2:21" ht="12.95" customHeight="1">
      <c r="B36" s="109"/>
      <c r="C36" s="250"/>
      <c r="D36" s="251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  <c r="R36" s="251"/>
      <c r="T36" s="246"/>
      <c r="U36" s="246"/>
    </row>
    <row r="37" spans="2:21" ht="12.95" customHeight="1">
      <c r="B37" s="109"/>
      <c r="C37" s="250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T37" s="246"/>
      <c r="U37" s="246"/>
    </row>
    <row r="38" spans="2:21" ht="12.95" customHeight="1">
      <c r="B38" s="109"/>
      <c r="C38" s="250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T38" s="246"/>
      <c r="U38" s="246"/>
    </row>
    <row r="39" spans="2:21" ht="12.95" customHeight="1">
      <c r="B39" s="109"/>
      <c r="C39" s="250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T39" s="246"/>
      <c r="U39" s="246"/>
    </row>
    <row r="40" spans="2:21" ht="12.95" customHeight="1">
      <c r="B40" s="109"/>
      <c r="C40" s="250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T40" s="246"/>
      <c r="U40" s="246"/>
    </row>
    <row r="41" spans="2:21" ht="12.95" customHeight="1">
      <c r="B41" s="109"/>
      <c r="C41" s="250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T41" s="246"/>
      <c r="U41" s="246"/>
    </row>
    <row r="42" spans="2:21" ht="12.95" customHeight="1">
      <c r="B42" s="109"/>
      <c r="C42" s="250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251"/>
      <c r="P42" s="251"/>
      <c r="Q42" s="251"/>
      <c r="R42" s="251"/>
      <c r="T42" s="246"/>
      <c r="U42" s="246"/>
    </row>
    <row r="43" spans="2:21" ht="12.95" customHeight="1">
      <c r="B43" s="109"/>
      <c r="C43" s="250"/>
      <c r="D43" s="252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T43" s="246"/>
      <c r="U43" s="246"/>
    </row>
    <row r="44" spans="2:21" ht="12.95" customHeight="1">
      <c r="B44" s="109"/>
      <c r="C44" s="250"/>
      <c r="T44" s="246"/>
      <c r="U44" s="246"/>
    </row>
    <row r="45" spans="2:21" ht="12.95" customHeight="1">
      <c r="B45" s="109"/>
      <c r="C45" s="250"/>
      <c r="T45" s="246"/>
      <c r="U45" s="246"/>
    </row>
    <row r="46" spans="2:21" ht="12.95" customHeight="1">
      <c r="B46" s="109"/>
      <c r="C46" s="250"/>
      <c r="T46" s="246"/>
      <c r="U46" s="246"/>
    </row>
    <row r="47" spans="2:21" ht="12.95" customHeight="1">
      <c r="B47" s="109"/>
      <c r="C47" s="250"/>
      <c r="T47" s="246"/>
      <c r="U47" s="246"/>
    </row>
    <row r="48" spans="2:21" ht="12.95" customHeight="1">
      <c r="B48" s="109"/>
      <c r="C48" s="250"/>
      <c r="T48" s="246"/>
      <c r="U48" s="246"/>
    </row>
    <row r="49" spans="2:21" ht="12.95" customHeight="1">
      <c r="B49" s="109"/>
      <c r="C49" s="250"/>
      <c r="T49" s="246"/>
      <c r="U49" s="246"/>
    </row>
    <row r="50" spans="2:21" ht="12.95" customHeight="1">
      <c r="B50" s="109"/>
      <c r="C50" s="250"/>
      <c r="T50" s="246"/>
      <c r="U50" s="246"/>
    </row>
    <row r="51" spans="2:21" ht="12.95" customHeight="1">
      <c r="B51" s="109"/>
      <c r="C51" s="250"/>
      <c r="T51" s="246"/>
      <c r="U51" s="246"/>
    </row>
    <row r="52" spans="2:21" ht="12.95" customHeight="1">
      <c r="B52" s="109"/>
      <c r="C52" s="250"/>
      <c r="T52" s="246"/>
      <c r="U52" s="246"/>
    </row>
    <row r="53" spans="2:21" ht="12.95" customHeight="1">
      <c r="B53" s="109"/>
      <c r="C53" s="250"/>
      <c r="T53" s="246"/>
      <c r="U53" s="246"/>
    </row>
    <row r="54" spans="2:21" ht="12.95" customHeight="1">
      <c r="B54" s="109"/>
      <c r="C54" s="250"/>
      <c r="T54" s="246"/>
      <c r="U54" s="246"/>
    </row>
    <row r="55" spans="2:21" ht="12.95" customHeight="1">
      <c r="B55" s="109"/>
      <c r="C55" s="250"/>
      <c r="T55" s="246"/>
      <c r="U55" s="246"/>
    </row>
    <row r="56" spans="2:21" ht="12.95" customHeight="1">
      <c r="B56" s="109"/>
      <c r="C56" s="250"/>
      <c r="T56" s="246"/>
      <c r="U56" s="246"/>
    </row>
    <row r="57" spans="2:21" ht="12.95" customHeight="1">
      <c r="B57" s="109"/>
      <c r="C57" s="250"/>
      <c r="T57" s="246"/>
      <c r="U57" s="246"/>
    </row>
    <row r="58" spans="2:21" ht="12.95" customHeight="1">
      <c r="B58" s="109"/>
      <c r="C58" s="250"/>
      <c r="T58" s="246"/>
      <c r="U58" s="246"/>
    </row>
    <row r="59" spans="2:21" ht="12.95" customHeight="1">
      <c r="B59" s="109"/>
      <c r="C59" s="250"/>
      <c r="T59" s="246"/>
      <c r="U59" s="246"/>
    </row>
    <row r="60" spans="2:21" ht="12.95" customHeight="1">
      <c r="B60" s="109"/>
      <c r="C60" s="250"/>
      <c r="T60" s="246"/>
      <c r="U60" s="246"/>
    </row>
    <row r="61" spans="2:21" ht="12.95" customHeight="1">
      <c r="B61" s="109"/>
      <c r="C61" s="250"/>
      <c r="T61" s="246"/>
      <c r="U61" s="246"/>
    </row>
    <row r="62" spans="2:21" ht="12.95" customHeight="1">
      <c r="B62" s="109"/>
      <c r="C62" s="250"/>
      <c r="T62" s="246"/>
      <c r="U62" s="246"/>
    </row>
    <row r="63" spans="2:21" ht="12.95" customHeight="1">
      <c r="B63" s="109"/>
      <c r="C63" s="250"/>
      <c r="T63" s="246"/>
      <c r="U63" s="246"/>
    </row>
    <row r="64" spans="2:21" ht="12.95" customHeight="1">
      <c r="B64" s="109"/>
      <c r="C64" s="250"/>
      <c r="T64" s="246"/>
      <c r="U64" s="246"/>
    </row>
    <row r="65" spans="2:21" ht="12.95" customHeight="1">
      <c r="B65" s="109"/>
      <c r="C65" s="250"/>
      <c r="T65" s="246"/>
      <c r="U65" s="246"/>
    </row>
    <row r="66" spans="2:21" ht="12.95" customHeight="1">
      <c r="B66" s="109"/>
      <c r="C66" s="250"/>
      <c r="T66" s="246"/>
      <c r="U66" s="246"/>
    </row>
    <row r="67" spans="2:21" ht="12.95" customHeight="1">
      <c r="B67" s="109"/>
      <c r="C67" s="250"/>
      <c r="T67" s="246"/>
      <c r="U67" s="246"/>
    </row>
    <row r="68" spans="2:21" ht="12.95" customHeight="1">
      <c r="B68" s="109"/>
      <c r="C68" s="250"/>
      <c r="T68" s="246"/>
      <c r="U68" s="246"/>
    </row>
    <row r="69" spans="2:21" ht="12.95" customHeight="1">
      <c r="B69" s="109"/>
      <c r="C69" s="250"/>
      <c r="T69" s="246"/>
      <c r="U69" s="246"/>
    </row>
    <row r="70" spans="2:21" ht="12.95" customHeight="1">
      <c r="B70" s="109"/>
      <c r="C70" s="250"/>
      <c r="T70" s="246"/>
      <c r="U70" s="246"/>
    </row>
    <row r="71" spans="2:21" ht="12.95" customHeight="1">
      <c r="B71" s="109"/>
      <c r="C71" s="250"/>
      <c r="T71" s="246"/>
      <c r="U71" s="246"/>
    </row>
    <row r="72" spans="2:21" ht="9" customHeight="1">
      <c r="B72" s="109"/>
      <c r="C72" s="250"/>
      <c r="T72" s="246"/>
      <c r="U72" s="246"/>
    </row>
    <row r="73" spans="2:21" ht="15" customHeight="1">
      <c r="B73" s="109"/>
      <c r="C73" s="250"/>
      <c r="T73" s="246"/>
      <c r="U73" s="246"/>
    </row>
    <row r="74" spans="2:21" ht="12" customHeight="1">
      <c r="B74" s="109"/>
      <c r="C74" s="250"/>
    </row>
    <row r="75" spans="2:21" ht="12" customHeight="1">
      <c r="B75" s="109"/>
      <c r="C75" s="250"/>
    </row>
    <row r="76" spans="2:21" ht="12" customHeight="1">
      <c r="B76" s="109"/>
      <c r="C76" s="250"/>
    </row>
    <row r="77" spans="2:21" ht="12" customHeight="1">
      <c r="B77" s="109"/>
      <c r="C77" s="250"/>
    </row>
    <row r="78" spans="2:21" ht="12" customHeight="1">
      <c r="B78" s="109"/>
      <c r="C78" s="250"/>
    </row>
    <row r="79" spans="2:21" ht="12" customHeight="1">
      <c r="B79" s="109"/>
      <c r="C79" s="250"/>
    </row>
    <row r="80" spans="2:21" ht="12" customHeight="1">
      <c r="B80" s="109"/>
      <c r="C80" s="250"/>
    </row>
    <row r="81" spans="2:3" ht="12" customHeight="1">
      <c r="B81" s="109"/>
      <c r="C81" s="250"/>
    </row>
    <row r="82" spans="2:3" ht="12" customHeight="1">
      <c r="B82" s="109"/>
      <c r="C82" s="250"/>
    </row>
    <row r="83" spans="2:3" ht="12" customHeight="1">
      <c r="B83" s="109"/>
      <c r="C83" s="250"/>
    </row>
    <row r="84" spans="2:3" ht="12" customHeight="1">
      <c r="B84" s="109"/>
      <c r="C84" s="250"/>
    </row>
    <row r="85" spans="2:3" ht="12" customHeight="1">
      <c r="B85" s="109"/>
      <c r="C85" s="250"/>
    </row>
    <row r="86" spans="2:3" ht="12" customHeight="1">
      <c r="B86" s="109"/>
      <c r="C86" s="250"/>
    </row>
    <row r="87" spans="2:3" ht="12" customHeight="1">
      <c r="B87" s="109"/>
      <c r="C87" s="250"/>
    </row>
    <row r="88" spans="2:3">
      <c r="B88" s="109"/>
      <c r="C88" s="250"/>
    </row>
    <row r="89" spans="2:3">
      <c r="B89" s="109"/>
      <c r="C89" s="250"/>
    </row>
    <row r="90" spans="2:3">
      <c r="B90" s="109"/>
      <c r="C90" s="250"/>
    </row>
    <row r="91" spans="2:3">
      <c r="B91" s="109"/>
      <c r="C91" s="250"/>
    </row>
    <row r="92" spans="2:3">
      <c r="B92" s="109"/>
      <c r="C92" s="250"/>
    </row>
    <row r="93" spans="2:3">
      <c r="B93" s="109"/>
      <c r="C93" s="250"/>
    </row>
    <row r="94" spans="2:3">
      <c r="B94" s="109"/>
      <c r="C94" s="250"/>
    </row>
    <row r="95" spans="2:3">
      <c r="B95" s="109"/>
      <c r="C95" s="250"/>
    </row>
    <row r="96" spans="2:3">
      <c r="B96" s="109"/>
      <c r="C96" s="250"/>
    </row>
    <row r="97" spans="2:3">
      <c r="B97" s="109"/>
      <c r="C97" s="250"/>
    </row>
    <row r="98" spans="2:3">
      <c r="B98" s="109"/>
      <c r="C98" s="250"/>
    </row>
    <row r="99" spans="2:3">
      <c r="B99" s="109"/>
      <c r="C99" s="250"/>
    </row>
    <row r="100" spans="2:3">
      <c r="B100" s="109"/>
      <c r="C100" s="250"/>
    </row>
    <row r="101" spans="2:3">
      <c r="B101" s="109"/>
      <c r="C101" s="250"/>
    </row>
    <row r="102" spans="2:3">
      <c r="B102" s="109"/>
      <c r="C102" s="250"/>
    </row>
    <row r="103" spans="2:3">
      <c r="B103" s="109"/>
      <c r="C103" s="250"/>
    </row>
    <row r="104" spans="2:3">
      <c r="B104" s="109"/>
      <c r="C104" s="250"/>
    </row>
    <row r="105" spans="2:3">
      <c r="B105" s="109"/>
      <c r="C105" s="250"/>
    </row>
    <row r="106" spans="2:3">
      <c r="B106" s="109"/>
      <c r="C106" s="250"/>
    </row>
    <row r="107" spans="2:3">
      <c r="B107" s="109"/>
      <c r="C107" s="250"/>
    </row>
    <row r="108" spans="2:3">
      <c r="B108" s="109"/>
      <c r="C108" s="250"/>
    </row>
    <row r="109" spans="2:3">
      <c r="B109" s="109"/>
      <c r="C109" s="250"/>
    </row>
    <row r="110" spans="2:3">
      <c r="B110" s="109"/>
      <c r="C110" s="250"/>
    </row>
    <row r="111" spans="2:3">
      <c r="B111" s="109"/>
      <c r="C111" s="250"/>
    </row>
    <row r="112" spans="2:3">
      <c r="B112" s="109"/>
      <c r="C112" s="250"/>
    </row>
    <row r="113" spans="2:3">
      <c r="B113" s="109"/>
      <c r="C113" s="250"/>
    </row>
    <row r="114" spans="2:3">
      <c r="B114" s="109"/>
      <c r="C114" s="250"/>
    </row>
    <row r="115" spans="2:3">
      <c r="B115" s="109"/>
      <c r="C115" s="250"/>
    </row>
    <row r="116" spans="2:3">
      <c r="B116" s="109"/>
      <c r="C116" s="250"/>
    </row>
    <row r="117" spans="2:3">
      <c r="B117" s="109"/>
      <c r="C117" s="250"/>
    </row>
    <row r="118" spans="2:3">
      <c r="B118" s="109"/>
      <c r="C118" s="250"/>
    </row>
    <row r="119" spans="2:3">
      <c r="B119" s="109"/>
      <c r="C119" s="250"/>
    </row>
    <row r="120" spans="2:3">
      <c r="B120" s="109"/>
      <c r="C120" s="250"/>
    </row>
    <row r="121" spans="2:3">
      <c r="B121" s="109"/>
      <c r="C121" s="250"/>
    </row>
    <row r="122" spans="2:3">
      <c r="B122" s="109"/>
      <c r="C122" s="250"/>
    </row>
    <row r="123" spans="2:3">
      <c r="B123" s="109"/>
      <c r="C123" s="250"/>
    </row>
    <row r="124" spans="2:3">
      <c r="B124" s="109"/>
      <c r="C124" s="250"/>
    </row>
    <row r="125" spans="2:3">
      <c r="B125" s="109"/>
      <c r="C125" s="250"/>
    </row>
    <row r="126" spans="2:3">
      <c r="B126" s="109"/>
      <c r="C126" s="250"/>
    </row>
    <row r="127" spans="2:3">
      <c r="B127" s="109"/>
      <c r="C127" s="250"/>
    </row>
    <row r="128" spans="2:3">
      <c r="B128" s="109"/>
      <c r="C128" s="250"/>
    </row>
    <row r="129" spans="2:3">
      <c r="B129" s="109"/>
      <c r="C129" s="250"/>
    </row>
    <row r="130" spans="2:3">
      <c r="B130" s="109"/>
      <c r="C130" s="250"/>
    </row>
    <row r="131" spans="2:3">
      <c r="B131" s="109"/>
      <c r="C131" s="250"/>
    </row>
    <row r="132" spans="2:3">
      <c r="B132" s="109"/>
      <c r="C132" s="250"/>
    </row>
    <row r="133" spans="2:3">
      <c r="B133" s="109"/>
      <c r="C133" s="250"/>
    </row>
    <row r="134" spans="2:3">
      <c r="B134" s="109"/>
      <c r="C134" s="250"/>
    </row>
    <row r="135" spans="2:3">
      <c r="B135" s="109"/>
      <c r="C135" s="250"/>
    </row>
    <row r="136" spans="2:3">
      <c r="B136" s="109"/>
      <c r="C136" s="250"/>
    </row>
    <row r="137" spans="2:3">
      <c r="C137" s="250"/>
    </row>
    <row r="138" spans="2:3">
      <c r="C138" s="250"/>
    </row>
    <row r="139" spans="2:3">
      <c r="C139" s="250"/>
    </row>
    <row r="140" spans="2:3">
      <c r="C140" s="250"/>
    </row>
    <row r="141" spans="2:3">
      <c r="C141" s="250"/>
    </row>
    <row r="142" spans="2:3">
      <c r="C142" s="250"/>
    </row>
    <row r="143" spans="2:3">
      <c r="C143" s="250"/>
    </row>
    <row r="144" spans="2:3">
      <c r="C144" s="250"/>
    </row>
    <row r="145" spans="3:3">
      <c r="C145" s="250"/>
    </row>
    <row r="146" spans="3:3">
      <c r="C146" s="250"/>
    </row>
    <row r="147" spans="3:3">
      <c r="C147" s="250"/>
    </row>
    <row r="148" spans="3:3">
      <c r="C148" s="250"/>
    </row>
    <row r="149" spans="3:3">
      <c r="C149" s="250"/>
    </row>
    <row r="150" spans="3:3">
      <c r="C150" s="250"/>
    </row>
    <row r="151" spans="3:3">
      <c r="C151" s="250"/>
    </row>
    <row r="152" spans="3:3">
      <c r="C152" s="250"/>
    </row>
    <row r="153" spans="3:3">
      <c r="C153" s="250"/>
    </row>
    <row r="154" spans="3:3">
      <c r="C154" s="250"/>
    </row>
    <row r="155" spans="3:3">
      <c r="C155" s="250"/>
    </row>
    <row r="156" spans="3:3">
      <c r="C156" s="250"/>
    </row>
    <row r="157" spans="3:3">
      <c r="C157" s="250"/>
    </row>
    <row r="158" spans="3:3">
      <c r="C158" s="250"/>
    </row>
    <row r="159" spans="3:3">
      <c r="C159" s="250"/>
    </row>
    <row r="160" spans="3:3">
      <c r="C160" s="250"/>
    </row>
    <row r="161" spans="3:3">
      <c r="C161" s="250"/>
    </row>
    <row r="162" spans="3:3">
      <c r="C162" s="250"/>
    </row>
    <row r="163" spans="3:3">
      <c r="C163" s="250"/>
    </row>
  </sheetData>
  <printOptions horizontalCentered="1"/>
  <pageMargins left="0.59055118110236227" right="0.39370078740157483" top="0.78740157480314965" bottom="0.39370078740157483" header="0.11811023622047245" footer="0.11811023622047245"/>
  <pageSetup paperSize="9" scale="75" orientation="portrait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1"/>
  <sheetViews>
    <sheetView workbookViewId="0"/>
  </sheetViews>
  <sheetFormatPr baseColWidth="10" defaultRowHeight="12.75"/>
  <cols>
    <col min="1" max="1" width="4.28515625" style="77" customWidth="1"/>
    <col min="2" max="2" width="9.7109375" style="77" customWidth="1"/>
    <col min="3" max="3" width="52.7109375" style="177" customWidth="1"/>
    <col min="4" max="18" width="10.7109375" style="247" customWidth="1"/>
    <col min="19" max="19" width="4.28515625" style="247" hidden="1" customWidth="1"/>
    <col min="20" max="256" width="11.42578125" style="247"/>
    <col min="257" max="257" width="5.7109375" style="247" customWidth="1"/>
    <col min="258" max="258" width="11.7109375" style="247" customWidth="1"/>
    <col min="259" max="259" width="52.7109375" style="247" customWidth="1"/>
    <col min="260" max="274" width="11.7109375" style="247" customWidth="1"/>
    <col min="275" max="275" width="5.7109375" style="247" customWidth="1"/>
    <col min="276" max="512" width="11.42578125" style="247"/>
    <col min="513" max="513" width="5.7109375" style="247" customWidth="1"/>
    <col min="514" max="514" width="11.7109375" style="247" customWidth="1"/>
    <col min="515" max="515" width="52.7109375" style="247" customWidth="1"/>
    <col min="516" max="530" width="11.7109375" style="247" customWidth="1"/>
    <col min="531" max="531" width="5.7109375" style="247" customWidth="1"/>
    <col min="532" max="768" width="11.42578125" style="247"/>
    <col min="769" max="769" width="5.7109375" style="247" customWidth="1"/>
    <col min="770" max="770" width="11.7109375" style="247" customWidth="1"/>
    <col min="771" max="771" width="52.7109375" style="247" customWidth="1"/>
    <col min="772" max="786" width="11.7109375" style="247" customWidth="1"/>
    <col min="787" max="787" width="5.7109375" style="247" customWidth="1"/>
    <col min="788" max="1024" width="11.42578125" style="247"/>
    <col min="1025" max="1025" width="5.7109375" style="247" customWidth="1"/>
    <col min="1026" max="1026" width="11.7109375" style="247" customWidth="1"/>
    <col min="1027" max="1027" width="52.7109375" style="247" customWidth="1"/>
    <col min="1028" max="1042" width="11.7109375" style="247" customWidth="1"/>
    <col min="1043" max="1043" width="5.7109375" style="247" customWidth="1"/>
    <col min="1044" max="1280" width="11.42578125" style="247"/>
    <col min="1281" max="1281" width="5.7109375" style="247" customWidth="1"/>
    <col min="1282" max="1282" width="11.7109375" style="247" customWidth="1"/>
    <col min="1283" max="1283" width="52.7109375" style="247" customWidth="1"/>
    <col min="1284" max="1298" width="11.7109375" style="247" customWidth="1"/>
    <col min="1299" max="1299" width="5.7109375" style="247" customWidth="1"/>
    <col min="1300" max="1536" width="11.42578125" style="247"/>
    <col min="1537" max="1537" width="5.7109375" style="247" customWidth="1"/>
    <col min="1538" max="1538" width="11.7109375" style="247" customWidth="1"/>
    <col min="1539" max="1539" width="52.7109375" style="247" customWidth="1"/>
    <col min="1540" max="1554" width="11.7109375" style="247" customWidth="1"/>
    <col min="1555" max="1555" width="5.7109375" style="247" customWidth="1"/>
    <col min="1556" max="1792" width="11.42578125" style="247"/>
    <col min="1793" max="1793" width="5.7109375" style="247" customWidth="1"/>
    <col min="1794" max="1794" width="11.7109375" style="247" customWidth="1"/>
    <col min="1795" max="1795" width="52.7109375" style="247" customWidth="1"/>
    <col min="1796" max="1810" width="11.7109375" style="247" customWidth="1"/>
    <col min="1811" max="1811" width="5.7109375" style="247" customWidth="1"/>
    <col min="1812" max="2048" width="11.42578125" style="247"/>
    <col min="2049" max="2049" width="5.7109375" style="247" customWidth="1"/>
    <col min="2050" max="2050" width="11.7109375" style="247" customWidth="1"/>
    <col min="2051" max="2051" width="52.7109375" style="247" customWidth="1"/>
    <col min="2052" max="2066" width="11.7109375" style="247" customWidth="1"/>
    <col min="2067" max="2067" width="5.7109375" style="247" customWidth="1"/>
    <col min="2068" max="2304" width="11.42578125" style="247"/>
    <col min="2305" max="2305" width="5.7109375" style="247" customWidth="1"/>
    <col min="2306" max="2306" width="11.7109375" style="247" customWidth="1"/>
    <col min="2307" max="2307" width="52.7109375" style="247" customWidth="1"/>
    <col min="2308" max="2322" width="11.7109375" style="247" customWidth="1"/>
    <col min="2323" max="2323" width="5.7109375" style="247" customWidth="1"/>
    <col min="2324" max="2560" width="11.42578125" style="247"/>
    <col min="2561" max="2561" width="5.7109375" style="247" customWidth="1"/>
    <col min="2562" max="2562" width="11.7109375" style="247" customWidth="1"/>
    <col min="2563" max="2563" width="52.7109375" style="247" customWidth="1"/>
    <col min="2564" max="2578" width="11.7109375" style="247" customWidth="1"/>
    <col min="2579" max="2579" width="5.7109375" style="247" customWidth="1"/>
    <col min="2580" max="2816" width="11.42578125" style="247"/>
    <col min="2817" max="2817" width="5.7109375" style="247" customWidth="1"/>
    <col min="2818" max="2818" width="11.7109375" style="247" customWidth="1"/>
    <col min="2819" max="2819" width="52.7109375" style="247" customWidth="1"/>
    <col min="2820" max="2834" width="11.7109375" style="247" customWidth="1"/>
    <col min="2835" max="2835" width="5.7109375" style="247" customWidth="1"/>
    <col min="2836" max="3072" width="11.42578125" style="247"/>
    <col min="3073" max="3073" width="5.7109375" style="247" customWidth="1"/>
    <col min="3074" max="3074" width="11.7109375" style="247" customWidth="1"/>
    <col min="3075" max="3075" width="52.7109375" style="247" customWidth="1"/>
    <col min="3076" max="3090" width="11.7109375" style="247" customWidth="1"/>
    <col min="3091" max="3091" width="5.7109375" style="247" customWidth="1"/>
    <col min="3092" max="3328" width="11.42578125" style="247"/>
    <col min="3329" max="3329" width="5.7109375" style="247" customWidth="1"/>
    <col min="3330" max="3330" width="11.7109375" style="247" customWidth="1"/>
    <col min="3331" max="3331" width="52.7109375" style="247" customWidth="1"/>
    <col min="3332" max="3346" width="11.7109375" style="247" customWidth="1"/>
    <col min="3347" max="3347" width="5.7109375" style="247" customWidth="1"/>
    <col min="3348" max="3584" width="11.42578125" style="247"/>
    <col min="3585" max="3585" width="5.7109375" style="247" customWidth="1"/>
    <col min="3586" max="3586" width="11.7109375" style="247" customWidth="1"/>
    <col min="3587" max="3587" width="52.7109375" style="247" customWidth="1"/>
    <col min="3588" max="3602" width="11.7109375" style="247" customWidth="1"/>
    <col min="3603" max="3603" width="5.7109375" style="247" customWidth="1"/>
    <col min="3604" max="3840" width="11.42578125" style="247"/>
    <col min="3841" max="3841" width="5.7109375" style="247" customWidth="1"/>
    <col min="3842" max="3842" width="11.7109375" style="247" customWidth="1"/>
    <col min="3843" max="3843" width="52.7109375" style="247" customWidth="1"/>
    <col min="3844" max="3858" width="11.7109375" style="247" customWidth="1"/>
    <col min="3859" max="3859" width="5.7109375" style="247" customWidth="1"/>
    <col min="3860" max="4096" width="11.42578125" style="247"/>
    <col min="4097" max="4097" width="5.7109375" style="247" customWidth="1"/>
    <col min="4098" max="4098" width="11.7109375" style="247" customWidth="1"/>
    <col min="4099" max="4099" width="52.7109375" style="247" customWidth="1"/>
    <col min="4100" max="4114" width="11.7109375" style="247" customWidth="1"/>
    <col min="4115" max="4115" width="5.7109375" style="247" customWidth="1"/>
    <col min="4116" max="4352" width="11.42578125" style="247"/>
    <col min="4353" max="4353" width="5.7109375" style="247" customWidth="1"/>
    <col min="4354" max="4354" width="11.7109375" style="247" customWidth="1"/>
    <col min="4355" max="4355" width="52.7109375" style="247" customWidth="1"/>
    <col min="4356" max="4370" width="11.7109375" style="247" customWidth="1"/>
    <col min="4371" max="4371" width="5.7109375" style="247" customWidth="1"/>
    <col min="4372" max="4608" width="11.42578125" style="247"/>
    <col min="4609" max="4609" width="5.7109375" style="247" customWidth="1"/>
    <col min="4610" max="4610" width="11.7109375" style="247" customWidth="1"/>
    <col min="4611" max="4611" width="52.7109375" style="247" customWidth="1"/>
    <col min="4612" max="4626" width="11.7109375" style="247" customWidth="1"/>
    <col min="4627" max="4627" width="5.7109375" style="247" customWidth="1"/>
    <col min="4628" max="4864" width="11.42578125" style="247"/>
    <col min="4865" max="4865" width="5.7109375" style="247" customWidth="1"/>
    <col min="4866" max="4866" width="11.7109375" style="247" customWidth="1"/>
    <col min="4867" max="4867" width="52.7109375" style="247" customWidth="1"/>
    <col min="4868" max="4882" width="11.7109375" style="247" customWidth="1"/>
    <col min="4883" max="4883" width="5.7109375" style="247" customWidth="1"/>
    <col min="4884" max="5120" width="11.42578125" style="247"/>
    <col min="5121" max="5121" width="5.7109375" style="247" customWidth="1"/>
    <col min="5122" max="5122" width="11.7109375" style="247" customWidth="1"/>
    <col min="5123" max="5123" width="52.7109375" style="247" customWidth="1"/>
    <col min="5124" max="5138" width="11.7109375" style="247" customWidth="1"/>
    <col min="5139" max="5139" width="5.7109375" style="247" customWidth="1"/>
    <col min="5140" max="5376" width="11.42578125" style="247"/>
    <col min="5377" max="5377" width="5.7109375" style="247" customWidth="1"/>
    <col min="5378" max="5378" width="11.7109375" style="247" customWidth="1"/>
    <col min="5379" max="5379" width="52.7109375" style="247" customWidth="1"/>
    <col min="5380" max="5394" width="11.7109375" style="247" customWidth="1"/>
    <col min="5395" max="5395" width="5.7109375" style="247" customWidth="1"/>
    <col min="5396" max="5632" width="11.42578125" style="247"/>
    <col min="5633" max="5633" width="5.7109375" style="247" customWidth="1"/>
    <col min="5634" max="5634" width="11.7109375" style="247" customWidth="1"/>
    <col min="5635" max="5635" width="52.7109375" style="247" customWidth="1"/>
    <col min="5636" max="5650" width="11.7109375" style="247" customWidth="1"/>
    <col min="5651" max="5651" width="5.7109375" style="247" customWidth="1"/>
    <col min="5652" max="5888" width="11.42578125" style="247"/>
    <col min="5889" max="5889" width="5.7109375" style="247" customWidth="1"/>
    <col min="5890" max="5890" width="11.7109375" style="247" customWidth="1"/>
    <col min="5891" max="5891" width="52.7109375" style="247" customWidth="1"/>
    <col min="5892" max="5906" width="11.7109375" style="247" customWidth="1"/>
    <col min="5907" max="5907" width="5.7109375" style="247" customWidth="1"/>
    <col min="5908" max="6144" width="11.42578125" style="247"/>
    <col min="6145" max="6145" width="5.7109375" style="247" customWidth="1"/>
    <col min="6146" max="6146" width="11.7109375" style="247" customWidth="1"/>
    <col min="6147" max="6147" width="52.7109375" style="247" customWidth="1"/>
    <col min="6148" max="6162" width="11.7109375" style="247" customWidth="1"/>
    <col min="6163" max="6163" width="5.7109375" style="247" customWidth="1"/>
    <col min="6164" max="6400" width="11.42578125" style="247"/>
    <col min="6401" max="6401" width="5.7109375" style="247" customWidth="1"/>
    <col min="6402" max="6402" width="11.7109375" style="247" customWidth="1"/>
    <col min="6403" max="6403" width="52.7109375" style="247" customWidth="1"/>
    <col min="6404" max="6418" width="11.7109375" style="247" customWidth="1"/>
    <col min="6419" max="6419" width="5.7109375" style="247" customWidth="1"/>
    <col min="6420" max="6656" width="11.42578125" style="247"/>
    <col min="6657" max="6657" width="5.7109375" style="247" customWidth="1"/>
    <col min="6658" max="6658" width="11.7109375" style="247" customWidth="1"/>
    <col min="6659" max="6659" width="52.7109375" style="247" customWidth="1"/>
    <col min="6660" max="6674" width="11.7109375" style="247" customWidth="1"/>
    <col min="6675" max="6675" width="5.7109375" style="247" customWidth="1"/>
    <col min="6676" max="6912" width="11.42578125" style="247"/>
    <col min="6913" max="6913" width="5.7109375" style="247" customWidth="1"/>
    <col min="6914" max="6914" width="11.7109375" style="247" customWidth="1"/>
    <col min="6915" max="6915" width="52.7109375" style="247" customWidth="1"/>
    <col min="6916" max="6930" width="11.7109375" style="247" customWidth="1"/>
    <col min="6931" max="6931" width="5.7109375" style="247" customWidth="1"/>
    <col min="6932" max="7168" width="11.42578125" style="247"/>
    <col min="7169" max="7169" width="5.7109375" style="247" customWidth="1"/>
    <col min="7170" max="7170" width="11.7109375" style="247" customWidth="1"/>
    <col min="7171" max="7171" width="52.7109375" style="247" customWidth="1"/>
    <col min="7172" max="7186" width="11.7109375" style="247" customWidth="1"/>
    <col min="7187" max="7187" width="5.7109375" style="247" customWidth="1"/>
    <col min="7188" max="7424" width="11.42578125" style="247"/>
    <col min="7425" max="7425" width="5.7109375" style="247" customWidth="1"/>
    <col min="7426" max="7426" width="11.7109375" style="247" customWidth="1"/>
    <col min="7427" max="7427" width="52.7109375" style="247" customWidth="1"/>
    <col min="7428" max="7442" width="11.7109375" style="247" customWidth="1"/>
    <col min="7443" max="7443" width="5.7109375" style="247" customWidth="1"/>
    <col min="7444" max="7680" width="11.42578125" style="247"/>
    <col min="7681" max="7681" width="5.7109375" style="247" customWidth="1"/>
    <col min="7682" max="7682" width="11.7109375" style="247" customWidth="1"/>
    <col min="7683" max="7683" width="52.7109375" style="247" customWidth="1"/>
    <col min="7684" max="7698" width="11.7109375" style="247" customWidth="1"/>
    <col min="7699" max="7699" width="5.7109375" style="247" customWidth="1"/>
    <col min="7700" max="7936" width="11.42578125" style="247"/>
    <col min="7937" max="7937" width="5.7109375" style="247" customWidth="1"/>
    <col min="7938" max="7938" width="11.7109375" style="247" customWidth="1"/>
    <col min="7939" max="7939" width="52.7109375" style="247" customWidth="1"/>
    <col min="7940" max="7954" width="11.7109375" style="247" customWidth="1"/>
    <col min="7955" max="7955" width="5.7109375" style="247" customWidth="1"/>
    <col min="7956" max="8192" width="11.42578125" style="247"/>
    <col min="8193" max="8193" width="5.7109375" style="247" customWidth="1"/>
    <col min="8194" max="8194" width="11.7109375" style="247" customWidth="1"/>
    <col min="8195" max="8195" width="52.7109375" style="247" customWidth="1"/>
    <col min="8196" max="8210" width="11.7109375" style="247" customWidth="1"/>
    <col min="8211" max="8211" width="5.7109375" style="247" customWidth="1"/>
    <col min="8212" max="8448" width="11.42578125" style="247"/>
    <col min="8449" max="8449" width="5.7109375" style="247" customWidth="1"/>
    <col min="8450" max="8450" width="11.7109375" style="247" customWidth="1"/>
    <col min="8451" max="8451" width="52.7109375" style="247" customWidth="1"/>
    <col min="8452" max="8466" width="11.7109375" style="247" customWidth="1"/>
    <col min="8467" max="8467" width="5.7109375" style="247" customWidth="1"/>
    <col min="8468" max="8704" width="11.42578125" style="247"/>
    <col min="8705" max="8705" width="5.7109375" style="247" customWidth="1"/>
    <col min="8706" max="8706" width="11.7109375" style="247" customWidth="1"/>
    <col min="8707" max="8707" width="52.7109375" style="247" customWidth="1"/>
    <col min="8708" max="8722" width="11.7109375" style="247" customWidth="1"/>
    <col min="8723" max="8723" width="5.7109375" style="247" customWidth="1"/>
    <col min="8724" max="8960" width="11.42578125" style="247"/>
    <col min="8961" max="8961" width="5.7109375" style="247" customWidth="1"/>
    <col min="8962" max="8962" width="11.7109375" style="247" customWidth="1"/>
    <col min="8963" max="8963" width="52.7109375" style="247" customWidth="1"/>
    <col min="8964" max="8978" width="11.7109375" style="247" customWidth="1"/>
    <col min="8979" max="8979" width="5.7109375" style="247" customWidth="1"/>
    <col min="8980" max="9216" width="11.42578125" style="247"/>
    <col min="9217" max="9217" width="5.7109375" style="247" customWidth="1"/>
    <col min="9218" max="9218" width="11.7109375" style="247" customWidth="1"/>
    <col min="9219" max="9219" width="52.7109375" style="247" customWidth="1"/>
    <col min="9220" max="9234" width="11.7109375" style="247" customWidth="1"/>
    <col min="9235" max="9235" width="5.7109375" style="247" customWidth="1"/>
    <col min="9236" max="9472" width="11.42578125" style="247"/>
    <col min="9473" max="9473" width="5.7109375" style="247" customWidth="1"/>
    <col min="9474" max="9474" width="11.7109375" style="247" customWidth="1"/>
    <col min="9475" max="9475" width="52.7109375" style="247" customWidth="1"/>
    <col min="9476" max="9490" width="11.7109375" style="247" customWidth="1"/>
    <col min="9491" max="9491" width="5.7109375" style="247" customWidth="1"/>
    <col min="9492" max="9728" width="11.42578125" style="247"/>
    <col min="9729" max="9729" width="5.7109375" style="247" customWidth="1"/>
    <col min="9730" max="9730" width="11.7109375" style="247" customWidth="1"/>
    <col min="9731" max="9731" width="52.7109375" style="247" customWidth="1"/>
    <col min="9732" max="9746" width="11.7109375" style="247" customWidth="1"/>
    <col min="9747" max="9747" width="5.7109375" style="247" customWidth="1"/>
    <col min="9748" max="9984" width="11.42578125" style="247"/>
    <col min="9985" max="9985" width="5.7109375" style="247" customWidth="1"/>
    <col min="9986" max="9986" width="11.7109375" style="247" customWidth="1"/>
    <col min="9987" max="9987" width="52.7109375" style="247" customWidth="1"/>
    <col min="9988" max="10002" width="11.7109375" style="247" customWidth="1"/>
    <col min="10003" max="10003" width="5.7109375" style="247" customWidth="1"/>
    <col min="10004" max="10240" width="11.42578125" style="247"/>
    <col min="10241" max="10241" width="5.7109375" style="247" customWidth="1"/>
    <col min="10242" max="10242" width="11.7109375" style="247" customWidth="1"/>
    <col min="10243" max="10243" width="52.7109375" style="247" customWidth="1"/>
    <col min="10244" max="10258" width="11.7109375" style="247" customWidth="1"/>
    <col min="10259" max="10259" width="5.7109375" style="247" customWidth="1"/>
    <col min="10260" max="10496" width="11.42578125" style="247"/>
    <col min="10497" max="10497" width="5.7109375" style="247" customWidth="1"/>
    <col min="10498" max="10498" width="11.7109375" style="247" customWidth="1"/>
    <col min="10499" max="10499" width="52.7109375" style="247" customWidth="1"/>
    <col min="10500" max="10514" width="11.7109375" style="247" customWidth="1"/>
    <col min="10515" max="10515" width="5.7109375" style="247" customWidth="1"/>
    <col min="10516" max="10752" width="11.42578125" style="247"/>
    <col min="10753" max="10753" width="5.7109375" style="247" customWidth="1"/>
    <col min="10754" max="10754" width="11.7109375" style="247" customWidth="1"/>
    <col min="10755" max="10755" width="52.7109375" style="247" customWidth="1"/>
    <col min="10756" max="10770" width="11.7109375" style="247" customWidth="1"/>
    <col min="10771" max="10771" width="5.7109375" style="247" customWidth="1"/>
    <col min="10772" max="11008" width="11.42578125" style="247"/>
    <col min="11009" max="11009" width="5.7109375" style="247" customWidth="1"/>
    <col min="11010" max="11010" width="11.7109375" style="247" customWidth="1"/>
    <col min="11011" max="11011" width="52.7109375" style="247" customWidth="1"/>
    <col min="11012" max="11026" width="11.7109375" style="247" customWidth="1"/>
    <col min="11027" max="11027" width="5.7109375" style="247" customWidth="1"/>
    <col min="11028" max="11264" width="11.42578125" style="247"/>
    <col min="11265" max="11265" width="5.7109375" style="247" customWidth="1"/>
    <col min="11266" max="11266" width="11.7109375" style="247" customWidth="1"/>
    <col min="11267" max="11267" width="52.7109375" style="247" customWidth="1"/>
    <col min="11268" max="11282" width="11.7109375" style="247" customWidth="1"/>
    <col min="11283" max="11283" width="5.7109375" style="247" customWidth="1"/>
    <col min="11284" max="11520" width="11.42578125" style="247"/>
    <col min="11521" max="11521" width="5.7109375" style="247" customWidth="1"/>
    <col min="11522" max="11522" width="11.7109375" style="247" customWidth="1"/>
    <col min="11523" max="11523" width="52.7109375" style="247" customWidth="1"/>
    <col min="11524" max="11538" width="11.7109375" style="247" customWidth="1"/>
    <col min="11539" max="11539" width="5.7109375" style="247" customWidth="1"/>
    <col min="11540" max="11776" width="11.42578125" style="247"/>
    <col min="11777" max="11777" width="5.7109375" style="247" customWidth="1"/>
    <col min="11778" max="11778" width="11.7109375" style="247" customWidth="1"/>
    <col min="11779" max="11779" width="52.7109375" style="247" customWidth="1"/>
    <col min="11780" max="11794" width="11.7109375" style="247" customWidth="1"/>
    <col min="11795" max="11795" width="5.7109375" style="247" customWidth="1"/>
    <col min="11796" max="12032" width="11.42578125" style="247"/>
    <col min="12033" max="12033" width="5.7109375" style="247" customWidth="1"/>
    <col min="12034" max="12034" width="11.7109375" style="247" customWidth="1"/>
    <col min="12035" max="12035" width="52.7109375" style="247" customWidth="1"/>
    <col min="12036" max="12050" width="11.7109375" style="247" customWidth="1"/>
    <col min="12051" max="12051" width="5.7109375" style="247" customWidth="1"/>
    <col min="12052" max="12288" width="11.42578125" style="247"/>
    <col min="12289" max="12289" width="5.7109375" style="247" customWidth="1"/>
    <col min="12290" max="12290" width="11.7109375" style="247" customWidth="1"/>
    <col min="12291" max="12291" width="52.7109375" style="247" customWidth="1"/>
    <col min="12292" max="12306" width="11.7109375" style="247" customWidth="1"/>
    <col min="12307" max="12307" width="5.7109375" style="247" customWidth="1"/>
    <col min="12308" max="12544" width="11.42578125" style="247"/>
    <col min="12545" max="12545" width="5.7109375" style="247" customWidth="1"/>
    <col min="12546" max="12546" width="11.7109375" style="247" customWidth="1"/>
    <col min="12547" max="12547" width="52.7109375" style="247" customWidth="1"/>
    <col min="12548" max="12562" width="11.7109375" style="247" customWidth="1"/>
    <col min="12563" max="12563" width="5.7109375" style="247" customWidth="1"/>
    <col min="12564" max="12800" width="11.42578125" style="247"/>
    <col min="12801" max="12801" width="5.7109375" style="247" customWidth="1"/>
    <col min="12802" max="12802" width="11.7109375" style="247" customWidth="1"/>
    <col min="12803" max="12803" width="52.7109375" style="247" customWidth="1"/>
    <col min="12804" max="12818" width="11.7109375" style="247" customWidth="1"/>
    <col min="12819" max="12819" width="5.7109375" style="247" customWidth="1"/>
    <col min="12820" max="13056" width="11.42578125" style="247"/>
    <col min="13057" max="13057" width="5.7109375" style="247" customWidth="1"/>
    <col min="13058" max="13058" width="11.7109375" style="247" customWidth="1"/>
    <col min="13059" max="13059" width="52.7109375" style="247" customWidth="1"/>
    <col min="13060" max="13074" width="11.7109375" style="247" customWidth="1"/>
    <col min="13075" max="13075" width="5.7109375" style="247" customWidth="1"/>
    <col min="13076" max="13312" width="11.42578125" style="247"/>
    <col min="13313" max="13313" width="5.7109375" style="247" customWidth="1"/>
    <col min="13314" max="13314" width="11.7109375" style="247" customWidth="1"/>
    <col min="13315" max="13315" width="52.7109375" style="247" customWidth="1"/>
    <col min="13316" max="13330" width="11.7109375" style="247" customWidth="1"/>
    <col min="13331" max="13331" width="5.7109375" style="247" customWidth="1"/>
    <col min="13332" max="13568" width="11.42578125" style="247"/>
    <col min="13569" max="13569" width="5.7109375" style="247" customWidth="1"/>
    <col min="13570" max="13570" width="11.7109375" style="247" customWidth="1"/>
    <col min="13571" max="13571" width="52.7109375" style="247" customWidth="1"/>
    <col min="13572" max="13586" width="11.7109375" style="247" customWidth="1"/>
    <col min="13587" max="13587" width="5.7109375" style="247" customWidth="1"/>
    <col min="13588" max="13824" width="11.42578125" style="247"/>
    <col min="13825" max="13825" width="5.7109375" style="247" customWidth="1"/>
    <col min="13826" max="13826" width="11.7109375" style="247" customWidth="1"/>
    <col min="13827" max="13827" width="52.7109375" style="247" customWidth="1"/>
    <col min="13828" max="13842" width="11.7109375" style="247" customWidth="1"/>
    <col min="13843" max="13843" width="5.7109375" style="247" customWidth="1"/>
    <col min="13844" max="14080" width="11.42578125" style="247"/>
    <col min="14081" max="14081" width="5.7109375" style="247" customWidth="1"/>
    <col min="14082" max="14082" width="11.7109375" style="247" customWidth="1"/>
    <col min="14083" max="14083" width="52.7109375" style="247" customWidth="1"/>
    <col min="14084" max="14098" width="11.7109375" style="247" customWidth="1"/>
    <col min="14099" max="14099" width="5.7109375" style="247" customWidth="1"/>
    <col min="14100" max="14336" width="11.42578125" style="247"/>
    <col min="14337" max="14337" width="5.7109375" style="247" customWidth="1"/>
    <col min="14338" max="14338" width="11.7109375" style="247" customWidth="1"/>
    <col min="14339" max="14339" width="52.7109375" style="247" customWidth="1"/>
    <col min="14340" max="14354" width="11.7109375" style="247" customWidth="1"/>
    <col min="14355" max="14355" width="5.7109375" style="247" customWidth="1"/>
    <col min="14356" max="14592" width="11.42578125" style="247"/>
    <col min="14593" max="14593" width="5.7109375" style="247" customWidth="1"/>
    <col min="14594" max="14594" width="11.7109375" style="247" customWidth="1"/>
    <col min="14595" max="14595" width="52.7109375" style="247" customWidth="1"/>
    <col min="14596" max="14610" width="11.7109375" style="247" customWidth="1"/>
    <col min="14611" max="14611" width="5.7109375" style="247" customWidth="1"/>
    <col min="14612" max="14848" width="11.42578125" style="247"/>
    <col min="14849" max="14849" width="5.7109375" style="247" customWidth="1"/>
    <col min="14850" max="14850" width="11.7109375" style="247" customWidth="1"/>
    <col min="14851" max="14851" width="52.7109375" style="247" customWidth="1"/>
    <col min="14852" max="14866" width="11.7109375" style="247" customWidth="1"/>
    <col min="14867" max="14867" width="5.7109375" style="247" customWidth="1"/>
    <col min="14868" max="15104" width="11.42578125" style="247"/>
    <col min="15105" max="15105" width="5.7109375" style="247" customWidth="1"/>
    <col min="15106" max="15106" width="11.7109375" style="247" customWidth="1"/>
    <col min="15107" max="15107" width="52.7109375" style="247" customWidth="1"/>
    <col min="15108" max="15122" width="11.7109375" style="247" customWidth="1"/>
    <col min="15123" max="15123" width="5.7109375" style="247" customWidth="1"/>
    <col min="15124" max="15360" width="11.42578125" style="247"/>
    <col min="15361" max="15361" width="5.7109375" style="247" customWidth="1"/>
    <col min="15362" max="15362" width="11.7109375" style="247" customWidth="1"/>
    <col min="15363" max="15363" width="52.7109375" style="247" customWidth="1"/>
    <col min="15364" max="15378" width="11.7109375" style="247" customWidth="1"/>
    <col min="15379" max="15379" width="5.7109375" style="247" customWidth="1"/>
    <col min="15380" max="15616" width="11.42578125" style="247"/>
    <col min="15617" max="15617" width="5.7109375" style="247" customWidth="1"/>
    <col min="15618" max="15618" width="11.7109375" style="247" customWidth="1"/>
    <col min="15619" max="15619" width="52.7109375" style="247" customWidth="1"/>
    <col min="15620" max="15634" width="11.7109375" style="247" customWidth="1"/>
    <col min="15635" max="15635" width="5.7109375" style="247" customWidth="1"/>
    <col min="15636" max="15872" width="11.42578125" style="247"/>
    <col min="15873" max="15873" width="5.7109375" style="247" customWidth="1"/>
    <col min="15874" max="15874" width="11.7109375" style="247" customWidth="1"/>
    <col min="15875" max="15875" width="52.7109375" style="247" customWidth="1"/>
    <col min="15876" max="15890" width="11.7109375" style="247" customWidth="1"/>
    <col min="15891" max="15891" width="5.7109375" style="247" customWidth="1"/>
    <col min="15892" max="16128" width="11.42578125" style="247"/>
    <col min="16129" max="16129" width="5.7109375" style="247" customWidth="1"/>
    <col min="16130" max="16130" width="11.7109375" style="247" customWidth="1"/>
    <col min="16131" max="16131" width="52.7109375" style="247" customWidth="1"/>
    <col min="16132" max="16146" width="11.7109375" style="247" customWidth="1"/>
    <col min="16147" max="16147" width="5.7109375" style="247" customWidth="1"/>
    <col min="16148" max="16384" width="11.42578125" style="247"/>
  </cols>
  <sheetData>
    <row r="1" spans="1:20" s="239" customFormat="1" ht="16.5" customHeight="1">
      <c r="A1" s="297" t="s">
        <v>662</v>
      </c>
      <c r="C1" s="240"/>
      <c r="D1" s="108"/>
      <c r="I1" s="297"/>
    </row>
    <row r="2" spans="1:20" s="242" customFormat="1" ht="16.5" customHeight="1">
      <c r="A2" s="241" t="s">
        <v>548</v>
      </c>
      <c r="C2" s="243"/>
      <c r="D2" s="241"/>
      <c r="I2" s="241"/>
    </row>
    <row r="3" spans="1:20" s="77" customFormat="1" ht="12" customHeight="1">
      <c r="C3" s="244"/>
    </row>
    <row r="4" spans="1:20" s="105" customFormat="1" ht="27" customHeight="1">
      <c r="A4" s="67" t="s">
        <v>263</v>
      </c>
      <c r="B4" s="67" t="s">
        <v>508</v>
      </c>
      <c r="C4" s="371" t="s">
        <v>549</v>
      </c>
      <c r="D4" s="68">
        <v>2000</v>
      </c>
      <c r="E4" s="71">
        <v>2001</v>
      </c>
      <c r="F4" s="68">
        <v>2002</v>
      </c>
      <c r="G4" s="70">
        <v>2003</v>
      </c>
      <c r="H4" s="68">
        <v>2004</v>
      </c>
      <c r="I4" s="71">
        <v>2005</v>
      </c>
      <c r="J4" s="68">
        <v>2006</v>
      </c>
      <c r="K4" s="69">
        <v>2007</v>
      </c>
      <c r="L4" s="68">
        <v>2008</v>
      </c>
      <c r="M4" s="68">
        <v>2009</v>
      </c>
      <c r="N4" s="69">
        <v>2010</v>
      </c>
      <c r="O4" s="68">
        <v>2011</v>
      </c>
      <c r="P4" s="68">
        <v>2012</v>
      </c>
      <c r="Q4" s="68">
        <v>2013</v>
      </c>
      <c r="R4" s="70">
        <v>2014</v>
      </c>
      <c r="S4" s="254" t="s">
        <v>263</v>
      </c>
    </row>
    <row r="5" spans="1:20" ht="15" customHeight="1">
      <c r="A5" s="283"/>
      <c r="B5" s="284"/>
      <c r="C5" s="285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374"/>
      <c r="T5" s="246"/>
    </row>
    <row r="6" spans="1:20" ht="15" customHeight="1">
      <c r="A6" s="88">
        <v>1</v>
      </c>
      <c r="B6" s="369" t="s">
        <v>509</v>
      </c>
      <c r="C6" s="341" t="s">
        <v>510</v>
      </c>
      <c r="D6" s="372">
        <v>1.054897253878291</v>
      </c>
      <c r="E6" s="372">
        <v>1.153599571302266</v>
      </c>
      <c r="F6" s="372">
        <v>0.94776302666726808</v>
      </c>
      <c r="G6" s="372">
        <v>0.8714159485202263</v>
      </c>
      <c r="H6" s="372">
        <v>1.0066762939243632</v>
      </c>
      <c r="I6" s="372">
        <v>0.76083814368576008</v>
      </c>
      <c r="J6" s="372">
        <v>0.78074986030780391</v>
      </c>
      <c r="K6" s="372">
        <v>0.8246416493187253</v>
      </c>
      <c r="L6" s="372">
        <v>0.89367862424862188</v>
      </c>
      <c r="M6" s="372">
        <v>0.73874937658519813</v>
      </c>
      <c r="N6" s="372">
        <v>0.72087335068665293</v>
      </c>
      <c r="O6" s="372">
        <v>0.7847356302850711</v>
      </c>
      <c r="P6" s="372">
        <v>0.75026665373800061</v>
      </c>
      <c r="Q6" s="372">
        <v>0.7662798619990111</v>
      </c>
      <c r="R6" s="372">
        <v>0.63326947066671502</v>
      </c>
      <c r="S6" s="289">
        <v>1</v>
      </c>
      <c r="T6" s="246"/>
    </row>
    <row r="7" spans="1:20" ht="15" customHeight="1">
      <c r="A7" s="88">
        <v>2</v>
      </c>
      <c r="B7" s="369" t="s">
        <v>511</v>
      </c>
      <c r="C7" s="341" t="s">
        <v>512</v>
      </c>
      <c r="D7" s="372">
        <v>0.28170462247383871</v>
      </c>
      <c r="E7" s="372">
        <v>0.26605493859077822</v>
      </c>
      <c r="F7" s="372">
        <v>0.27819959605679262</v>
      </c>
      <c r="G7" s="372">
        <v>0.23531127670977794</v>
      </c>
      <c r="H7" s="372">
        <v>0.23766379844474525</v>
      </c>
      <c r="I7" s="372">
        <v>0.23535093166357468</v>
      </c>
      <c r="J7" s="372">
        <v>0.28007822762982121</v>
      </c>
      <c r="K7" s="372">
        <v>0.27920554177610146</v>
      </c>
      <c r="L7" s="372">
        <v>0.32525851402405714</v>
      </c>
      <c r="M7" s="372">
        <v>0.31716440770034704</v>
      </c>
      <c r="N7" s="372">
        <v>0.33857960547665239</v>
      </c>
      <c r="O7" s="372">
        <v>0.3414246332070251</v>
      </c>
      <c r="P7" s="372">
        <v>0.33153948091405666</v>
      </c>
      <c r="Q7" s="372">
        <v>0.22441889188640468</v>
      </c>
      <c r="R7" s="372">
        <v>0.20921619239983258</v>
      </c>
      <c r="S7" s="289">
        <v>2</v>
      </c>
      <c r="T7" s="246"/>
    </row>
    <row r="8" spans="1:20" ht="15" customHeight="1">
      <c r="A8" s="88">
        <v>3</v>
      </c>
      <c r="B8" s="369" t="s">
        <v>513</v>
      </c>
      <c r="C8" s="341" t="s">
        <v>514</v>
      </c>
      <c r="D8" s="372">
        <v>20.136162480091823</v>
      </c>
      <c r="E8" s="372">
        <v>19.731179269576749</v>
      </c>
      <c r="F8" s="372">
        <v>19.151819498529065</v>
      </c>
      <c r="G8" s="372">
        <v>19.26290778005713</v>
      </c>
      <c r="H8" s="372">
        <v>19.470812325420777</v>
      </c>
      <c r="I8" s="372">
        <v>19.459861675411961</v>
      </c>
      <c r="J8" s="372">
        <v>20.134039750293262</v>
      </c>
      <c r="K8" s="372">
        <v>20.501303475832223</v>
      </c>
      <c r="L8" s="372">
        <v>19.516466972831527</v>
      </c>
      <c r="M8" s="372">
        <v>16.87950883762807</v>
      </c>
      <c r="N8" s="372">
        <v>19.276080037008139</v>
      </c>
      <c r="O8" s="372">
        <v>19.63507583657708</v>
      </c>
      <c r="P8" s="372">
        <v>19.47133876337309</v>
      </c>
      <c r="Q8" s="372">
        <v>19.210882254819289</v>
      </c>
      <c r="R8" s="372">
        <v>19.552147415317396</v>
      </c>
      <c r="S8" s="289">
        <v>3</v>
      </c>
      <c r="T8" s="246"/>
    </row>
    <row r="9" spans="1:20" ht="15" customHeight="1">
      <c r="A9" s="88">
        <v>4</v>
      </c>
      <c r="B9" s="369" t="s">
        <v>515</v>
      </c>
      <c r="C9" s="341" t="s">
        <v>516</v>
      </c>
      <c r="D9" s="372">
        <v>1.1481692871666496</v>
      </c>
      <c r="E9" s="372">
        <v>1.1157224588906227</v>
      </c>
      <c r="F9" s="372">
        <v>1.2002525897971765</v>
      </c>
      <c r="G9" s="372">
        <v>1.1653677344334175</v>
      </c>
      <c r="H9" s="372">
        <v>1.379111965785758</v>
      </c>
      <c r="I9" s="372">
        <v>1.3993592182481867</v>
      </c>
      <c r="J9" s="372">
        <v>1.4640389731976007</v>
      </c>
      <c r="K9" s="372">
        <v>1.5192235561796532</v>
      </c>
      <c r="L9" s="372">
        <v>1.8000911801660104</v>
      </c>
      <c r="M9" s="372">
        <v>1.9688789515649243</v>
      </c>
      <c r="N9" s="372">
        <v>1.8915319713048822</v>
      </c>
      <c r="O9" s="372">
        <v>1.4863762609315148</v>
      </c>
      <c r="P9" s="372">
        <v>1.7637124664662724</v>
      </c>
      <c r="Q9" s="372">
        <v>1.4911149402255492</v>
      </c>
      <c r="R9" s="372">
        <v>1.3528788014412469</v>
      </c>
      <c r="S9" s="289">
        <v>4</v>
      </c>
      <c r="T9" s="246"/>
    </row>
    <row r="10" spans="1:20" ht="15" customHeight="1">
      <c r="A10" s="88">
        <v>5</v>
      </c>
      <c r="B10" s="369" t="s">
        <v>517</v>
      </c>
      <c r="C10" s="341" t="s">
        <v>518</v>
      </c>
      <c r="D10" s="372">
        <v>1.0137694281763376</v>
      </c>
      <c r="E10" s="372">
        <v>0.97428067804606977</v>
      </c>
      <c r="F10" s="372">
        <v>0.97798359168658822</v>
      </c>
      <c r="G10" s="372">
        <v>1.0202149918907268</v>
      </c>
      <c r="H10" s="372">
        <v>1.0450782470214151</v>
      </c>
      <c r="I10" s="372">
        <v>1.0755051771914019</v>
      </c>
      <c r="J10" s="372">
        <v>1.0484315619252731</v>
      </c>
      <c r="K10" s="372">
        <v>1.0425592498072573</v>
      </c>
      <c r="L10" s="372">
        <v>1.0792550345750149</v>
      </c>
      <c r="M10" s="372">
        <v>1.0759265906664084</v>
      </c>
      <c r="N10" s="372">
        <v>1.0802959270332038</v>
      </c>
      <c r="O10" s="372">
        <v>1.1009674455102063</v>
      </c>
      <c r="P10" s="372">
        <v>1.1034616503442258</v>
      </c>
      <c r="Q10" s="372">
        <v>1.1024983643423207</v>
      </c>
      <c r="R10" s="372">
        <v>1.1358371788281341</v>
      </c>
      <c r="S10" s="289">
        <v>5</v>
      </c>
      <c r="T10" s="246"/>
    </row>
    <row r="11" spans="1:20" ht="15" customHeight="1">
      <c r="A11" s="88">
        <v>6</v>
      </c>
      <c r="B11" s="369" t="s">
        <v>519</v>
      </c>
      <c r="C11" s="341" t="s">
        <v>520</v>
      </c>
      <c r="D11" s="372">
        <v>5.3286763764706873</v>
      </c>
      <c r="E11" s="372">
        <v>4.9007899284503882</v>
      </c>
      <c r="F11" s="372">
        <v>4.6572747365097502</v>
      </c>
      <c r="G11" s="372">
        <v>4.4424930907594247</v>
      </c>
      <c r="H11" s="372">
        <v>4.2052815583502827</v>
      </c>
      <c r="I11" s="372">
        <v>4.0602725414774152</v>
      </c>
      <c r="J11" s="372">
        <v>4.0230427365608712</v>
      </c>
      <c r="K11" s="372">
        <v>4.0745852989536324</v>
      </c>
      <c r="L11" s="372">
        <v>4.1814667837782746</v>
      </c>
      <c r="M11" s="372">
        <v>4.3915176559694205</v>
      </c>
      <c r="N11" s="372">
        <v>4.567027196840499</v>
      </c>
      <c r="O11" s="372">
        <v>4.6620755165043928</v>
      </c>
      <c r="P11" s="372">
        <v>4.7241345874139435</v>
      </c>
      <c r="Q11" s="372">
        <v>4.6750763444625898</v>
      </c>
      <c r="R11" s="372">
        <v>4.7128758355909035</v>
      </c>
      <c r="S11" s="289">
        <v>6</v>
      </c>
      <c r="T11" s="246"/>
    </row>
    <row r="12" spans="1:20" ht="15" customHeight="1">
      <c r="A12" s="88">
        <v>7</v>
      </c>
      <c r="B12" s="369" t="s">
        <v>521</v>
      </c>
      <c r="C12" s="341" t="s">
        <v>522</v>
      </c>
      <c r="D12" s="372">
        <v>11.202558738299029</v>
      </c>
      <c r="E12" s="372">
        <v>11.593141853090696</v>
      </c>
      <c r="F12" s="372">
        <v>11.600336786396236</v>
      </c>
      <c r="G12" s="372">
        <v>11.735444391664657</v>
      </c>
      <c r="H12" s="372">
        <v>11.488949339111635</v>
      </c>
      <c r="I12" s="372">
        <v>11.575292817828373</v>
      </c>
      <c r="J12" s="372">
        <v>11.466000214626421</v>
      </c>
      <c r="K12" s="372">
        <v>11.318474550226663</v>
      </c>
      <c r="L12" s="372">
        <v>11.51625488550544</v>
      </c>
      <c r="M12" s="372">
        <v>11.864916733565106</v>
      </c>
      <c r="N12" s="372">
        <v>10.847579626190164</v>
      </c>
      <c r="O12" s="372">
        <v>11.301911143691987</v>
      </c>
      <c r="P12" s="372">
        <v>10.69459258541</v>
      </c>
      <c r="Q12" s="372">
        <v>10.606444218678419</v>
      </c>
      <c r="R12" s="372">
        <v>11.037519133090653</v>
      </c>
      <c r="S12" s="289">
        <v>7</v>
      </c>
      <c r="T12" s="246"/>
    </row>
    <row r="13" spans="1:20" ht="15" customHeight="1">
      <c r="A13" s="88">
        <v>8</v>
      </c>
      <c r="B13" s="369" t="s">
        <v>523</v>
      </c>
      <c r="C13" s="341" t="s">
        <v>524</v>
      </c>
      <c r="D13" s="372">
        <v>4.1679169385789496</v>
      </c>
      <c r="E13" s="372">
        <v>4.2458463551795296</v>
      </c>
      <c r="F13" s="372">
        <v>4.3006921160910725</v>
      </c>
      <c r="G13" s="372">
        <v>4.3453416508951666</v>
      </c>
      <c r="H13" s="372">
        <v>4.3132353377790045</v>
      </c>
      <c r="I13" s="372">
        <v>4.4583922351989376</v>
      </c>
      <c r="J13" s="372">
        <v>4.5486924440398608</v>
      </c>
      <c r="K13" s="372">
        <v>4.5855247979247125</v>
      </c>
      <c r="L13" s="372">
        <v>4.616506565363097</v>
      </c>
      <c r="M13" s="372">
        <v>4.6653890539479006</v>
      </c>
      <c r="N13" s="372">
        <v>4.5795847631409963</v>
      </c>
      <c r="O13" s="372">
        <v>4.4168791880478659</v>
      </c>
      <c r="P13" s="372">
        <v>4.5822828792139374</v>
      </c>
      <c r="Q13" s="372">
        <v>4.7552761099617085</v>
      </c>
      <c r="R13" s="372">
        <v>4.5148523732778827</v>
      </c>
      <c r="S13" s="289">
        <v>8</v>
      </c>
      <c r="T13" s="246"/>
    </row>
    <row r="14" spans="1:20" ht="15" customHeight="1">
      <c r="A14" s="88">
        <v>9</v>
      </c>
      <c r="B14" s="369" t="s">
        <v>525</v>
      </c>
      <c r="C14" s="341" t="s">
        <v>526</v>
      </c>
      <c r="D14" s="372">
        <v>1.6550277717741411</v>
      </c>
      <c r="E14" s="372">
        <v>1.649611797729102</v>
      </c>
      <c r="F14" s="372">
        <v>1.5929194669553406</v>
      </c>
      <c r="G14" s="372">
        <v>1.5652620416587371</v>
      </c>
      <c r="H14" s="372">
        <v>1.5324277481123907</v>
      </c>
      <c r="I14" s="372">
        <v>1.5365871373236371</v>
      </c>
      <c r="J14" s="372">
        <v>1.4889707923045326</v>
      </c>
      <c r="K14" s="372">
        <v>1.5153266350573225</v>
      </c>
      <c r="L14" s="372">
        <v>1.4736592321656508</v>
      </c>
      <c r="M14" s="372">
        <v>1.4757289131503197</v>
      </c>
      <c r="N14" s="372">
        <v>1.4806276884411702</v>
      </c>
      <c r="O14" s="372">
        <v>1.5177227344532436</v>
      </c>
      <c r="P14" s="372">
        <v>1.5530156113642974</v>
      </c>
      <c r="Q14" s="372">
        <v>1.4944379152269174</v>
      </c>
      <c r="R14" s="372">
        <v>1.5431189447397755</v>
      </c>
      <c r="S14" s="289">
        <v>9</v>
      </c>
      <c r="T14" s="246"/>
    </row>
    <row r="15" spans="1:20" ht="15" customHeight="1">
      <c r="A15" s="88">
        <v>10</v>
      </c>
      <c r="B15" s="369" t="s">
        <v>527</v>
      </c>
      <c r="C15" s="341" t="s">
        <v>528</v>
      </c>
      <c r="D15" s="372">
        <v>4.6381590681609772</v>
      </c>
      <c r="E15" s="372">
        <v>4.9599188972218533</v>
      </c>
      <c r="F15" s="372">
        <v>5.0579603373878008</v>
      </c>
      <c r="G15" s="372">
        <v>4.6081750064559497</v>
      </c>
      <c r="H15" s="372">
        <v>4.8001467937776185</v>
      </c>
      <c r="I15" s="372">
        <v>4.7247673546661106</v>
      </c>
      <c r="J15" s="372">
        <v>4.8228499428279621</v>
      </c>
      <c r="K15" s="372">
        <v>4.911006278028494</v>
      </c>
      <c r="L15" s="372">
        <v>4.8790950129490609</v>
      </c>
      <c r="M15" s="372">
        <v>4.8909755857376309</v>
      </c>
      <c r="N15" s="372">
        <v>4.6295561094501947</v>
      </c>
      <c r="O15" s="372">
        <v>4.8465612835947258</v>
      </c>
      <c r="P15" s="372">
        <v>4.908448883286467</v>
      </c>
      <c r="Q15" s="372">
        <v>5.0674177269005725</v>
      </c>
      <c r="R15" s="372">
        <v>5.0818301380888231</v>
      </c>
      <c r="S15" s="289">
        <v>10</v>
      </c>
      <c r="T15" s="246"/>
    </row>
    <row r="16" spans="1:20" ht="15" customHeight="1">
      <c r="A16" s="88">
        <v>11</v>
      </c>
      <c r="B16" s="369" t="s">
        <v>529</v>
      </c>
      <c r="C16" s="341" t="s">
        <v>530</v>
      </c>
      <c r="D16" s="372">
        <v>4.2939758227138904</v>
      </c>
      <c r="E16" s="372">
        <v>4.3277015913979806</v>
      </c>
      <c r="F16" s="372">
        <v>4.6170808838638226</v>
      </c>
      <c r="G16" s="372">
        <v>4.8082220587214275</v>
      </c>
      <c r="H16" s="372">
        <v>5.2709479247127033</v>
      </c>
      <c r="I16" s="372">
        <v>5.1094672834307273</v>
      </c>
      <c r="J16" s="372">
        <v>4.8933898762937718</v>
      </c>
      <c r="K16" s="372">
        <v>4.4245996688502709</v>
      </c>
      <c r="L16" s="372">
        <v>3.9655983926562159</v>
      </c>
      <c r="M16" s="372">
        <v>4.5658242076902731</v>
      </c>
      <c r="N16" s="372">
        <v>4.4234998239351526</v>
      </c>
      <c r="O16" s="372">
        <v>3.9445758004398415</v>
      </c>
      <c r="P16" s="372">
        <v>4.0177849962830088</v>
      </c>
      <c r="Q16" s="372">
        <v>3.9377077587229712</v>
      </c>
      <c r="R16" s="372">
        <v>3.8332404449498849</v>
      </c>
      <c r="S16" s="289">
        <v>11</v>
      </c>
      <c r="T16" s="246"/>
    </row>
    <row r="17" spans="1:20" ht="15" customHeight="1">
      <c r="A17" s="88">
        <v>12</v>
      </c>
      <c r="B17" s="369" t="s">
        <v>531</v>
      </c>
      <c r="C17" s="341" t="s">
        <v>532</v>
      </c>
      <c r="D17" s="372">
        <v>11.634820579860374</v>
      </c>
      <c r="E17" s="372">
        <v>11.785476237323241</v>
      </c>
      <c r="F17" s="372">
        <v>11.995309046623866</v>
      </c>
      <c r="G17" s="372">
        <v>11.954272390659677</v>
      </c>
      <c r="H17" s="372">
        <v>11.767059301084453</v>
      </c>
      <c r="I17" s="372">
        <v>11.915789291412361</v>
      </c>
      <c r="J17" s="372">
        <v>11.922590170850032</v>
      </c>
      <c r="K17" s="372">
        <v>12.15520551166353</v>
      </c>
      <c r="L17" s="372">
        <v>12.441442385043672</v>
      </c>
      <c r="M17" s="372">
        <v>12.81060125095923</v>
      </c>
      <c r="N17" s="372">
        <v>12.24444705281255</v>
      </c>
      <c r="O17" s="372">
        <v>12.36595665596316</v>
      </c>
      <c r="P17" s="372">
        <v>11.923219884288439</v>
      </c>
      <c r="Q17" s="372">
        <v>11.890002881302934</v>
      </c>
      <c r="R17" s="372">
        <v>11.447756843332023</v>
      </c>
      <c r="S17" s="289">
        <v>12</v>
      </c>
      <c r="T17" s="246"/>
    </row>
    <row r="18" spans="1:20" ht="15" customHeight="1">
      <c r="A18" s="88">
        <v>13</v>
      </c>
      <c r="B18" s="369" t="s">
        <v>533</v>
      </c>
      <c r="C18" s="341" t="s">
        <v>534</v>
      </c>
      <c r="D18" s="372">
        <v>7.9272310271674478</v>
      </c>
      <c r="E18" s="372">
        <v>8.0150003533502439</v>
      </c>
      <c r="F18" s="372">
        <v>7.9164849924573888</v>
      </c>
      <c r="G18" s="372">
        <v>7.9614730855547045</v>
      </c>
      <c r="H18" s="372">
        <v>7.5893745835529645</v>
      </c>
      <c r="I18" s="372">
        <v>7.6437345810989097</v>
      </c>
      <c r="J18" s="372">
        <v>7.6767800116194298</v>
      </c>
      <c r="K18" s="372">
        <v>7.7520389089860782</v>
      </c>
      <c r="L18" s="372">
        <v>7.8501863804299017</v>
      </c>
      <c r="M18" s="372">
        <v>7.4455354424078175</v>
      </c>
      <c r="N18" s="372">
        <v>7.3421198898041187</v>
      </c>
      <c r="O18" s="372">
        <v>7.2762227292907804</v>
      </c>
      <c r="P18" s="372">
        <v>7.5625424221855901</v>
      </c>
      <c r="Q18" s="372">
        <v>7.5162674585988434</v>
      </c>
      <c r="R18" s="372">
        <v>7.4002218932932005</v>
      </c>
      <c r="S18" s="289">
        <v>13</v>
      </c>
      <c r="T18" s="246"/>
    </row>
    <row r="19" spans="1:20" ht="15" customHeight="1">
      <c r="A19" s="88">
        <v>14</v>
      </c>
      <c r="B19" s="369" t="s">
        <v>535</v>
      </c>
      <c r="C19" s="341" t="s">
        <v>536</v>
      </c>
      <c r="D19" s="372">
        <v>4.2067365699813033</v>
      </c>
      <c r="E19" s="372">
        <v>4.1712106491120231</v>
      </c>
      <c r="F19" s="372">
        <v>4.1960477715465609</v>
      </c>
      <c r="G19" s="372">
        <v>4.2975401455223672</v>
      </c>
      <c r="H19" s="372">
        <v>4.3311465148889097</v>
      </c>
      <c r="I19" s="372">
        <v>4.5144281713093122</v>
      </c>
      <c r="J19" s="372">
        <v>4.4753309132354193</v>
      </c>
      <c r="K19" s="372">
        <v>4.7126175663461893</v>
      </c>
      <c r="L19" s="372">
        <v>4.7428462901450228</v>
      </c>
      <c r="M19" s="372">
        <v>4.6137460297723392</v>
      </c>
      <c r="N19" s="372">
        <v>4.6692138531964398</v>
      </c>
      <c r="O19" s="372">
        <v>4.7061835978235056</v>
      </c>
      <c r="P19" s="372">
        <v>4.8013025631080515</v>
      </c>
      <c r="Q19" s="372">
        <v>5.1687870056414935</v>
      </c>
      <c r="R19" s="372">
        <v>5.4320736749688381</v>
      </c>
      <c r="S19" s="289">
        <v>14</v>
      </c>
      <c r="T19" s="246"/>
    </row>
    <row r="20" spans="1:20" ht="15" customHeight="1">
      <c r="A20" s="88">
        <v>15</v>
      </c>
      <c r="B20" s="369" t="s">
        <v>537</v>
      </c>
      <c r="C20" s="341" t="s">
        <v>538</v>
      </c>
      <c r="D20" s="372">
        <v>6.5194423402572168</v>
      </c>
      <c r="E20" s="372">
        <v>6.4152134820149804</v>
      </c>
      <c r="F20" s="372">
        <v>6.4504618283692414</v>
      </c>
      <c r="G20" s="372">
        <v>6.4903155748493164</v>
      </c>
      <c r="H20" s="372">
        <v>6.3232782515965518</v>
      </c>
      <c r="I20" s="372">
        <v>6.266308742135128</v>
      </c>
      <c r="J20" s="372">
        <v>6.0883132213575486</v>
      </c>
      <c r="K20" s="372">
        <v>5.9018427565757223</v>
      </c>
      <c r="L20" s="372">
        <v>5.9832529241322785</v>
      </c>
      <c r="M20" s="372">
        <v>6.4872805228198178</v>
      </c>
      <c r="N20" s="372">
        <v>6.3149023357936391</v>
      </c>
      <c r="O20" s="372">
        <v>6.1396549409930516</v>
      </c>
      <c r="P20" s="372">
        <v>6.1579236562267683</v>
      </c>
      <c r="Q20" s="372">
        <v>6.1763447970022689</v>
      </c>
      <c r="R20" s="372">
        <v>6.1185253811310849</v>
      </c>
      <c r="S20" s="289">
        <v>15</v>
      </c>
      <c r="T20" s="246"/>
    </row>
    <row r="21" spans="1:20" ht="15" customHeight="1">
      <c r="A21" s="88">
        <v>16</v>
      </c>
      <c r="B21" s="369" t="s">
        <v>539</v>
      </c>
      <c r="C21" s="341" t="s">
        <v>540</v>
      </c>
      <c r="D21" s="372">
        <v>4.2690053571091333</v>
      </c>
      <c r="E21" s="372">
        <v>4.2451854122783867</v>
      </c>
      <c r="F21" s="372">
        <v>4.3264021490179569</v>
      </c>
      <c r="G21" s="372">
        <v>4.3254618189846408</v>
      </c>
      <c r="H21" s="372">
        <v>4.3066646613935768</v>
      </c>
      <c r="I21" s="372">
        <v>4.3012992160259884</v>
      </c>
      <c r="J21" s="372">
        <v>4.116756772758726</v>
      </c>
      <c r="K21" s="372">
        <v>4.032471980915715</v>
      </c>
      <c r="L21" s="372">
        <v>4.0588212029958202</v>
      </c>
      <c r="M21" s="372">
        <v>4.392152983156115</v>
      </c>
      <c r="N21" s="372">
        <v>4.3411204628779352</v>
      </c>
      <c r="O21" s="372">
        <v>4.3320496009416329</v>
      </c>
      <c r="P21" s="372">
        <v>4.3612834933255762</v>
      </c>
      <c r="Q21" s="372">
        <v>4.4212560788277786</v>
      </c>
      <c r="R21" s="372">
        <v>4.4275507345655143</v>
      </c>
      <c r="S21" s="289">
        <v>16</v>
      </c>
      <c r="T21" s="246"/>
    </row>
    <row r="22" spans="1:20" ht="15" customHeight="1">
      <c r="A22" s="88">
        <v>17</v>
      </c>
      <c r="B22" s="369" t="s">
        <v>541</v>
      </c>
      <c r="C22" s="341" t="s">
        <v>542</v>
      </c>
      <c r="D22" s="372">
        <v>6.191363995945971</v>
      </c>
      <c r="E22" s="372">
        <v>6.1802737015395399</v>
      </c>
      <c r="F22" s="372">
        <v>6.4815343827838001</v>
      </c>
      <c r="G22" s="372">
        <v>6.5797248691202777</v>
      </c>
      <c r="H22" s="372">
        <v>6.5661012477957819</v>
      </c>
      <c r="I22" s="372">
        <v>6.5932892517302593</v>
      </c>
      <c r="J22" s="372">
        <v>6.4614116497740879</v>
      </c>
      <c r="K22" s="372">
        <v>6.2517685600832165</v>
      </c>
      <c r="L22" s="372">
        <v>6.3994308410609753</v>
      </c>
      <c r="M22" s="372">
        <v>7.0336619033767187</v>
      </c>
      <c r="N22" s="372">
        <v>7.0161410037767631</v>
      </c>
      <c r="O22" s="372">
        <v>6.9709766346938133</v>
      </c>
      <c r="P22" s="372">
        <v>7.1775509874268728</v>
      </c>
      <c r="Q22" s="372">
        <v>7.3507559489516261</v>
      </c>
      <c r="R22" s="372">
        <v>7.4561750565760487</v>
      </c>
      <c r="S22" s="289">
        <v>17</v>
      </c>
      <c r="T22" s="246"/>
    </row>
    <row r="23" spans="1:20" ht="15" customHeight="1">
      <c r="A23" s="88">
        <v>18</v>
      </c>
      <c r="B23" s="369" t="s">
        <v>543</v>
      </c>
      <c r="C23" s="341" t="s">
        <v>544</v>
      </c>
      <c r="D23" s="372">
        <v>4.3303823418939364</v>
      </c>
      <c r="E23" s="372">
        <v>4.269792824905549</v>
      </c>
      <c r="F23" s="372">
        <v>4.2514771992602727</v>
      </c>
      <c r="G23" s="372">
        <v>4.3310561435423764</v>
      </c>
      <c r="H23" s="372">
        <v>4.3660441072470668</v>
      </c>
      <c r="I23" s="372">
        <v>4.3694562301619566</v>
      </c>
      <c r="J23" s="372">
        <v>4.3085328803975766</v>
      </c>
      <c r="K23" s="372">
        <v>4.1976040134744901</v>
      </c>
      <c r="L23" s="372">
        <v>4.2766887779293583</v>
      </c>
      <c r="M23" s="372">
        <v>4.3824415533023622</v>
      </c>
      <c r="N23" s="372">
        <v>4.2368193022308454</v>
      </c>
      <c r="O23" s="372">
        <v>4.1706503670510982</v>
      </c>
      <c r="P23" s="372">
        <v>4.1155984356314042</v>
      </c>
      <c r="Q23" s="372">
        <v>4.1450314424492989</v>
      </c>
      <c r="R23" s="372">
        <v>4.1109104877420437</v>
      </c>
      <c r="S23" s="289">
        <v>18</v>
      </c>
      <c r="T23" s="246"/>
    </row>
    <row r="24" spans="1:20" ht="15" customHeight="1">
      <c r="A24" s="88">
        <v>19</v>
      </c>
      <c r="B24" s="287"/>
      <c r="C24" s="288" t="s">
        <v>545</v>
      </c>
      <c r="D24" s="373">
        <v>100</v>
      </c>
      <c r="E24" s="373">
        <v>100</v>
      </c>
      <c r="F24" s="373">
        <v>100</v>
      </c>
      <c r="G24" s="373">
        <v>100</v>
      </c>
      <c r="H24" s="373">
        <v>100</v>
      </c>
      <c r="I24" s="373">
        <v>100</v>
      </c>
      <c r="J24" s="373">
        <v>100</v>
      </c>
      <c r="K24" s="373">
        <v>100</v>
      </c>
      <c r="L24" s="373">
        <v>100</v>
      </c>
      <c r="M24" s="373">
        <v>100</v>
      </c>
      <c r="N24" s="373">
        <v>100</v>
      </c>
      <c r="O24" s="373">
        <v>100</v>
      </c>
      <c r="P24" s="373">
        <v>100</v>
      </c>
      <c r="Q24" s="373">
        <v>100</v>
      </c>
      <c r="R24" s="373">
        <v>100</v>
      </c>
      <c r="S24" s="289">
        <v>19</v>
      </c>
      <c r="T24" s="246"/>
    </row>
    <row r="25" spans="1:20" ht="12.95" customHeight="1">
      <c r="A25" s="249" t="s">
        <v>546</v>
      </c>
      <c r="C25" s="176"/>
      <c r="D25" s="253"/>
      <c r="E25" s="253"/>
      <c r="F25" s="253"/>
      <c r="G25" s="253"/>
      <c r="H25" s="253"/>
      <c r="I25" s="253"/>
      <c r="S25" s="291"/>
      <c r="T25" s="246"/>
    </row>
    <row r="26" spans="1:20" ht="12.95" customHeight="1">
      <c r="A26" s="98" t="s">
        <v>550</v>
      </c>
      <c r="T26" s="246"/>
    </row>
    <row r="27" spans="1:20" ht="12.95" customHeight="1">
      <c r="B27" s="98"/>
      <c r="C27" s="250"/>
      <c r="T27" s="246"/>
    </row>
    <row r="28" spans="1:20" ht="12.95" customHeight="1">
      <c r="B28" s="109"/>
      <c r="C28" s="250"/>
      <c r="T28" s="246"/>
    </row>
    <row r="29" spans="1:20" ht="12.95" customHeight="1">
      <c r="B29" s="109"/>
      <c r="C29" s="250"/>
      <c r="D29" s="251"/>
      <c r="E29" s="251"/>
      <c r="F29" s="251"/>
      <c r="T29" s="246"/>
    </row>
    <row r="30" spans="1:20" ht="12.95" customHeight="1">
      <c r="B30" s="109"/>
      <c r="C30" s="250"/>
      <c r="D30" s="251"/>
      <c r="E30" s="251"/>
      <c r="F30" s="251"/>
      <c r="G30" s="251"/>
      <c r="T30" s="246"/>
    </row>
    <row r="31" spans="1:20" ht="12.95" customHeight="1">
      <c r="B31" s="109"/>
      <c r="C31" s="250"/>
      <c r="T31" s="246"/>
    </row>
    <row r="32" spans="1:20" ht="12.95" customHeight="1">
      <c r="B32" s="109"/>
      <c r="C32" s="250"/>
      <c r="T32" s="246"/>
    </row>
    <row r="33" spans="2:20" ht="12.95" customHeight="1">
      <c r="B33" s="109"/>
      <c r="C33" s="250"/>
      <c r="T33" s="246"/>
    </row>
    <row r="34" spans="2:20" ht="12.95" customHeight="1">
      <c r="B34" s="109"/>
      <c r="C34" s="250"/>
      <c r="D34" s="251"/>
      <c r="E34" s="251"/>
      <c r="F34" s="251"/>
      <c r="G34" s="251"/>
      <c r="T34" s="246"/>
    </row>
    <row r="35" spans="2:20" ht="12.95" customHeight="1">
      <c r="B35" s="109"/>
      <c r="C35" s="250"/>
      <c r="D35" s="252"/>
      <c r="E35" s="252"/>
      <c r="F35" s="252"/>
      <c r="G35" s="252"/>
      <c r="T35" s="246"/>
    </row>
    <row r="36" spans="2:20" ht="12.95" customHeight="1">
      <c r="B36" s="109"/>
      <c r="C36" s="250"/>
      <c r="D36" s="251"/>
      <c r="E36" s="251"/>
      <c r="F36" s="251"/>
      <c r="G36" s="251"/>
      <c r="T36" s="246"/>
    </row>
    <row r="37" spans="2:20" ht="12.95" customHeight="1">
      <c r="B37" s="109"/>
      <c r="C37" s="250"/>
      <c r="D37" s="252"/>
      <c r="E37" s="252"/>
      <c r="F37" s="252"/>
      <c r="G37" s="252"/>
      <c r="T37" s="246"/>
    </row>
    <row r="38" spans="2:20" ht="12.95" customHeight="1">
      <c r="B38" s="109"/>
      <c r="C38" s="250"/>
      <c r="D38" s="251"/>
      <c r="E38" s="251"/>
      <c r="F38" s="251"/>
      <c r="G38" s="251"/>
      <c r="T38" s="246"/>
    </row>
    <row r="39" spans="2:20" ht="12.95" customHeight="1">
      <c r="B39" s="109"/>
      <c r="C39" s="250"/>
      <c r="D39" s="252"/>
      <c r="E39" s="252"/>
      <c r="F39" s="252"/>
      <c r="G39" s="252"/>
      <c r="T39" s="246"/>
    </row>
    <row r="40" spans="2:20" ht="12.95" customHeight="1">
      <c r="B40" s="109"/>
      <c r="C40" s="250"/>
      <c r="D40" s="251"/>
      <c r="E40" s="251"/>
      <c r="F40" s="251"/>
      <c r="G40" s="251"/>
      <c r="T40" s="246"/>
    </row>
    <row r="41" spans="2:20" ht="12.95" customHeight="1">
      <c r="B41" s="109"/>
      <c r="C41" s="250"/>
      <c r="D41" s="252"/>
      <c r="E41" s="252"/>
      <c r="F41" s="252"/>
      <c r="G41" s="252"/>
      <c r="T41" s="246"/>
    </row>
    <row r="42" spans="2:20" ht="12.95" customHeight="1">
      <c r="B42" s="109"/>
      <c r="C42" s="250"/>
      <c r="T42" s="246"/>
    </row>
    <row r="43" spans="2:20" ht="12.95" customHeight="1">
      <c r="B43" s="109"/>
      <c r="C43" s="250"/>
      <c r="T43" s="246"/>
    </row>
    <row r="44" spans="2:20" ht="12.95" customHeight="1">
      <c r="B44" s="109"/>
      <c r="C44" s="250"/>
      <c r="T44" s="246"/>
    </row>
    <row r="45" spans="2:20" ht="12.95" customHeight="1">
      <c r="B45" s="109"/>
      <c r="C45" s="250"/>
      <c r="T45" s="246"/>
    </row>
    <row r="46" spans="2:20" ht="12.95" customHeight="1">
      <c r="B46" s="109"/>
      <c r="C46" s="250"/>
      <c r="T46" s="246"/>
    </row>
    <row r="47" spans="2:20" ht="12.95" customHeight="1">
      <c r="B47" s="109"/>
      <c r="C47" s="250"/>
      <c r="T47" s="246"/>
    </row>
    <row r="48" spans="2:20" ht="12.95" customHeight="1">
      <c r="B48" s="109"/>
      <c r="C48" s="250"/>
      <c r="T48" s="246"/>
    </row>
    <row r="49" spans="2:20" ht="12.95" customHeight="1">
      <c r="B49" s="109"/>
      <c r="C49" s="250"/>
      <c r="T49" s="246"/>
    </row>
    <row r="50" spans="2:20" ht="12.95" customHeight="1">
      <c r="B50" s="109"/>
      <c r="C50" s="250"/>
      <c r="T50" s="246"/>
    </row>
    <row r="51" spans="2:20" ht="12.95" customHeight="1">
      <c r="B51" s="109"/>
      <c r="C51" s="250"/>
      <c r="T51" s="246"/>
    </row>
    <row r="52" spans="2:20" ht="12.95" customHeight="1">
      <c r="B52" s="109"/>
      <c r="C52" s="250"/>
      <c r="T52" s="246"/>
    </row>
    <row r="53" spans="2:20" ht="12.95" customHeight="1">
      <c r="B53" s="109"/>
      <c r="C53" s="250"/>
      <c r="T53" s="246"/>
    </row>
    <row r="54" spans="2:20" ht="12.95" customHeight="1">
      <c r="B54" s="109"/>
      <c r="C54" s="250"/>
      <c r="T54" s="246"/>
    </row>
    <row r="55" spans="2:20" ht="12.95" customHeight="1">
      <c r="B55" s="109"/>
      <c r="C55" s="250"/>
      <c r="T55" s="246"/>
    </row>
    <row r="56" spans="2:20" ht="12.95" customHeight="1">
      <c r="B56" s="109"/>
      <c r="C56" s="250"/>
      <c r="T56" s="246"/>
    </row>
    <row r="57" spans="2:20" ht="12.95" customHeight="1">
      <c r="B57" s="109"/>
      <c r="C57" s="250"/>
      <c r="T57" s="246"/>
    </row>
    <row r="58" spans="2:20" ht="12.95" customHeight="1">
      <c r="B58" s="109"/>
      <c r="C58" s="250"/>
      <c r="T58" s="246"/>
    </row>
    <row r="59" spans="2:20" ht="12.95" customHeight="1">
      <c r="B59" s="109"/>
      <c r="C59" s="250"/>
      <c r="T59" s="246"/>
    </row>
    <row r="60" spans="2:20" ht="12.95" customHeight="1">
      <c r="B60" s="109"/>
      <c r="C60" s="250"/>
      <c r="T60" s="246"/>
    </row>
    <row r="61" spans="2:20" ht="12.95" customHeight="1">
      <c r="B61" s="109"/>
      <c r="C61" s="250"/>
      <c r="T61" s="246"/>
    </row>
    <row r="62" spans="2:20" ht="12.95" customHeight="1">
      <c r="B62" s="109"/>
      <c r="C62" s="250"/>
      <c r="T62" s="246"/>
    </row>
    <row r="63" spans="2:20" ht="12.95" customHeight="1">
      <c r="B63" s="109"/>
      <c r="C63" s="250"/>
      <c r="T63" s="246"/>
    </row>
    <row r="64" spans="2:20" ht="12.95" customHeight="1">
      <c r="B64" s="109"/>
      <c r="C64" s="250"/>
      <c r="T64" s="246"/>
    </row>
    <row r="65" spans="2:20" ht="12.95" customHeight="1">
      <c r="B65" s="109"/>
      <c r="C65" s="250"/>
      <c r="T65" s="246"/>
    </row>
    <row r="66" spans="2:20" ht="12.95" customHeight="1">
      <c r="B66" s="109"/>
      <c r="C66" s="250"/>
      <c r="T66" s="246"/>
    </row>
    <row r="67" spans="2:20" ht="12.95" customHeight="1">
      <c r="B67" s="109"/>
      <c r="C67" s="250"/>
      <c r="T67" s="246"/>
    </row>
    <row r="68" spans="2:20" ht="12.95" customHeight="1">
      <c r="B68" s="109"/>
      <c r="C68" s="250"/>
      <c r="T68" s="246"/>
    </row>
    <row r="69" spans="2:20" ht="12.95" customHeight="1">
      <c r="B69" s="109"/>
      <c r="C69" s="250"/>
      <c r="T69" s="246"/>
    </row>
    <row r="70" spans="2:20" ht="12.95" customHeight="1">
      <c r="B70" s="109"/>
      <c r="C70" s="250"/>
      <c r="T70" s="246"/>
    </row>
    <row r="71" spans="2:20" ht="12.95" customHeight="1">
      <c r="B71" s="109"/>
      <c r="C71" s="250"/>
      <c r="T71" s="246"/>
    </row>
    <row r="72" spans="2:20" ht="12.95" customHeight="1">
      <c r="B72" s="109"/>
      <c r="C72" s="250"/>
      <c r="T72" s="246"/>
    </row>
    <row r="73" spans="2:20" ht="9" customHeight="1">
      <c r="B73" s="109"/>
      <c r="C73" s="250"/>
      <c r="T73" s="246"/>
    </row>
    <row r="74" spans="2:20" ht="15" customHeight="1">
      <c r="B74" s="109"/>
      <c r="C74" s="250"/>
      <c r="T74" s="246"/>
    </row>
    <row r="75" spans="2:20" ht="12" customHeight="1">
      <c r="B75" s="109"/>
      <c r="C75" s="250"/>
    </row>
    <row r="76" spans="2:20" ht="12" customHeight="1">
      <c r="B76" s="109"/>
      <c r="C76" s="250"/>
    </row>
    <row r="77" spans="2:20" ht="12" customHeight="1">
      <c r="B77" s="109"/>
      <c r="C77" s="250"/>
    </row>
    <row r="78" spans="2:20" ht="12" customHeight="1">
      <c r="B78" s="109"/>
      <c r="C78" s="250"/>
    </row>
    <row r="79" spans="2:20" ht="12" customHeight="1">
      <c r="B79" s="109"/>
      <c r="C79" s="250"/>
    </row>
    <row r="80" spans="2:20" ht="12" customHeight="1">
      <c r="B80" s="109"/>
      <c r="C80" s="250"/>
    </row>
    <row r="81" spans="2:3" ht="12" customHeight="1">
      <c r="B81" s="109"/>
      <c r="C81" s="250"/>
    </row>
    <row r="82" spans="2:3" ht="12" customHeight="1">
      <c r="B82" s="109"/>
      <c r="C82" s="250"/>
    </row>
    <row r="83" spans="2:3" ht="12" customHeight="1">
      <c r="B83" s="109"/>
      <c r="C83" s="250"/>
    </row>
    <row r="84" spans="2:3" ht="12" customHeight="1">
      <c r="B84" s="109"/>
      <c r="C84" s="250"/>
    </row>
    <row r="85" spans="2:3" ht="12" customHeight="1">
      <c r="B85" s="109"/>
      <c r="C85" s="250"/>
    </row>
    <row r="86" spans="2:3">
      <c r="B86" s="109"/>
      <c r="C86" s="250"/>
    </row>
    <row r="87" spans="2:3">
      <c r="B87" s="109"/>
      <c r="C87" s="250"/>
    </row>
    <row r="88" spans="2:3">
      <c r="B88" s="109"/>
      <c r="C88" s="250"/>
    </row>
    <row r="89" spans="2:3">
      <c r="B89" s="109"/>
      <c r="C89" s="250"/>
    </row>
    <row r="90" spans="2:3">
      <c r="B90" s="109"/>
      <c r="C90" s="250"/>
    </row>
    <row r="91" spans="2:3">
      <c r="B91" s="109"/>
      <c r="C91" s="250"/>
    </row>
    <row r="92" spans="2:3">
      <c r="B92" s="109"/>
      <c r="C92" s="250"/>
    </row>
    <row r="93" spans="2:3">
      <c r="B93" s="109"/>
      <c r="C93" s="250"/>
    </row>
    <row r="94" spans="2:3">
      <c r="B94" s="109"/>
      <c r="C94" s="250"/>
    </row>
    <row r="95" spans="2:3">
      <c r="B95" s="109"/>
      <c r="C95" s="250"/>
    </row>
    <row r="96" spans="2:3">
      <c r="B96" s="109"/>
      <c r="C96" s="250"/>
    </row>
    <row r="97" spans="2:3">
      <c r="B97" s="109"/>
      <c r="C97" s="250"/>
    </row>
    <row r="98" spans="2:3">
      <c r="B98" s="109"/>
      <c r="C98" s="250"/>
    </row>
    <row r="99" spans="2:3">
      <c r="B99" s="109"/>
      <c r="C99" s="250"/>
    </row>
    <row r="100" spans="2:3">
      <c r="B100" s="109"/>
      <c r="C100" s="250"/>
    </row>
    <row r="101" spans="2:3">
      <c r="B101" s="109"/>
      <c r="C101" s="250"/>
    </row>
    <row r="102" spans="2:3">
      <c r="B102" s="109"/>
      <c r="C102" s="250"/>
    </row>
    <row r="103" spans="2:3">
      <c r="B103" s="109"/>
      <c r="C103" s="250"/>
    </row>
    <row r="104" spans="2:3">
      <c r="B104" s="109"/>
      <c r="C104" s="250"/>
    </row>
    <row r="105" spans="2:3">
      <c r="B105" s="109"/>
      <c r="C105" s="250"/>
    </row>
    <row r="106" spans="2:3">
      <c r="B106" s="109"/>
      <c r="C106" s="250"/>
    </row>
    <row r="107" spans="2:3">
      <c r="B107" s="109"/>
      <c r="C107" s="250"/>
    </row>
    <row r="108" spans="2:3">
      <c r="B108" s="109"/>
      <c r="C108" s="250"/>
    </row>
    <row r="109" spans="2:3">
      <c r="B109" s="109"/>
      <c r="C109" s="250"/>
    </row>
    <row r="110" spans="2:3">
      <c r="B110" s="109"/>
      <c r="C110" s="250"/>
    </row>
    <row r="111" spans="2:3">
      <c r="B111" s="109"/>
      <c r="C111" s="250"/>
    </row>
    <row r="112" spans="2:3">
      <c r="B112" s="109"/>
      <c r="C112" s="250"/>
    </row>
    <row r="113" spans="2:3">
      <c r="B113" s="109"/>
      <c r="C113" s="250"/>
    </row>
    <row r="114" spans="2:3">
      <c r="B114" s="109"/>
      <c r="C114" s="250"/>
    </row>
    <row r="115" spans="2:3">
      <c r="B115" s="109"/>
      <c r="C115" s="250"/>
    </row>
    <row r="116" spans="2:3">
      <c r="B116" s="109"/>
      <c r="C116" s="250"/>
    </row>
    <row r="117" spans="2:3">
      <c r="B117" s="109"/>
      <c r="C117" s="250"/>
    </row>
    <row r="118" spans="2:3">
      <c r="B118" s="109"/>
      <c r="C118" s="250"/>
    </row>
    <row r="119" spans="2:3">
      <c r="B119" s="109"/>
      <c r="C119" s="250"/>
    </row>
    <row r="120" spans="2:3">
      <c r="B120" s="109"/>
      <c r="C120" s="250"/>
    </row>
    <row r="121" spans="2:3">
      <c r="B121" s="109"/>
      <c r="C121" s="250"/>
    </row>
    <row r="122" spans="2:3">
      <c r="B122" s="109"/>
      <c r="C122" s="250"/>
    </row>
    <row r="123" spans="2:3">
      <c r="B123" s="109"/>
      <c r="C123" s="250"/>
    </row>
    <row r="124" spans="2:3">
      <c r="B124" s="109"/>
      <c r="C124" s="250"/>
    </row>
    <row r="125" spans="2:3">
      <c r="B125" s="109"/>
      <c r="C125" s="250"/>
    </row>
    <row r="126" spans="2:3">
      <c r="B126" s="109"/>
      <c r="C126" s="250"/>
    </row>
    <row r="127" spans="2:3">
      <c r="B127" s="109"/>
      <c r="C127" s="250"/>
    </row>
    <row r="128" spans="2:3">
      <c r="B128" s="109"/>
      <c r="C128" s="250"/>
    </row>
    <row r="129" spans="2:3">
      <c r="B129" s="109"/>
      <c r="C129" s="250"/>
    </row>
    <row r="130" spans="2:3">
      <c r="B130" s="109"/>
      <c r="C130" s="250"/>
    </row>
    <row r="131" spans="2:3">
      <c r="B131" s="109"/>
      <c r="C131" s="250"/>
    </row>
    <row r="132" spans="2:3">
      <c r="B132" s="109"/>
      <c r="C132" s="250"/>
    </row>
    <row r="133" spans="2:3">
      <c r="B133" s="109"/>
      <c r="C133" s="250"/>
    </row>
    <row r="134" spans="2:3">
      <c r="B134" s="109"/>
      <c r="C134" s="250"/>
    </row>
    <row r="135" spans="2:3">
      <c r="C135" s="250"/>
    </row>
    <row r="136" spans="2:3">
      <c r="C136" s="250"/>
    </row>
    <row r="137" spans="2:3">
      <c r="C137" s="250"/>
    </row>
    <row r="138" spans="2:3">
      <c r="C138" s="250"/>
    </row>
    <row r="139" spans="2:3">
      <c r="C139" s="250"/>
    </row>
    <row r="140" spans="2:3">
      <c r="C140" s="250"/>
    </row>
    <row r="141" spans="2:3">
      <c r="C141" s="250"/>
    </row>
    <row r="142" spans="2:3">
      <c r="C142" s="250"/>
    </row>
    <row r="143" spans="2:3">
      <c r="C143" s="250"/>
    </row>
    <row r="144" spans="2:3">
      <c r="C144" s="250"/>
    </row>
    <row r="145" spans="3:3">
      <c r="C145" s="250"/>
    </row>
    <row r="146" spans="3:3">
      <c r="C146" s="250"/>
    </row>
    <row r="147" spans="3:3">
      <c r="C147" s="250"/>
    </row>
    <row r="148" spans="3:3">
      <c r="C148" s="250"/>
    </row>
    <row r="149" spans="3:3">
      <c r="C149" s="250"/>
    </row>
    <row r="150" spans="3:3">
      <c r="C150" s="250"/>
    </row>
    <row r="151" spans="3:3">
      <c r="C151" s="250"/>
    </row>
    <row r="152" spans="3:3">
      <c r="C152" s="250"/>
    </row>
    <row r="153" spans="3:3">
      <c r="C153" s="250"/>
    </row>
    <row r="154" spans="3:3">
      <c r="C154" s="250"/>
    </row>
    <row r="155" spans="3:3">
      <c r="C155" s="250"/>
    </row>
    <row r="156" spans="3:3">
      <c r="C156" s="250"/>
    </row>
    <row r="157" spans="3:3">
      <c r="C157" s="250"/>
    </row>
    <row r="158" spans="3:3">
      <c r="C158" s="250"/>
    </row>
    <row r="159" spans="3:3">
      <c r="C159" s="250"/>
    </row>
    <row r="160" spans="3:3">
      <c r="C160" s="250"/>
    </row>
    <row r="161" spans="3:3">
      <c r="C161" s="250"/>
    </row>
  </sheetData>
  <printOptions horizontalCentered="1"/>
  <pageMargins left="0.59055118110236227" right="0.39370078740157483" top="0.78740157480314965" bottom="0.39370078740157483" header="0.11811023622047245" footer="0.15748031496062992"/>
  <pageSetup paperSize="9" scale="75" orientation="portrait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4"/>
  <sheetViews>
    <sheetView workbookViewId="0"/>
  </sheetViews>
  <sheetFormatPr baseColWidth="10" defaultRowHeight="12.75"/>
  <cols>
    <col min="1" max="1" width="4.28515625" style="77" customWidth="1"/>
    <col min="2" max="2" width="9.7109375" style="77" customWidth="1"/>
    <col min="3" max="3" width="52.7109375" style="177" customWidth="1"/>
    <col min="4" max="18" width="10.5703125" style="247" customWidth="1"/>
    <col min="19" max="19" width="4.28515625" style="247" hidden="1" customWidth="1"/>
    <col min="20" max="256" width="11.42578125" style="247"/>
    <col min="257" max="257" width="5.7109375" style="247" customWidth="1"/>
    <col min="258" max="258" width="11.7109375" style="247" customWidth="1"/>
    <col min="259" max="259" width="52.7109375" style="247" customWidth="1"/>
    <col min="260" max="274" width="10.5703125" style="247" customWidth="1"/>
    <col min="275" max="275" width="5.7109375" style="247" customWidth="1"/>
    <col min="276" max="512" width="11.42578125" style="247"/>
    <col min="513" max="513" width="5.7109375" style="247" customWidth="1"/>
    <col min="514" max="514" width="11.7109375" style="247" customWidth="1"/>
    <col min="515" max="515" width="52.7109375" style="247" customWidth="1"/>
    <col min="516" max="530" width="10.5703125" style="247" customWidth="1"/>
    <col min="531" max="531" width="5.7109375" style="247" customWidth="1"/>
    <col min="532" max="768" width="11.42578125" style="247"/>
    <col min="769" max="769" width="5.7109375" style="247" customWidth="1"/>
    <col min="770" max="770" width="11.7109375" style="247" customWidth="1"/>
    <col min="771" max="771" width="52.7109375" style="247" customWidth="1"/>
    <col min="772" max="786" width="10.5703125" style="247" customWidth="1"/>
    <col min="787" max="787" width="5.7109375" style="247" customWidth="1"/>
    <col min="788" max="1024" width="11.42578125" style="247"/>
    <col min="1025" max="1025" width="5.7109375" style="247" customWidth="1"/>
    <col min="1026" max="1026" width="11.7109375" style="247" customWidth="1"/>
    <col min="1027" max="1027" width="52.7109375" style="247" customWidth="1"/>
    <col min="1028" max="1042" width="10.5703125" style="247" customWidth="1"/>
    <col min="1043" max="1043" width="5.7109375" style="247" customWidth="1"/>
    <col min="1044" max="1280" width="11.42578125" style="247"/>
    <col min="1281" max="1281" width="5.7109375" style="247" customWidth="1"/>
    <col min="1282" max="1282" width="11.7109375" style="247" customWidth="1"/>
    <col min="1283" max="1283" width="52.7109375" style="247" customWidth="1"/>
    <col min="1284" max="1298" width="10.5703125" style="247" customWidth="1"/>
    <col min="1299" max="1299" width="5.7109375" style="247" customWidth="1"/>
    <col min="1300" max="1536" width="11.42578125" style="247"/>
    <col min="1537" max="1537" width="5.7109375" style="247" customWidth="1"/>
    <col min="1538" max="1538" width="11.7109375" style="247" customWidth="1"/>
    <col min="1539" max="1539" width="52.7109375" style="247" customWidth="1"/>
    <col min="1540" max="1554" width="10.5703125" style="247" customWidth="1"/>
    <col min="1555" max="1555" width="5.7109375" style="247" customWidth="1"/>
    <col min="1556" max="1792" width="11.42578125" style="247"/>
    <col min="1793" max="1793" width="5.7109375" style="247" customWidth="1"/>
    <col min="1794" max="1794" width="11.7109375" style="247" customWidth="1"/>
    <col min="1795" max="1795" width="52.7109375" style="247" customWidth="1"/>
    <col min="1796" max="1810" width="10.5703125" style="247" customWidth="1"/>
    <col min="1811" max="1811" width="5.7109375" style="247" customWidth="1"/>
    <col min="1812" max="2048" width="11.42578125" style="247"/>
    <col min="2049" max="2049" width="5.7109375" style="247" customWidth="1"/>
    <col min="2050" max="2050" width="11.7109375" style="247" customWidth="1"/>
    <col min="2051" max="2051" width="52.7109375" style="247" customWidth="1"/>
    <col min="2052" max="2066" width="10.5703125" style="247" customWidth="1"/>
    <col min="2067" max="2067" width="5.7109375" style="247" customWidth="1"/>
    <col min="2068" max="2304" width="11.42578125" style="247"/>
    <col min="2305" max="2305" width="5.7109375" style="247" customWidth="1"/>
    <col min="2306" max="2306" width="11.7109375" style="247" customWidth="1"/>
    <col min="2307" max="2307" width="52.7109375" style="247" customWidth="1"/>
    <col min="2308" max="2322" width="10.5703125" style="247" customWidth="1"/>
    <col min="2323" max="2323" width="5.7109375" style="247" customWidth="1"/>
    <col min="2324" max="2560" width="11.42578125" style="247"/>
    <col min="2561" max="2561" width="5.7109375" style="247" customWidth="1"/>
    <col min="2562" max="2562" width="11.7109375" style="247" customWidth="1"/>
    <col min="2563" max="2563" width="52.7109375" style="247" customWidth="1"/>
    <col min="2564" max="2578" width="10.5703125" style="247" customWidth="1"/>
    <col min="2579" max="2579" width="5.7109375" style="247" customWidth="1"/>
    <col min="2580" max="2816" width="11.42578125" style="247"/>
    <col min="2817" max="2817" width="5.7109375" style="247" customWidth="1"/>
    <col min="2818" max="2818" width="11.7109375" style="247" customWidth="1"/>
    <col min="2819" max="2819" width="52.7109375" style="247" customWidth="1"/>
    <col min="2820" max="2834" width="10.5703125" style="247" customWidth="1"/>
    <col min="2835" max="2835" width="5.7109375" style="247" customWidth="1"/>
    <col min="2836" max="3072" width="11.42578125" style="247"/>
    <col min="3073" max="3073" width="5.7109375" style="247" customWidth="1"/>
    <col min="3074" max="3074" width="11.7109375" style="247" customWidth="1"/>
    <col min="3075" max="3075" width="52.7109375" style="247" customWidth="1"/>
    <col min="3076" max="3090" width="10.5703125" style="247" customWidth="1"/>
    <col min="3091" max="3091" width="5.7109375" style="247" customWidth="1"/>
    <col min="3092" max="3328" width="11.42578125" style="247"/>
    <col min="3329" max="3329" width="5.7109375" style="247" customWidth="1"/>
    <col min="3330" max="3330" width="11.7109375" style="247" customWidth="1"/>
    <col min="3331" max="3331" width="52.7109375" style="247" customWidth="1"/>
    <col min="3332" max="3346" width="10.5703125" style="247" customWidth="1"/>
    <col min="3347" max="3347" width="5.7109375" style="247" customWidth="1"/>
    <col min="3348" max="3584" width="11.42578125" style="247"/>
    <col min="3585" max="3585" width="5.7109375" style="247" customWidth="1"/>
    <col min="3586" max="3586" width="11.7109375" style="247" customWidth="1"/>
    <col min="3587" max="3587" width="52.7109375" style="247" customWidth="1"/>
    <col min="3588" max="3602" width="10.5703125" style="247" customWidth="1"/>
    <col min="3603" max="3603" width="5.7109375" style="247" customWidth="1"/>
    <col min="3604" max="3840" width="11.42578125" style="247"/>
    <col min="3841" max="3841" width="5.7109375" style="247" customWidth="1"/>
    <col min="3842" max="3842" width="11.7109375" style="247" customWidth="1"/>
    <col min="3843" max="3843" width="52.7109375" style="247" customWidth="1"/>
    <col min="3844" max="3858" width="10.5703125" style="247" customWidth="1"/>
    <col min="3859" max="3859" width="5.7109375" style="247" customWidth="1"/>
    <col min="3860" max="4096" width="11.42578125" style="247"/>
    <col min="4097" max="4097" width="5.7109375" style="247" customWidth="1"/>
    <col min="4098" max="4098" width="11.7109375" style="247" customWidth="1"/>
    <col min="4099" max="4099" width="52.7109375" style="247" customWidth="1"/>
    <col min="4100" max="4114" width="10.5703125" style="247" customWidth="1"/>
    <col min="4115" max="4115" width="5.7109375" style="247" customWidth="1"/>
    <col min="4116" max="4352" width="11.42578125" style="247"/>
    <col min="4353" max="4353" width="5.7109375" style="247" customWidth="1"/>
    <col min="4354" max="4354" width="11.7109375" style="247" customWidth="1"/>
    <col min="4355" max="4355" width="52.7109375" style="247" customWidth="1"/>
    <col min="4356" max="4370" width="10.5703125" style="247" customWidth="1"/>
    <col min="4371" max="4371" width="5.7109375" style="247" customWidth="1"/>
    <col min="4372" max="4608" width="11.42578125" style="247"/>
    <col min="4609" max="4609" width="5.7109375" style="247" customWidth="1"/>
    <col min="4610" max="4610" width="11.7109375" style="247" customWidth="1"/>
    <col min="4611" max="4611" width="52.7109375" style="247" customWidth="1"/>
    <col min="4612" max="4626" width="10.5703125" style="247" customWidth="1"/>
    <col min="4627" max="4627" width="5.7109375" style="247" customWidth="1"/>
    <col min="4628" max="4864" width="11.42578125" style="247"/>
    <col min="4865" max="4865" width="5.7109375" style="247" customWidth="1"/>
    <col min="4866" max="4866" width="11.7109375" style="247" customWidth="1"/>
    <col min="4867" max="4867" width="52.7109375" style="247" customWidth="1"/>
    <col min="4868" max="4882" width="10.5703125" style="247" customWidth="1"/>
    <col min="4883" max="4883" width="5.7109375" style="247" customWidth="1"/>
    <col min="4884" max="5120" width="11.42578125" style="247"/>
    <col min="5121" max="5121" width="5.7109375" style="247" customWidth="1"/>
    <col min="5122" max="5122" width="11.7109375" style="247" customWidth="1"/>
    <col min="5123" max="5123" width="52.7109375" style="247" customWidth="1"/>
    <col min="5124" max="5138" width="10.5703125" style="247" customWidth="1"/>
    <col min="5139" max="5139" width="5.7109375" style="247" customWidth="1"/>
    <col min="5140" max="5376" width="11.42578125" style="247"/>
    <col min="5377" max="5377" width="5.7109375" style="247" customWidth="1"/>
    <col min="5378" max="5378" width="11.7109375" style="247" customWidth="1"/>
    <col min="5379" max="5379" width="52.7109375" style="247" customWidth="1"/>
    <col min="5380" max="5394" width="10.5703125" style="247" customWidth="1"/>
    <col min="5395" max="5395" width="5.7109375" style="247" customWidth="1"/>
    <col min="5396" max="5632" width="11.42578125" style="247"/>
    <col min="5633" max="5633" width="5.7109375" style="247" customWidth="1"/>
    <col min="5634" max="5634" width="11.7109375" style="247" customWidth="1"/>
    <col min="5635" max="5635" width="52.7109375" style="247" customWidth="1"/>
    <col min="5636" max="5650" width="10.5703125" style="247" customWidth="1"/>
    <col min="5651" max="5651" width="5.7109375" style="247" customWidth="1"/>
    <col min="5652" max="5888" width="11.42578125" style="247"/>
    <col min="5889" max="5889" width="5.7109375" style="247" customWidth="1"/>
    <col min="5890" max="5890" width="11.7109375" style="247" customWidth="1"/>
    <col min="5891" max="5891" width="52.7109375" style="247" customWidth="1"/>
    <col min="5892" max="5906" width="10.5703125" style="247" customWidth="1"/>
    <col min="5907" max="5907" width="5.7109375" style="247" customWidth="1"/>
    <col min="5908" max="6144" width="11.42578125" style="247"/>
    <col min="6145" max="6145" width="5.7109375" style="247" customWidth="1"/>
    <col min="6146" max="6146" width="11.7109375" style="247" customWidth="1"/>
    <col min="6147" max="6147" width="52.7109375" style="247" customWidth="1"/>
    <col min="6148" max="6162" width="10.5703125" style="247" customWidth="1"/>
    <col min="6163" max="6163" width="5.7109375" style="247" customWidth="1"/>
    <col min="6164" max="6400" width="11.42578125" style="247"/>
    <col min="6401" max="6401" width="5.7109375" style="247" customWidth="1"/>
    <col min="6402" max="6402" width="11.7109375" style="247" customWidth="1"/>
    <col min="6403" max="6403" width="52.7109375" style="247" customWidth="1"/>
    <col min="6404" max="6418" width="10.5703125" style="247" customWidth="1"/>
    <col min="6419" max="6419" width="5.7109375" style="247" customWidth="1"/>
    <col min="6420" max="6656" width="11.42578125" style="247"/>
    <col min="6657" max="6657" width="5.7109375" style="247" customWidth="1"/>
    <col min="6658" max="6658" width="11.7109375" style="247" customWidth="1"/>
    <col min="6659" max="6659" width="52.7109375" style="247" customWidth="1"/>
    <col min="6660" max="6674" width="10.5703125" style="247" customWidth="1"/>
    <col min="6675" max="6675" width="5.7109375" style="247" customWidth="1"/>
    <col min="6676" max="6912" width="11.42578125" style="247"/>
    <col min="6913" max="6913" width="5.7109375" style="247" customWidth="1"/>
    <col min="6914" max="6914" width="11.7109375" style="247" customWidth="1"/>
    <col min="6915" max="6915" width="52.7109375" style="247" customWidth="1"/>
    <col min="6916" max="6930" width="10.5703125" style="247" customWidth="1"/>
    <col min="6931" max="6931" width="5.7109375" style="247" customWidth="1"/>
    <col min="6932" max="7168" width="11.42578125" style="247"/>
    <col min="7169" max="7169" width="5.7109375" style="247" customWidth="1"/>
    <col min="7170" max="7170" width="11.7109375" style="247" customWidth="1"/>
    <col min="7171" max="7171" width="52.7109375" style="247" customWidth="1"/>
    <col min="7172" max="7186" width="10.5703125" style="247" customWidth="1"/>
    <col min="7187" max="7187" width="5.7109375" style="247" customWidth="1"/>
    <col min="7188" max="7424" width="11.42578125" style="247"/>
    <col min="7425" max="7425" width="5.7109375" style="247" customWidth="1"/>
    <col min="7426" max="7426" width="11.7109375" style="247" customWidth="1"/>
    <col min="7427" max="7427" width="52.7109375" style="247" customWidth="1"/>
    <col min="7428" max="7442" width="10.5703125" style="247" customWidth="1"/>
    <col min="7443" max="7443" width="5.7109375" style="247" customWidth="1"/>
    <col min="7444" max="7680" width="11.42578125" style="247"/>
    <col min="7681" max="7681" width="5.7109375" style="247" customWidth="1"/>
    <col min="7682" max="7682" width="11.7109375" style="247" customWidth="1"/>
    <col min="7683" max="7683" width="52.7109375" style="247" customWidth="1"/>
    <col min="7684" max="7698" width="10.5703125" style="247" customWidth="1"/>
    <col min="7699" max="7699" width="5.7109375" style="247" customWidth="1"/>
    <col min="7700" max="7936" width="11.42578125" style="247"/>
    <col min="7937" max="7937" width="5.7109375" style="247" customWidth="1"/>
    <col min="7938" max="7938" width="11.7109375" style="247" customWidth="1"/>
    <col min="7939" max="7939" width="52.7109375" style="247" customWidth="1"/>
    <col min="7940" max="7954" width="10.5703125" style="247" customWidth="1"/>
    <col min="7955" max="7955" width="5.7109375" style="247" customWidth="1"/>
    <col min="7956" max="8192" width="11.42578125" style="247"/>
    <col min="8193" max="8193" width="5.7109375" style="247" customWidth="1"/>
    <col min="8194" max="8194" width="11.7109375" style="247" customWidth="1"/>
    <col min="8195" max="8195" width="52.7109375" style="247" customWidth="1"/>
    <col min="8196" max="8210" width="10.5703125" style="247" customWidth="1"/>
    <col min="8211" max="8211" width="5.7109375" style="247" customWidth="1"/>
    <col min="8212" max="8448" width="11.42578125" style="247"/>
    <col min="8449" max="8449" width="5.7109375" style="247" customWidth="1"/>
    <col min="8450" max="8450" width="11.7109375" style="247" customWidth="1"/>
    <col min="8451" max="8451" width="52.7109375" style="247" customWidth="1"/>
    <col min="8452" max="8466" width="10.5703125" style="247" customWidth="1"/>
    <col min="8467" max="8467" width="5.7109375" style="247" customWidth="1"/>
    <col min="8468" max="8704" width="11.42578125" style="247"/>
    <col min="8705" max="8705" width="5.7109375" style="247" customWidth="1"/>
    <col min="8706" max="8706" width="11.7109375" style="247" customWidth="1"/>
    <col min="8707" max="8707" width="52.7109375" style="247" customWidth="1"/>
    <col min="8708" max="8722" width="10.5703125" style="247" customWidth="1"/>
    <col min="8723" max="8723" width="5.7109375" style="247" customWidth="1"/>
    <col min="8724" max="8960" width="11.42578125" style="247"/>
    <col min="8961" max="8961" width="5.7109375" style="247" customWidth="1"/>
    <col min="8962" max="8962" width="11.7109375" style="247" customWidth="1"/>
    <col min="8963" max="8963" width="52.7109375" style="247" customWidth="1"/>
    <col min="8964" max="8978" width="10.5703125" style="247" customWidth="1"/>
    <col min="8979" max="8979" width="5.7109375" style="247" customWidth="1"/>
    <col min="8980" max="9216" width="11.42578125" style="247"/>
    <col min="9217" max="9217" width="5.7109375" style="247" customWidth="1"/>
    <col min="9218" max="9218" width="11.7109375" style="247" customWidth="1"/>
    <col min="9219" max="9219" width="52.7109375" style="247" customWidth="1"/>
    <col min="9220" max="9234" width="10.5703125" style="247" customWidth="1"/>
    <col min="9235" max="9235" width="5.7109375" style="247" customWidth="1"/>
    <col min="9236" max="9472" width="11.42578125" style="247"/>
    <col min="9473" max="9473" width="5.7109375" style="247" customWidth="1"/>
    <col min="9474" max="9474" width="11.7109375" style="247" customWidth="1"/>
    <col min="9475" max="9475" width="52.7109375" style="247" customWidth="1"/>
    <col min="9476" max="9490" width="10.5703125" style="247" customWidth="1"/>
    <col min="9491" max="9491" width="5.7109375" style="247" customWidth="1"/>
    <col min="9492" max="9728" width="11.42578125" style="247"/>
    <col min="9729" max="9729" width="5.7109375" style="247" customWidth="1"/>
    <col min="9730" max="9730" width="11.7109375" style="247" customWidth="1"/>
    <col min="9731" max="9731" width="52.7109375" style="247" customWidth="1"/>
    <col min="9732" max="9746" width="10.5703125" style="247" customWidth="1"/>
    <col min="9747" max="9747" width="5.7109375" style="247" customWidth="1"/>
    <col min="9748" max="9984" width="11.42578125" style="247"/>
    <col min="9985" max="9985" width="5.7109375" style="247" customWidth="1"/>
    <col min="9986" max="9986" width="11.7109375" style="247" customWidth="1"/>
    <col min="9987" max="9987" width="52.7109375" style="247" customWidth="1"/>
    <col min="9988" max="10002" width="10.5703125" style="247" customWidth="1"/>
    <col min="10003" max="10003" width="5.7109375" style="247" customWidth="1"/>
    <col min="10004" max="10240" width="11.42578125" style="247"/>
    <col min="10241" max="10241" width="5.7109375" style="247" customWidth="1"/>
    <col min="10242" max="10242" width="11.7109375" style="247" customWidth="1"/>
    <col min="10243" max="10243" width="52.7109375" style="247" customWidth="1"/>
    <col min="10244" max="10258" width="10.5703125" style="247" customWidth="1"/>
    <col min="10259" max="10259" width="5.7109375" style="247" customWidth="1"/>
    <col min="10260" max="10496" width="11.42578125" style="247"/>
    <col min="10497" max="10497" width="5.7109375" style="247" customWidth="1"/>
    <col min="10498" max="10498" width="11.7109375" style="247" customWidth="1"/>
    <col min="10499" max="10499" width="52.7109375" style="247" customWidth="1"/>
    <col min="10500" max="10514" width="10.5703125" style="247" customWidth="1"/>
    <col min="10515" max="10515" width="5.7109375" style="247" customWidth="1"/>
    <col min="10516" max="10752" width="11.42578125" style="247"/>
    <col min="10753" max="10753" width="5.7109375" style="247" customWidth="1"/>
    <col min="10754" max="10754" width="11.7109375" style="247" customWidth="1"/>
    <col min="10755" max="10755" width="52.7109375" style="247" customWidth="1"/>
    <col min="10756" max="10770" width="10.5703125" style="247" customWidth="1"/>
    <col min="10771" max="10771" width="5.7109375" style="247" customWidth="1"/>
    <col min="10772" max="11008" width="11.42578125" style="247"/>
    <col min="11009" max="11009" width="5.7109375" style="247" customWidth="1"/>
    <col min="11010" max="11010" width="11.7109375" style="247" customWidth="1"/>
    <col min="11011" max="11011" width="52.7109375" style="247" customWidth="1"/>
    <col min="11012" max="11026" width="10.5703125" style="247" customWidth="1"/>
    <col min="11027" max="11027" width="5.7109375" style="247" customWidth="1"/>
    <col min="11028" max="11264" width="11.42578125" style="247"/>
    <col min="11265" max="11265" width="5.7109375" style="247" customWidth="1"/>
    <col min="11266" max="11266" width="11.7109375" style="247" customWidth="1"/>
    <col min="11267" max="11267" width="52.7109375" style="247" customWidth="1"/>
    <col min="11268" max="11282" width="10.5703125" style="247" customWidth="1"/>
    <col min="11283" max="11283" width="5.7109375" style="247" customWidth="1"/>
    <col min="11284" max="11520" width="11.42578125" style="247"/>
    <col min="11521" max="11521" width="5.7109375" style="247" customWidth="1"/>
    <col min="11522" max="11522" width="11.7109375" style="247" customWidth="1"/>
    <col min="11523" max="11523" width="52.7109375" style="247" customWidth="1"/>
    <col min="11524" max="11538" width="10.5703125" style="247" customWidth="1"/>
    <col min="11539" max="11539" width="5.7109375" style="247" customWidth="1"/>
    <col min="11540" max="11776" width="11.42578125" style="247"/>
    <col min="11777" max="11777" width="5.7109375" style="247" customWidth="1"/>
    <col min="11778" max="11778" width="11.7109375" style="247" customWidth="1"/>
    <col min="11779" max="11779" width="52.7109375" style="247" customWidth="1"/>
    <col min="11780" max="11794" width="10.5703125" style="247" customWidth="1"/>
    <col min="11795" max="11795" width="5.7109375" style="247" customWidth="1"/>
    <col min="11796" max="12032" width="11.42578125" style="247"/>
    <col min="12033" max="12033" width="5.7109375" style="247" customWidth="1"/>
    <col min="12034" max="12034" width="11.7109375" style="247" customWidth="1"/>
    <col min="12035" max="12035" width="52.7109375" style="247" customWidth="1"/>
    <col min="12036" max="12050" width="10.5703125" style="247" customWidth="1"/>
    <col min="12051" max="12051" width="5.7109375" style="247" customWidth="1"/>
    <col min="12052" max="12288" width="11.42578125" style="247"/>
    <col min="12289" max="12289" width="5.7109375" style="247" customWidth="1"/>
    <col min="12290" max="12290" width="11.7109375" style="247" customWidth="1"/>
    <col min="12291" max="12291" width="52.7109375" style="247" customWidth="1"/>
    <col min="12292" max="12306" width="10.5703125" style="247" customWidth="1"/>
    <col min="12307" max="12307" width="5.7109375" style="247" customWidth="1"/>
    <col min="12308" max="12544" width="11.42578125" style="247"/>
    <col min="12545" max="12545" width="5.7109375" style="247" customWidth="1"/>
    <col min="12546" max="12546" width="11.7109375" style="247" customWidth="1"/>
    <col min="12547" max="12547" width="52.7109375" style="247" customWidth="1"/>
    <col min="12548" max="12562" width="10.5703125" style="247" customWidth="1"/>
    <col min="12563" max="12563" width="5.7109375" style="247" customWidth="1"/>
    <col min="12564" max="12800" width="11.42578125" style="247"/>
    <col min="12801" max="12801" width="5.7109375" style="247" customWidth="1"/>
    <col min="12802" max="12802" width="11.7109375" style="247" customWidth="1"/>
    <col min="12803" max="12803" width="52.7109375" style="247" customWidth="1"/>
    <col min="12804" max="12818" width="10.5703125" style="247" customWidth="1"/>
    <col min="12819" max="12819" width="5.7109375" style="247" customWidth="1"/>
    <col min="12820" max="13056" width="11.42578125" style="247"/>
    <col min="13057" max="13057" width="5.7109375" style="247" customWidth="1"/>
    <col min="13058" max="13058" width="11.7109375" style="247" customWidth="1"/>
    <col min="13059" max="13059" width="52.7109375" style="247" customWidth="1"/>
    <col min="13060" max="13074" width="10.5703125" style="247" customWidth="1"/>
    <col min="13075" max="13075" width="5.7109375" style="247" customWidth="1"/>
    <col min="13076" max="13312" width="11.42578125" style="247"/>
    <col min="13313" max="13313" width="5.7109375" style="247" customWidth="1"/>
    <col min="13314" max="13314" width="11.7109375" style="247" customWidth="1"/>
    <col min="13315" max="13315" width="52.7109375" style="247" customWidth="1"/>
    <col min="13316" max="13330" width="10.5703125" style="247" customWidth="1"/>
    <col min="13331" max="13331" width="5.7109375" style="247" customWidth="1"/>
    <col min="13332" max="13568" width="11.42578125" style="247"/>
    <col min="13569" max="13569" width="5.7109375" style="247" customWidth="1"/>
    <col min="13570" max="13570" width="11.7109375" style="247" customWidth="1"/>
    <col min="13571" max="13571" width="52.7109375" style="247" customWidth="1"/>
    <col min="13572" max="13586" width="10.5703125" style="247" customWidth="1"/>
    <col min="13587" max="13587" width="5.7109375" style="247" customWidth="1"/>
    <col min="13588" max="13824" width="11.42578125" style="247"/>
    <col min="13825" max="13825" width="5.7109375" style="247" customWidth="1"/>
    <col min="13826" max="13826" width="11.7109375" style="247" customWidth="1"/>
    <col min="13827" max="13827" width="52.7109375" style="247" customWidth="1"/>
    <col min="13828" max="13842" width="10.5703125" style="247" customWidth="1"/>
    <col min="13843" max="13843" width="5.7109375" style="247" customWidth="1"/>
    <col min="13844" max="14080" width="11.42578125" style="247"/>
    <col min="14081" max="14081" width="5.7109375" style="247" customWidth="1"/>
    <col min="14082" max="14082" width="11.7109375" style="247" customWidth="1"/>
    <col min="14083" max="14083" width="52.7109375" style="247" customWidth="1"/>
    <col min="14084" max="14098" width="10.5703125" style="247" customWidth="1"/>
    <col min="14099" max="14099" width="5.7109375" style="247" customWidth="1"/>
    <col min="14100" max="14336" width="11.42578125" style="247"/>
    <col min="14337" max="14337" width="5.7109375" style="247" customWidth="1"/>
    <col min="14338" max="14338" width="11.7109375" style="247" customWidth="1"/>
    <col min="14339" max="14339" width="52.7109375" style="247" customWidth="1"/>
    <col min="14340" max="14354" width="10.5703125" style="247" customWidth="1"/>
    <col min="14355" max="14355" width="5.7109375" style="247" customWidth="1"/>
    <col min="14356" max="14592" width="11.42578125" style="247"/>
    <col min="14593" max="14593" width="5.7109375" style="247" customWidth="1"/>
    <col min="14594" max="14594" width="11.7109375" style="247" customWidth="1"/>
    <col min="14595" max="14595" width="52.7109375" style="247" customWidth="1"/>
    <col min="14596" max="14610" width="10.5703125" style="247" customWidth="1"/>
    <col min="14611" max="14611" width="5.7109375" style="247" customWidth="1"/>
    <col min="14612" max="14848" width="11.42578125" style="247"/>
    <col min="14849" max="14849" width="5.7109375" style="247" customWidth="1"/>
    <col min="14850" max="14850" width="11.7109375" style="247" customWidth="1"/>
    <col min="14851" max="14851" width="52.7109375" style="247" customWidth="1"/>
    <col min="14852" max="14866" width="10.5703125" style="247" customWidth="1"/>
    <col min="14867" max="14867" width="5.7109375" style="247" customWidth="1"/>
    <col min="14868" max="15104" width="11.42578125" style="247"/>
    <col min="15105" max="15105" width="5.7109375" style="247" customWidth="1"/>
    <col min="15106" max="15106" width="11.7109375" style="247" customWidth="1"/>
    <col min="15107" max="15107" width="52.7109375" style="247" customWidth="1"/>
    <col min="15108" max="15122" width="10.5703125" style="247" customWidth="1"/>
    <col min="15123" max="15123" width="5.7109375" style="247" customWidth="1"/>
    <col min="15124" max="15360" width="11.42578125" style="247"/>
    <col min="15361" max="15361" width="5.7109375" style="247" customWidth="1"/>
    <col min="15362" max="15362" width="11.7109375" style="247" customWidth="1"/>
    <col min="15363" max="15363" width="52.7109375" style="247" customWidth="1"/>
    <col min="15364" max="15378" width="10.5703125" style="247" customWidth="1"/>
    <col min="15379" max="15379" width="5.7109375" style="247" customWidth="1"/>
    <col min="15380" max="15616" width="11.42578125" style="247"/>
    <col min="15617" max="15617" width="5.7109375" style="247" customWidth="1"/>
    <col min="15618" max="15618" width="11.7109375" style="247" customWidth="1"/>
    <col min="15619" max="15619" width="52.7109375" style="247" customWidth="1"/>
    <col min="15620" max="15634" width="10.5703125" style="247" customWidth="1"/>
    <col min="15635" max="15635" width="5.7109375" style="247" customWidth="1"/>
    <col min="15636" max="15872" width="11.42578125" style="247"/>
    <col min="15873" max="15873" width="5.7109375" style="247" customWidth="1"/>
    <col min="15874" max="15874" width="11.7109375" style="247" customWidth="1"/>
    <col min="15875" max="15875" width="52.7109375" style="247" customWidth="1"/>
    <col min="15876" max="15890" width="10.5703125" style="247" customWidth="1"/>
    <col min="15891" max="15891" width="5.7109375" style="247" customWidth="1"/>
    <col min="15892" max="16128" width="11.42578125" style="247"/>
    <col min="16129" max="16129" width="5.7109375" style="247" customWidth="1"/>
    <col min="16130" max="16130" width="11.7109375" style="247" customWidth="1"/>
    <col min="16131" max="16131" width="52.7109375" style="247" customWidth="1"/>
    <col min="16132" max="16146" width="10.5703125" style="247" customWidth="1"/>
    <col min="16147" max="16147" width="5.7109375" style="247" customWidth="1"/>
    <col min="16148" max="16384" width="11.42578125" style="247"/>
  </cols>
  <sheetData>
    <row r="1" spans="1:21" s="239" customFormat="1" ht="16.5" customHeight="1">
      <c r="A1" s="326" t="s">
        <v>731</v>
      </c>
      <c r="C1" s="240"/>
      <c r="E1" s="108"/>
      <c r="I1" s="326"/>
    </row>
    <row r="2" spans="1:21" s="242" customFormat="1" ht="16.5" customHeight="1">
      <c r="A2" s="155" t="s">
        <v>551</v>
      </c>
      <c r="C2" s="243"/>
      <c r="E2" s="241"/>
      <c r="I2" s="155"/>
    </row>
    <row r="3" spans="1:21" s="77" customFormat="1" ht="12" customHeight="1">
      <c r="C3" s="244"/>
      <c r="D3" s="245"/>
    </row>
    <row r="4" spans="1:21" s="105" customFormat="1" ht="27" customHeight="1">
      <c r="A4" s="298" t="s">
        <v>263</v>
      </c>
      <c r="B4" s="298" t="s">
        <v>729</v>
      </c>
      <c r="C4" s="368" t="s">
        <v>549</v>
      </c>
      <c r="D4" s="299">
        <v>2000</v>
      </c>
      <c r="E4" s="301">
        <v>2001</v>
      </c>
      <c r="F4" s="301">
        <v>2002</v>
      </c>
      <c r="G4" s="302">
        <v>2003</v>
      </c>
      <c r="H4" s="299">
        <v>2004</v>
      </c>
      <c r="I4" s="300">
        <v>2005</v>
      </c>
      <c r="J4" s="302">
        <v>2006</v>
      </c>
      <c r="K4" s="302">
        <v>2007</v>
      </c>
      <c r="L4" s="299">
        <v>2008</v>
      </c>
      <c r="M4" s="302">
        <v>2009</v>
      </c>
      <c r="N4" s="302">
        <v>2010</v>
      </c>
      <c r="O4" s="299">
        <v>2011</v>
      </c>
      <c r="P4" s="302">
        <v>2012</v>
      </c>
      <c r="Q4" s="299">
        <v>2013</v>
      </c>
      <c r="R4" s="302">
        <v>2014</v>
      </c>
      <c r="S4" s="303" t="s">
        <v>263</v>
      </c>
    </row>
    <row r="5" spans="1:21" ht="15" customHeight="1">
      <c r="A5" s="283"/>
      <c r="B5" s="284"/>
      <c r="C5" s="285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377"/>
      <c r="S5" s="292"/>
      <c r="T5" s="376"/>
      <c r="U5" s="246"/>
    </row>
    <row r="6" spans="1:21" ht="12.95" customHeight="1">
      <c r="A6" s="88">
        <v>1</v>
      </c>
      <c r="B6" s="369" t="s">
        <v>509</v>
      </c>
      <c r="C6" s="341" t="s">
        <v>510</v>
      </c>
      <c r="D6" s="293">
        <v>133.32655616798471</v>
      </c>
      <c r="E6" s="293">
        <v>148.76417700649918</v>
      </c>
      <c r="F6" s="293">
        <v>122.55691979473778</v>
      </c>
      <c r="G6" s="293">
        <v>111.96281032090351</v>
      </c>
      <c r="H6" s="293">
        <v>131.43526204598743</v>
      </c>
      <c r="I6" s="375">
        <v>100</v>
      </c>
      <c r="J6" s="293">
        <v>106.46524434588902</v>
      </c>
      <c r="K6" s="293">
        <v>116.78940996881234</v>
      </c>
      <c r="L6" s="293">
        <v>128.0429124449752</v>
      </c>
      <c r="M6" s="293">
        <v>99.34742112711578</v>
      </c>
      <c r="N6" s="293">
        <v>101.04382769980333</v>
      </c>
      <c r="O6" s="293">
        <v>113.80840621262314</v>
      </c>
      <c r="P6" s="293">
        <v>109.59118077557139</v>
      </c>
      <c r="Q6" s="293">
        <v>112.40186134085319</v>
      </c>
      <c r="R6" s="293">
        <v>94.507811826850698</v>
      </c>
      <c r="S6" s="289">
        <v>1</v>
      </c>
      <c r="T6" s="246"/>
      <c r="U6" s="246"/>
    </row>
    <row r="7" spans="1:21" ht="12.95" customHeight="1">
      <c r="A7" s="88">
        <v>2</v>
      </c>
      <c r="B7" s="369" t="s">
        <v>511</v>
      </c>
      <c r="C7" s="341" t="s">
        <v>512</v>
      </c>
      <c r="D7" s="293">
        <v>115.10039881611117</v>
      </c>
      <c r="E7" s="293">
        <v>110.91517232669936</v>
      </c>
      <c r="F7" s="293">
        <v>116.29764635393886</v>
      </c>
      <c r="G7" s="293">
        <v>97.738885487195816</v>
      </c>
      <c r="H7" s="293">
        <v>100.31397573732829</v>
      </c>
      <c r="I7" s="375">
        <v>100</v>
      </c>
      <c r="J7" s="293">
        <v>123.4672129711027</v>
      </c>
      <c r="K7" s="293">
        <v>127.83170702370737</v>
      </c>
      <c r="L7" s="293">
        <v>150.65349203176802</v>
      </c>
      <c r="M7" s="293">
        <v>137.88603103327162</v>
      </c>
      <c r="N7" s="293">
        <v>153.4221162251942</v>
      </c>
      <c r="O7" s="293">
        <v>160.074508340053</v>
      </c>
      <c r="P7" s="293">
        <v>156.55666832246206</v>
      </c>
      <c r="Q7" s="293">
        <v>106.41965821768298</v>
      </c>
      <c r="R7" s="293">
        <v>100.93709598860478</v>
      </c>
      <c r="S7" s="289">
        <v>2</v>
      </c>
      <c r="T7" s="246"/>
      <c r="U7" s="246"/>
    </row>
    <row r="8" spans="1:21" ht="12.95" customHeight="1">
      <c r="A8" s="88">
        <v>3</v>
      </c>
      <c r="B8" s="369" t="s">
        <v>513</v>
      </c>
      <c r="C8" s="341" t="s">
        <v>514</v>
      </c>
      <c r="D8" s="293">
        <v>95.720195233082933</v>
      </c>
      <c r="E8" s="293">
        <v>96.274033531383068</v>
      </c>
      <c r="F8" s="293">
        <v>94.014416090610425</v>
      </c>
      <c r="G8" s="293">
        <v>94.910769396115143</v>
      </c>
      <c r="H8" s="293">
        <v>98.781617255285894</v>
      </c>
      <c r="I8" s="375">
        <v>100</v>
      </c>
      <c r="J8" s="293">
        <v>108.84210418563269</v>
      </c>
      <c r="K8" s="293">
        <v>114.15666852288761</v>
      </c>
      <c r="L8" s="293">
        <v>110.85139439579312</v>
      </c>
      <c r="M8" s="293">
        <v>87.483125518322112</v>
      </c>
      <c r="N8" s="293">
        <v>106.21439280252092</v>
      </c>
      <c r="O8" s="293">
        <v>113.67094188313843</v>
      </c>
      <c r="P8" s="293">
        <v>111.20282396757237</v>
      </c>
      <c r="Q8" s="293">
        <v>110.84734758914487</v>
      </c>
      <c r="R8" s="293">
        <v>116.88232842463103</v>
      </c>
      <c r="S8" s="289">
        <v>3</v>
      </c>
      <c r="T8" s="246"/>
      <c r="U8" s="246"/>
    </row>
    <row r="9" spans="1:21" ht="12.95" customHeight="1">
      <c r="A9" s="88">
        <v>4</v>
      </c>
      <c r="B9" s="369" t="s">
        <v>515</v>
      </c>
      <c r="C9" s="341" t="s">
        <v>516</v>
      </c>
      <c r="D9" s="293">
        <v>78.899724991281005</v>
      </c>
      <c r="E9" s="293">
        <v>78.228052318413205</v>
      </c>
      <c r="F9" s="293">
        <v>84.386658640289795</v>
      </c>
      <c r="G9" s="293">
        <v>81.409360031711316</v>
      </c>
      <c r="H9" s="293">
        <v>97.900440209939859</v>
      </c>
      <c r="I9" s="375">
        <v>100</v>
      </c>
      <c r="J9" s="293">
        <v>108.54545467668511</v>
      </c>
      <c r="K9" s="293">
        <v>116.98305232813033</v>
      </c>
      <c r="L9" s="293">
        <v>140.22703200284289</v>
      </c>
      <c r="M9" s="293">
        <v>143.95990491114296</v>
      </c>
      <c r="N9" s="293">
        <v>144.15428931755542</v>
      </c>
      <c r="O9" s="293">
        <v>117.20409732937659</v>
      </c>
      <c r="P9" s="293">
        <v>140.07183264389988</v>
      </c>
      <c r="Q9" s="293">
        <v>118.92147210685116</v>
      </c>
      <c r="R9" s="293">
        <v>109.77441018615677</v>
      </c>
      <c r="S9" s="289">
        <v>4</v>
      </c>
      <c r="T9" s="246"/>
      <c r="U9" s="246"/>
    </row>
    <row r="10" spans="1:21" ht="12.95" customHeight="1">
      <c r="A10" s="88">
        <v>5</v>
      </c>
      <c r="B10" s="369" t="s">
        <v>517</v>
      </c>
      <c r="C10" s="341" t="s">
        <v>518</v>
      </c>
      <c r="D10" s="293">
        <v>90.641161461881239</v>
      </c>
      <c r="E10" s="293">
        <v>88.880633153559103</v>
      </c>
      <c r="F10" s="293">
        <v>89.46422731743678</v>
      </c>
      <c r="G10" s="293">
        <v>92.729893284621653</v>
      </c>
      <c r="H10" s="293">
        <v>96.527405644928109</v>
      </c>
      <c r="I10" s="375">
        <v>100</v>
      </c>
      <c r="J10" s="293">
        <v>101.13833469102065</v>
      </c>
      <c r="K10" s="293">
        <v>104.45247057593063</v>
      </c>
      <c r="L10" s="293">
        <v>109.39010242834458</v>
      </c>
      <c r="M10" s="293">
        <v>102.35802170657411</v>
      </c>
      <c r="N10" s="293">
        <v>107.1206821277523</v>
      </c>
      <c r="O10" s="293">
        <v>112.95493737634278</v>
      </c>
      <c r="P10" s="293">
        <v>114.02418538551657</v>
      </c>
      <c r="Q10" s="293">
        <v>114.40468681055174</v>
      </c>
      <c r="R10" s="293">
        <v>119.91541324761393</v>
      </c>
      <c r="S10" s="289">
        <v>5</v>
      </c>
      <c r="T10" s="246"/>
      <c r="U10" s="246"/>
    </row>
    <row r="11" spans="1:21" ht="12.95" customHeight="1">
      <c r="A11" s="88">
        <v>6</v>
      </c>
      <c r="B11" s="369" t="s">
        <v>519</v>
      </c>
      <c r="C11" s="341" t="s">
        <v>520</v>
      </c>
      <c r="D11" s="293">
        <v>126.20104064887391</v>
      </c>
      <c r="E11" s="293">
        <v>118.42583516394436</v>
      </c>
      <c r="F11" s="293">
        <v>112.85141899396875</v>
      </c>
      <c r="G11" s="293">
        <v>106.95772062109452</v>
      </c>
      <c r="H11" s="293">
        <v>102.88551210295873</v>
      </c>
      <c r="I11" s="375">
        <v>100</v>
      </c>
      <c r="J11" s="293">
        <v>102.79871293961365</v>
      </c>
      <c r="K11" s="293">
        <v>108.13311252190452</v>
      </c>
      <c r="L11" s="293">
        <v>112.26384592605542</v>
      </c>
      <c r="M11" s="293">
        <v>110.66523104474079</v>
      </c>
      <c r="N11" s="293">
        <v>119.9558708292181</v>
      </c>
      <c r="O11" s="293">
        <v>126.69730142380524</v>
      </c>
      <c r="P11" s="293">
        <v>129.30618986681145</v>
      </c>
      <c r="Q11" s="293">
        <v>128.50259242168417</v>
      </c>
      <c r="R11" s="293">
        <v>131.79600483314209</v>
      </c>
      <c r="S11" s="289">
        <v>6</v>
      </c>
      <c r="T11" s="246"/>
      <c r="U11" s="246"/>
    </row>
    <row r="12" spans="1:21" ht="12.95" customHeight="1">
      <c r="A12" s="88">
        <v>7</v>
      </c>
      <c r="B12" s="369" t="s">
        <v>521</v>
      </c>
      <c r="C12" s="341" t="s">
        <v>522</v>
      </c>
      <c r="D12" s="293">
        <v>93.064494038116067</v>
      </c>
      <c r="E12" s="293">
        <v>98.266326056638718</v>
      </c>
      <c r="F12" s="293">
        <v>98.598194934437302</v>
      </c>
      <c r="G12" s="293">
        <v>99.107864400713609</v>
      </c>
      <c r="H12" s="293">
        <v>98.596763539548036</v>
      </c>
      <c r="I12" s="375">
        <v>100</v>
      </c>
      <c r="J12" s="293">
        <v>102.77043073189512</v>
      </c>
      <c r="K12" s="293">
        <v>105.36257809405853</v>
      </c>
      <c r="L12" s="293">
        <v>108.45403972259726</v>
      </c>
      <c r="M12" s="293">
        <v>104.87801444373228</v>
      </c>
      <c r="N12" s="293">
        <v>99.94106124527805</v>
      </c>
      <c r="O12" s="293">
        <v>107.73657112216399</v>
      </c>
      <c r="P12" s="293">
        <v>102.67967792279897</v>
      </c>
      <c r="Q12" s="293">
        <v>102.26245020565415</v>
      </c>
      <c r="R12" s="293">
        <v>108.27069309734199</v>
      </c>
      <c r="S12" s="289">
        <v>7</v>
      </c>
      <c r="T12" s="246"/>
      <c r="U12" s="246"/>
    </row>
    <row r="13" spans="1:21" ht="12.95" customHeight="1">
      <c r="A13" s="88">
        <v>8</v>
      </c>
      <c r="B13" s="369" t="s">
        <v>523</v>
      </c>
      <c r="C13" s="341" t="s">
        <v>524</v>
      </c>
      <c r="D13" s="293">
        <v>89.895832506977811</v>
      </c>
      <c r="E13" s="293">
        <v>93.437574417282093</v>
      </c>
      <c r="F13" s="293">
        <v>94.905292367335619</v>
      </c>
      <c r="G13" s="293">
        <v>95.276593014452487</v>
      </c>
      <c r="H13" s="293">
        <v>96.103501655725779</v>
      </c>
      <c r="I13" s="375">
        <v>100</v>
      </c>
      <c r="J13" s="293">
        <v>105.85137819925967</v>
      </c>
      <c r="K13" s="293">
        <v>110.82589542193713</v>
      </c>
      <c r="L13" s="293">
        <v>112.87600624176773</v>
      </c>
      <c r="M13" s="293">
        <v>107.0684068216067</v>
      </c>
      <c r="N13" s="293">
        <v>109.54458747013773</v>
      </c>
      <c r="O13" s="293">
        <v>109.31518489959606</v>
      </c>
      <c r="P13" s="293">
        <v>114.22360470194839</v>
      </c>
      <c r="Q13" s="293">
        <v>119.03531709487385</v>
      </c>
      <c r="R13" s="293">
        <v>114.98381511062678</v>
      </c>
      <c r="S13" s="289">
        <v>8</v>
      </c>
      <c r="T13" s="246"/>
      <c r="U13" s="246"/>
    </row>
    <row r="14" spans="1:21" ht="12.95" customHeight="1">
      <c r="A14" s="88">
        <v>9</v>
      </c>
      <c r="B14" s="369" t="s">
        <v>525</v>
      </c>
      <c r="C14" s="341" t="s">
        <v>526</v>
      </c>
      <c r="D14" s="293">
        <v>103.57307475479607</v>
      </c>
      <c r="E14" s="293">
        <v>105.33194794557619</v>
      </c>
      <c r="F14" s="293">
        <v>101.99220444461419</v>
      </c>
      <c r="G14" s="293">
        <v>99.579610740973962</v>
      </c>
      <c r="H14" s="293">
        <v>99.068855295536466</v>
      </c>
      <c r="I14" s="375">
        <v>100</v>
      </c>
      <c r="J14" s="293">
        <v>100.53498154915023</v>
      </c>
      <c r="K14" s="293">
        <v>106.26238023034946</v>
      </c>
      <c r="L14" s="293">
        <v>104.54573658735056</v>
      </c>
      <c r="M14" s="293">
        <v>98.265516419217803</v>
      </c>
      <c r="N14" s="293">
        <v>102.76181573238385</v>
      </c>
      <c r="O14" s="293">
        <v>108.98795233004164</v>
      </c>
      <c r="P14" s="293">
        <v>112.32356196886902</v>
      </c>
      <c r="Q14" s="293">
        <v>108.54230801638494</v>
      </c>
      <c r="R14" s="293">
        <v>114.02856088574458</v>
      </c>
      <c r="S14" s="289">
        <v>9</v>
      </c>
      <c r="T14" s="246"/>
      <c r="U14" s="246"/>
    </row>
    <row r="15" spans="1:21" ht="12.95" customHeight="1">
      <c r="A15" s="88">
        <v>10</v>
      </c>
      <c r="B15" s="369" t="s">
        <v>527</v>
      </c>
      <c r="C15" s="341" t="s">
        <v>528</v>
      </c>
      <c r="D15" s="293">
        <v>94.398259503877767</v>
      </c>
      <c r="E15" s="293">
        <v>102.9982157689473</v>
      </c>
      <c r="F15" s="293">
        <v>105.32351458481055</v>
      </c>
      <c r="G15" s="293">
        <v>95.343062857412278</v>
      </c>
      <c r="H15" s="293">
        <v>100.9225977900992</v>
      </c>
      <c r="I15" s="375">
        <v>100</v>
      </c>
      <c r="J15" s="293">
        <v>105.90379862441273</v>
      </c>
      <c r="K15" s="293">
        <v>112.00064830881367</v>
      </c>
      <c r="L15" s="293">
        <v>112.57068207954445</v>
      </c>
      <c r="M15" s="293">
        <v>105.91727870500804</v>
      </c>
      <c r="N15" s="293">
        <v>104.49656612172724</v>
      </c>
      <c r="O15" s="293">
        <v>113.18699413110227</v>
      </c>
      <c r="P15" s="293">
        <v>115.45588720573372</v>
      </c>
      <c r="Q15" s="293">
        <v>119.69738027809905</v>
      </c>
      <c r="R15" s="293">
        <v>122.12684821587929</v>
      </c>
      <c r="S15" s="289">
        <v>10</v>
      </c>
      <c r="T15" s="246"/>
      <c r="U15" s="246"/>
    </row>
    <row r="16" spans="1:21" ht="12.95" customHeight="1">
      <c r="A16" s="88">
        <v>11</v>
      </c>
      <c r="B16" s="369" t="s">
        <v>529</v>
      </c>
      <c r="C16" s="341" t="s">
        <v>530</v>
      </c>
      <c r="D16" s="293">
        <v>80.813282806435723</v>
      </c>
      <c r="E16" s="293">
        <v>83.103102911920189</v>
      </c>
      <c r="F16" s="293">
        <v>88.904186503573541</v>
      </c>
      <c r="G16" s="293">
        <v>91.99187228996513</v>
      </c>
      <c r="H16" s="293">
        <v>102.47724325904105</v>
      </c>
      <c r="I16" s="375">
        <v>100</v>
      </c>
      <c r="J16" s="293">
        <v>99.36247798368818</v>
      </c>
      <c r="K16" s="293">
        <v>93.310138920077662</v>
      </c>
      <c r="L16" s="293">
        <v>84.605687380391885</v>
      </c>
      <c r="M16" s="293">
        <v>91.431387786828736</v>
      </c>
      <c r="N16" s="293">
        <v>92.328012709520138</v>
      </c>
      <c r="O16" s="293">
        <v>85.185942008255935</v>
      </c>
      <c r="P16" s="293">
        <v>87.39031589141365</v>
      </c>
      <c r="Q16" s="293">
        <v>86.009461132045203</v>
      </c>
      <c r="R16" s="293">
        <v>85.184753837751131</v>
      </c>
      <c r="S16" s="289">
        <v>11</v>
      </c>
      <c r="T16" s="246"/>
      <c r="U16" s="246"/>
    </row>
    <row r="17" spans="1:21" ht="12.95" customHeight="1">
      <c r="A17" s="88">
        <v>12</v>
      </c>
      <c r="B17" s="369" t="s">
        <v>531</v>
      </c>
      <c r="C17" s="341" t="s">
        <v>532</v>
      </c>
      <c r="D17" s="293">
        <v>93.893526852784305</v>
      </c>
      <c r="E17" s="293">
        <v>97.042030910428778</v>
      </c>
      <c r="F17" s="293">
        <v>99.041903602173349</v>
      </c>
      <c r="G17" s="293">
        <v>98.071066169225347</v>
      </c>
      <c r="H17" s="293">
        <v>98.097843031176183</v>
      </c>
      <c r="I17" s="375">
        <v>100</v>
      </c>
      <c r="J17" s="293">
        <v>103.80924155730553</v>
      </c>
      <c r="K17" s="293">
        <v>109.91829095805008</v>
      </c>
      <c r="L17" s="293">
        <v>113.81889601186185</v>
      </c>
      <c r="M17" s="293">
        <v>110.00145925179335</v>
      </c>
      <c r="N17" s="293">
        <v>109.58710616789644</v>
      </c>
      <c r="O17" s="293">
        <v>114.51124907186066</v>
      </c>
      <c r="P17" s="293">
        <v>111.20465765386378</v>
      </c>
      <c r="Q17" s="293">
        <v>111.36212588601597</v>
      </c>
      <c r="R17" s="293">
        <v>109.08599941764993</v>
      </c>
      <c r="S17" s="289">
        <v>12</v>
      </c>
      <c r="T17" s="246"/>
      <c r="U17" s="246"/>
    </row>
    <row r="18" spans="1:21" ht="12.95" customHeight="1">
      <c r="A18" s="88">
        <v>13</v>
      </c>
      <c r="B18" s="369" t="s">
        <v>533</v>
      </c>
      <c r="C18" s="341" t="s">
        <v>534</v>
      </c>
      <c r="D18" s="293">
        <v>99.72744527751189</v>
      </c>
      <c r="E18" s="293">
        <v>102.88060341713799</v>
      </c>
      <c r="F18" s="293">
        <v>101.89600257348599</v>
      </c>
      <c r="G18" s="293">
        <v>101.81889912912922</v>
      </c>
      <c r="H18" s="293">
        <v>98.631291804448892</v>
      </c>
      <c r="I18" s="375">
        <v>100</v>
      </c>
      <c r="J18" s="293">
        <v>104.19855934865916</v>
      </c>
      <c r="K18" s="293">
        <v>109.28003405937829</v>
      </c>
      <c r="L18" s="293">
        <v>111.95431078144829</v>
      </c>
      <c r="M18" s="293">
        <v>99.664865499489494</v>
      </c>
      <c r="N18" s="293">
        <v>102.43749970154727</v>
      </c>
      <c r="O18" s="293">
        <v>105.03732021225412</v>
      </c>
      <c r="P18" s="293">
        <v>109.95486881757127</v>
      </c>
      <c r="Q18" s="293">
        <v>109.74253685677394</v>
      </c>
      <c r="R18" s="293">
        <v>109.92856971597431</v>
      </c>
      <c r="S18" s="289">
        <v>13</v>
      </c>
      <c r="T18" s="246"/>
      <c r="U18" s="246"/>
    </row>
    <row r="19" spans="1:21" ht="12.95" customHeight="1">
      <c r="A19" s="88">
        <v>14</v>
      </c>
      <c r="B19" s="369" t="s">
        <v>535</v>
      </c>
      <c r="C19" s="341" t="s">
        <v>536</v>
      </c>
      <c r="D19" s="293">
        <v>89.606878032493981</v>
      </c>
      <c r="E19" s="293">
        <v>90.655661347614895</v>
      </c>
      <c r="F19" s="293">
        <v>91.446698097671913</v>
      </c>
      <c r="G19" s="293">
        <v>93.05886667099395</v>
      </c>
      <c r="H19" s="293">
        <v>95.304730812855638</v>
      </c>
      <c r="I19" s="375">
        <v>100</v>
      </c>
      <c r="J19" s="293">
        <v>102.85149840632397</v>
      </c>
      <c r="K19" s="293">
        <v>112.48378626987751</v>
      </c>
      <c r="L19" s="293">
        <v>114.52564689927777</v>
      </c>
      <c r="M19" s="293">
        <v>104.56893505213669</v>
      </c>
      <c r="N19" s="293">
        <v>110.3021846330561</v>
      </c>
      <c r="O19" s="293">
        <v>115.02953532506854</v>
      </c>
      <c r="P19" s="293">
        <v>118.19757502989854</v>
      </c>
      <c r="Q19" s="293">
        <v>127.7804039846995</v>
      </c>
      <c r="R19" s="293">
        <v>136.62630961092597</v>
      </c>
      <c r="S19" s="289">
        <v>14</v>
      </c>
      <c r="T19" s="246"/>
      <c r="U19" s="246"/>
    </row>
    <row r="20" spans="1:21" ht="12.95" customHeight="1">
      <c r="A20" s="88">
        <v>15</v>
      </c>
      <c r="B20" s="369" t="s">
        <v>537</v>
      </c>
      <c r="C20" s="341" t="s">
        <v>538</v>
      </c>
      <c r="D20" s="293">
        <v>100.0454718279094</v>
      </c>
      <c r="E20" s="293">
        <v>100.44651642813629</v>
      </c>
      <c r="F20" s="293">
        <v>101.27666063086913</v>
      </c>
      <c r="G20" s="293">
        <v>101.24989676781762</v>
      </c>
      <c r="H20" s="293">
        <v>100.24087184419869</v>
      </c>
      <c r="I20" s="375">
        <v>100</v>
      </c>
      <c r="J20" s="293">
        <v>100.80299031545366</v>
      </c>
      <c r="K20" s="293">
        <v>101.48604352474801</v>
      </c>
      <c r="L20" s="293">
        <v>104.08592927552169</v>
      </c>
      <c r="M20" s="293">
        <v>105.92601575509113</v>
      </c>
      <c r="N20" s="293">
        <v>107.4726470268526</v>
      </c>
      <c r="O20" s="293">
        <v>108.1123784451751</v>
      </c>
      <c r="P20" s="293">
        <v>109.21310404369173</v>
      </c>
      <c r="Q20" s="293">
        <v>110.00137450602523</v>
      </c>
      <c r="R20" s="293">
        <v>110.86805042978585</v>
      </c>
      <c r="S20" s="289">
        <v>15</v>
      </c>
      <c r="T20" s="246"/>
      <c r="U20" s="246"/>
    </row>
    <row r="21" spans="1:21" ht="12.95" customHeight="1">
      <c r="A21" s="88">
        <v>16</v>
      </c>
      <c r="B21" s="369" t="s">
        <v>539</v>
      </c>
      <c r="C21" s="341" t="s">
        <v>540</v>
      </c>
      <c r="D21" s="293">
        <v>95.438987170813988</v>
      </c>
      <c r="E21" s="293">
        <v>96.835046088224345</v>
      </c>
      <c r="F21" s="293">
        <v>98.959520670078177</v>
      </c>
      <c r="G21" s="293">
        <v>98.30449852442203</v>
      </c>
      <c r="H21" s="293">
        <v>99.461666776665396</v>
      </c>
      <c r="I21" s="375">
        <v>100</v>
      </c>
      <c r="J21" s="293">
        <v>99.298747600941411</v>
      </c>
      <c r="K21" s="293">
        <v>101.01879405779324</v>
      </c>
      <c r="L21" s="293">
        <v>102.86478354619386</v>
      </c>
      <c r="M21" s="293">
        <v>104.47913100205921</v>
      </c>
      <c r="N21" s="293">
        <v>107.63295867731163</v>
      </c>
      <c r="O21" s="293">
        <v>111.13145810356184</v>
      </c>
      <c r="P21" s="293">
        <v>112.68520575711595</v>
      </c>
      <c r="Q21" s="293">
        <v>114.7161024221885</v>
      </c>
      <c r="R21" s="293">
        <v>116.87868725450103</v>
      </c>
      <c r="S21" s="289">
        <v>16</v>
      </c>
      <c r="T21" s="246"/>
      <c r="U21" s="246"/>
    </row>
    <row r="22" spans="1:21" ht="12.95" customHeight="1">
      <c r="A22" s="88">
        <v>17</v>
      </c>
      <c r="B22" s="369" t="s">
        <v>541</v>
      </c>
      <c r="C22" s="341" t="s">
        <v>542</v>
      </c>
      <c r="D22" s="293">
        <v>90.299009254140927</v>
      </c>
      <c r="E22" s="293">
        <v>91.968930300072543</v>
      </c>
      <c r="F22" s="293">
        <v>96.717720563810573</v>
      </c>
      <c r="G22" s="293">
        <v>97.554244344670181</v>
      </c>
      <c r="H22" s="293">
        <v>98.928124857404498</v>
      </c>
      <c r="I22" s="375">
        <v>100</v>
      </c>
      <c r="J22" s="293">
        <v>101.6748402463503</v>
      </c>
      <c r="K22" s="293">
        <v>102.17184581670813</v>
      </c>
      <c r="L22" s="293">
        <v>105.80487345222949</v>
      </c>
      <c r="M22" s="293">
        <v>109.15185171848107</v>
      </c>
      <c r="N22" s="293">
        <v>113.4852126266714</v>
      </c>
      <c r="O22" s="293">
        <v>116.66343111872331</v>
      </c>
      <c r="P22" s="293">
        <v>120.98357027848121</v>
      </c>
      <c r="Q22" s="293">
        <v>124.42517010379525</v>
      </c>
      <c r="R22" s="293">
        <v>128.4060245812752</v>
      </c>
      <c r="S22" s="289">
        <v>17</v>
      </c>
      <c r="T22" s="246"/>
      <c r="U22" s="246"/>
    </row>
    <row r="23" spans="1:21" ht="12.95" customHeight="1">
      <c r="A23" s="88">
        <v>18</v>
      </c>
      <c r="B23" s="369" t="s">
        <v>543</v>
      </c>
      <c r="C23" s="341" t="s">
        <v>544</v>
      </c>
      <c r="D23" s="293">
        <v>95.301037098862395</v>
      </c>
      <c r="E23" s="293">
        <v>95.877116708269156</v>
      </c>
      <c r="F23" s="293">
        <v>95.728843737165121</v>
      </c>
      <c r="G23" s="293">
        <v>96.896253292169632</v>
      </c>
      <c r="H23" s="293">
        <v>99.260179572949042</v>
      </c>
      <c r="I23" s="375">
        <v>100</v>
      </c>
      <c r="J23" s="293">
        <v>102.30343959416072</v>
      </c>
      <c r="K23" s="293">
        <v>103.51530100505472</v>
      </c>
      <c r="L23" s="293">
        <v>106.69564785679685</v>
      </c>
      <c r="M23" s="293">
        <v>102.62200311535511</v>
      </c>
      <c r="N23" s="293">
        <v>103.40835865384244</v>
      </c>
      <c r="O23" s="293">
        <v>105.32213091964158</v>
      </c>
      <c r="P23" s="293">
        <v>104.67858403914778</v>
      </c>
      <c r="Q23" s="293">
        <v>105.87143607040576</v>
      </c>
      <c r="R23" s="293">
        <v>106.82725295922857</v>
      </c>
      <c r="S23" s="289">
        <v>18</v>
      </c>
      <c r="T23" s="246"/>
      <c r="U23" s="246"/>
    </row>
    <row r="24" spans="1:21" ht="12.95" customHeight="1">
      <c r="A24" s="88">
        <v>19</v>
      </c>
      <c r="B24" s="370"/>
      <c r="C24" s="288" t="s">
        <v>545</v>
      </c>
      <c r="D24" s="293">
        <v>95.424536092101448</v>
      </c>
      <c r="E24" s="293">
        <v>97.491858919400855</v>
      </c>
      <c r="F24" s="293">
        <v>97.841864195975404</v>
      </c>
      <c r="G24" s="293">
        <v>97.396960202879242</v>
      </c>
      <c r="H24" s="293">
        <v>99.219113063456319</v>
      </c>
      <c r="I24" s="375">
        <v>100</v>
      </c>
      <c r="J24" s="293">
        <v>104.03640714492386</v>
      </c>
      <c r="K24" s="293">
        <v>107.87054536366492</v>
      </c>
      <c r="L24" s="293">
        <v>109.30501816411761</v>
      </c>
      <c r="M24" s="293">
        <v>102.08667109029284</v>
      </c>
      <c r="N24" s="293">
        <v>106.75828717338656</v>
      </c>
      <c r="O24" s="293">
        <v>110.79392601635021</v>
      </c>
      <c r="P24" s="293">
        <v>111.13565800428431</v>
      </c>
      <c r="Q24" s="293">
        <v>111.7352753260831</v>
      </c>
      <c r="R24" s="293">
        <v>114.08742362901209</v>
      </c>
      <c r="S24" s="289">
        <v>19</v>
      </c>
      <c r="T24" s="246"/>
      <c r="U24" s="246"/>
    </row>
    <row r="25" spans="1:21" ht="12.95" customHeight="1">
      <c r="A25" s="249" t="s">
        <v>546</v>
      </c>
      <c r="C25" s="176"/>
      <c r="S25" s="291"/>
      <c r="T25" s="246"/>
      <c r="U25" s="246"/>
    </row>
    <row r="26" spans="1:21" ht="12.95" customHeight="1">
      <c r="A26" s="249" t="s">
        <v>552</v>
      </c>
      <c r="C26" s="176"/>
      <c r="T26" s="246"/>
      <c r="U26" s="246"/>
    </row>
    <row r="27" spans="1:21" ht="12.95" customHeight="1">
      <c r="A27" s="98" t="s">
        <v>547</v>
      </c>
      <c r="C27" s="176"/>
      <c r="T27" s="246"/>
      <c r="U27" s="246"/>
    </row>
    <row r="28" spans="1:21" ht="12.95" customHeight="1">
      <c r="B28" s="98"/>
      <c r="T28" s="246"/>
      <c r="U28" s="246"/>
    </row>
    <row r="29" spans="1:21" ht="12.95" customHeight="1">
      <c r="B29" s="98"/>
      <c r="T29" s="246"/>
      <c r="U29" s="246"/>
    </row>
    <row r="30" spans="1:21" ht="12.95" customHeight="1">
      <c r="C30" s="250"/>
      <c r="T30" s="246"/>
      <c r="U30" s="246"/>
    </row>
    <row r="31" spans="1:21" ht="12.95" customHeight="1">
      <c r="B31" s="109"/>
      <c r="C31" s="250"/>
      <c r="T31" s="246"/>
      <c r="U31" s="246"/>
    </row>
    <row r="32" spans="1:21" ht="12.95" customHeight="1">
      <c r="B32" s="109"/>
      <c r="C32" s="250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T32" s="246"/>
      <c r="U32" s="246"/>
    </row>
    <row r="33" spans="2:21" ht="12.95" customHeight="1">
      <c r="B33" s="109"/>
      <c r="C33" s="250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T33" s="246"/>
      <c r="U33" s="246"/>
    </row>
    <row r="34" spans="2:21" ht="12.95" customHeight="1">
      <c r="B34" s="109"/>
      <c r="C34" s="250"/>
      <c r="T34" s="246"/>
      <c r="U34" s="246"/>
    </row>
    <row r="35" spans="2:21" ht="12.95" customHeight="1">
      <c r="B35" s="109"/>
      <c r="C35" s="250"/>
      <c r="T35" s="246"/>
      <c r="U35" s="246"/>
    </row>
    <row r="36" spans="2:21" ht="12.95" customHeight="1">
      <c r="B36" s="109"/>
      <c r="C36" s="250"/>
      <c r="T36" s="246"/>
      <c r="U36" s="246"/>
    </row>
    <row r="37" spans="2:21" ht="12.95" customHeight="1">
      <c r="B37" s="109"/>
      <c r="C37" s="250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T37" s="246"/>
      <c r="U37" s="246"/>
    </row>
    <row r="38" spans="2:21" ht="12.95" customHeight="1">
      <c r="B38" s="109"/>
      <c r="C38" s="250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T38" s="246"/>
      <c r="U38" s="246"/>
    </row>
    <row r="39" spans="2:21" ht="12.95" customHeight="1">
      <c r="B39" s="109"/>
      <c r="C39" s="250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T39" s="246"/>
      <c r="U39" s="246"/>
    </row>
    <row r="40" spans="2:21" ht="12.95" customHeight="1">
      <c r="B40" s="109"/>
      <c r="C40" s="250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T40" s="246"/>
      <c r="U40" s="246"/>
    </row>
    <row r="41" spans="2:21" ht="12.95" customHeight="1">
      <c r="B41" s="109"/>
      <c r="C41" s="250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T41" s="246"/>
      <c r="U41" s="246"/>
    </row>
    <row r="42" spans="2:21" ht="12.95" customHeight="1">
      <c r="B42" s="109"/>
      <c r="C42" s="250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T42" s="246"/>
      <c r="U42" s="246"/>
    </row>
    <row r="43" spans="2:21" ht="12.95" customHeight="1">
      <c r="B43" s="109"/>
      <c r="C43" s="250"/>
      <c r="D43" s="251"/>
      <c r="E43" s="251"/>
      <c r="F43" s="251"/>
      <c r="G43" s="251"/>
      <c r="H43" s="251"/>
      <c r="I43" s="251"/>
      <c r="J43" s="251"/>
      <c r="K43" s="251"/>
      <c r="L43" s="251"/>
      <c r="M43" s="251"/>
      <c r="N43" s="251"/>
      <c r="O43" s="251"/>
      <c r="P43" s="251"/>
      <c r="Q43" s="251"/>
      <c r="R43" s="251"/>
      <c r="T43" s="246"/>
      <c r="U43" s="246"/>
    </row>
    <row r="44" spans="2:21" ht="12.95" customHeight="1">
      <c r="B44" s="109"/>
      <c r="C44" s="250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  <c r="T44" s="246"/>
      <c r="U44" s="246"/>
    </row>
    <row r="45" spans="2:21" ht="12.95" customHeight="1">
      <c r="B45" s="109"/>
      <c r="C45" s="250"/>
      <c r="T45" s="246"/>
      <c r="U45" s="246"/>
    </row>
    <row r="46" spans="2:21" ht="12.95" customHeight="1">
      <c r="B46" s="109"/>
      <c r="C46" s="250"/>
      <c r="T46" s="246"/>
      <c r="U46" s="246"/>
    </row>
    <row r="47" spans="2:21" ht="12.95" customHeight="1">
      <c r="B47" s="109"/>
      <c r="C47" s="250"/>
      <c r="T47" s="246"/>
      <c r="U47" s="246"/>
    </row>
    <row r="48" spans="2:21" ht="12.95" customHeight="1">
      <c r="B48" s="109"/>
      <c r="C48" s="250"/>
      <c r="T48" s="246"/>
      <c r="U48" s="246"/>
    </row>
    <row r="49" spans="2:21" ht="12.95" customHeight="1">
      <c r="B49" s="109"/>
      <c r="C49" s="250"/>
      <c r="T49" s="246"/>
      <c r="U49" s="246"/>
    </row>
    <row r="50" spans="2:21" ht="12.95" customHeight="1">
      <c r="B50" s="109"/>
      <c r="C50" s="250"/>
      <c r="T50" s="246"/>
      <c r="U50" s="246"/>
    </row>
    <row r="51" spans="2:21" ht="12.95" customHeight="1">
      <c r="B51" s="109"/>
      <c r="C51" s="250"/>
      <c r="T51" s="246"/>
      <c r="U51" s="246"/>
    </row>
    <row r="52" spans="2:21" ht="12.95" customHeight="1">
      <c r="B52" s="109"/>
      <c r="C52" s="250"/>
      <c r="T52" s="246"/>
      <c r="U52" s="246"/>
    </row>
    <row r="53" spans="2:21" ht="12.95" customHeight="1">
      <c r="B53" s="109"/>
      <c r="C53" s="250"/>
      <c r="T53" s="246"/>
      <c r="U53" s="246"/>
    </row>
    <row r="54" spans="2:21" ht="12.95" customHeight="1">
      <c r="B54" s="109"/>
      <c r="C54" s="250"/>
      <c r="T54" s="246"/>
      <c r="U54" s="246"/>
    </row>
    <row r="55" spans="2:21" ht="12.95" customHeight="1">
      <c r="B55" s="109"/>
      <c r="C55" s="250"/>
      <c r="T55" s="246"/>
      <c r="U55" s="246"/>
    </row>
    <row r="56" spans="2:21" ht="12.95" customHeight="1">
      <c r="B56" s="109"/>
      <c r="C56" s="250"/>
      <c r="T56" s="246"/>
      <c r="U56" s="246"/>
    </row>
    <row r="57" spans="2:21" ht="12.95" customHeight="1">
      <c r="B57" s="109"/>
      <c r="C57" s="250"/>
      <c r="T57" s="246"/>
      <c r="U57" s="246"/>
    </row>
    <row r="58" spans="2:21" ht="12.95" customHeight="1">
      <c r="B58" s="109"/>
      <c r="C58" s="250"/>
      <c r="T58" s="246"/>
      <c r="U58" s="246"/>
    </row>
    <row r="59" spans="2:21" ht="12.95" customHeight="1">
      <c r="B59" s="109"/>
      <c r="C59" s="250"/>
      <c r="T59" s="246"/>
      <c r="U59" s="246"/>
    </row>
    <row r="60" spans="2:21" ht="12.95" customHeight="1">
      <c r="B60" s="109"/>
      <c r="C60" s="250"/>
      <c r="T60" s="246"/>
      <c r="U60" s="246"/>
    </row>
    <row r="61" spans="2:21" ht="12.95" customHeight="1">
      <c r="B61" s="109"/>
      <c r="C61" s="250"/>
      <c r="T61" s="246"/>
      <c r="U61" s="246"/>
    </row>
    <row r="62" spans="2:21" ht="12.95" customHeight="1">
      <c r="B62" s="109"/>
      <c r="C62" s="250"/>
      <c r="T62" s="246"/>
      <c r="U62" s="246"/>
    </row>
    <row r="63" spans="2:21" ht="12.95" customHeight="1">
      <c r="B63" s="109"/>
      <c r="C63" s="250"/>
      <c r="T63" s="246"/>
      <c r="U63" s="246"/>
    </row>
    <row r="64" spans="2:21" ht="12.95" customHeight="1">
      <c r="B64" s="109"/>
      <c r="C64" s="250"/>
      <c r="T64" s="246"/>
      <c r="U64" s="246"/>
    </row>
    <row r="65" spans="2:21" ht="12.95" customHeight="1">
      <c r="B65" s="109"/>
      <c r="C65" s="250"/>
      <c r="T65" s="246"/>
      <c r="U65" s="246"/>
    </row>
    <row r="66" spans="2:21" ht="12.95" customHeight="1">
      <c r="B66" s="109"/>
      <c r="C66" s="250"/>
      <c r="T66" s="246"/>
      <c r="U66" s="246"/>
    </row>
    <row r="67" spans="2:21" ht="12.95" customHeight="1">
      <c r="B67" s="109"/>
      <c r="C67" s="250"/>
      <c r="T67" s="246"/>
      <c r="U67" s="246"/>
    </row>
    <row r="68" spans="2:21" ht="12.95" customHeight="1">
      <c r="B68" s="109"/>
      <c r="C68" s="250"/>
      <c r="T68" s="246"/>
      <c r="U68" s="246"/>
    </row>
    <row r="69" spans="2:21" ht="12.95" customHeight="1">
      <c r="B69" s="109"/>
      <c r="C69" s="250"/>
      <c r="T69" s="246"/>
      <c r="U69" s="246"/>
    </row>
    <row r="70" spans="2:21" ht="12.95" customHeight="1">
      <c r="B70" s="109"/>
      <c r="C70" s="250"/>
      <c r="T70" s="246"/>
      <c r="U70" s="246"/>
    </row>
    <row r="71" spans="2:21" ht="12.95" customHeight="1">
      <c r="B71" s="109"/>
      <c r="C71" s="250"/>
      <c r="T71" s="246"/>
      <c r="U71" s="246"/>
    </row>
    <row r="72" spans="2:21" ht="12.95" customHeight="1">
      <c r="B72" s="109"/>
      <c r="C72" s="250"/>
      <c r="T72" s="246"/>
      <c r="U72" s="246"/>
    </row>
    <row r="73" spans="2:21" ht="9" customHeight="1">
      <c r="B73" s="109"/>
      <c r="C73" s="250"/>
      <c r="T73" s="246"/>
      <c r="U73" s="246"/>
    </row>
    <row r="74" spans="2:21" ht="15" customHeight="1">
      <c r="B74" s="109"/>
      <c r="C74" s="250"/>
      <c r="T74" s="246"/>
      <c r="U74" s="246"/>
    </row>
    <row r="75" spans="2:21" ht="12" customHeight="1">
      <c r="B75" s="109"/>
      <c r="C75" s="250"/>
    </row>
    <row r="76" spans="2:21" ht="12" customHeight="1">
      <c r="B76" s="109"/>
      <c r="C76" s="250"/>
    </row>
    <row r="77" spans="2:21" ht="12" customHeight="1">
      <c r="B77" s="109"/>
      <c r="C77" s="250"/>
    </row>
    <row r="78" spans="2:21" ht="12" customHeight="1">
      <c r="B78" s="109"/>
      <c r="C78" s="250"/>
    </row>
    <row r="79" spans="2:21" ht="12" customHeight="1">
      <c r="B79" s="109"/>
      <c r="C79" s="250"/>
    </row>
    <row r="80" spans="2:21" ht="12" customHeight="1">
      <c r="B80" s="109"/>
      <c r="C80" s="250"/>
    </row>
    <row r="81" spans="2:3" ht="12" customHeight="1">
      <c r="B81" s="109"/>
      <c r="C81" s="250"/>
    </row>
    <row r="82" spans="2:3" ht="12" customHeight="1">
      <c r="B82" s="109"/>
      <c r="C82" s="250"/>
    </row>
    <row r="83" spans="2:3" ht="12" customHeight="1">
      <c r="B83" s="109"/>
      <c r="C83" s="250"/>
    </row>
    <row r="84" spans="2:3" ht="12" customHeight="1">
      <c r="B84" s="109"/>
      <c r="C84" s="250"/>
    </row>
    <row r="85" spans="2:3" ht="12" customHeight="1">
      <c r="B85" s="109"/>
      <c r="C85" s="250"/>
    </row>
    <row r="86" spans="2:3" ht="12" customHeight="1">
      <c r="B86" s="109"/>
      <c r="C86" s="250"/>
    </row>
    <row r="87" spans="2:3" ht="12" customHeight="1">
      <c r="B87" s="109"/>
      <c r="C87" s="250"/>
    </row>
    <row r="88" spans="2:3" ht="12" customHeight="1">
      <c r="B88" s="109"/>
      <c r="C88" s="250"/>
    </row>
    <row r="89" spans="2:3">
      <c r="B89" s="109"/>
      <c r="C89" s="250"/>
    </row>
    <row r="90" spans="2:3">
      <c r="B90" s="109"/>
      <c r="C90" s="250"/>
    </row>
    <row r="91" spans="2:3">
      <c r="B91" s="109"/>
      <c r="C91" s="250"/>
    </row>
    <row r="92" spans="2:3">
      <c r="B92" s="109"/>
      <c r="C92" s="250"/>
    </row>
    <row r="93" spans="2:3">
      <c r="B93" s="109"/>
      <c r="C93" s="250"/>
    </row>
    <row r="94" spans="2:3">
      <c r="B94" s="109"/>
      <c r="C94" s="250"/>
    </row>
    <row r="95" spans="2:3">
      <c r="B95" s="109"/>
      <c r="C95" s="250"/>
    </row>
    <row r="96" spans="2:3">
      <c r="B96" s="109"/>
      <c r="C96" s="250"/>
    </row>
    <row r="97" spans="2:3">
      <c r="B97" s="109"/>
      <c r="C97" s="250"/>
    </row>
    <row r="98" spans="2:3">
      <c r="B98" s="109"/>
      <c r="C98" s="250"/>
    </row>
    <row r="99" spans="2:3">
      <c r="B99" s="109"/>
      <c r="C99" s="250"/>
    </row>
    <row r="100" spans="2:3">
      <c r="B100" s="109"/>
      <c r="C100" s="250"/>
    </row>
    <row r="101" spans="2:3">
      <c r="B101" s="109"/>
      <c r="C101" s="250"/>
    </row>
    <row r="102" spans="2:3">
      <c r="B102" s="109"/>
      <c r="C102" s="250"/>
    </row>
    <row r="103" spans="2:3">
      <c r="B103" s="109"/>
      <c r="C103" s="250"/>
    </row>
    <row r="104" spans="2:3">
      <c r="B104" s="109"/>
      <c r="C104" s="250"/>
    </row>
    <row r="105" spans="2:3">
      <c r="B105" s="109"/>
      <c r="C105" s="250"/>
    </row>
    <row r="106" spans="2:3">
      <c r="B106" s="109"/>
      <c r="C106" s="250"/>
    </row>
    <row r="107" spans="2:3">
      <c r="B107" s="109"/>
      <c r="C107" s="250"/>
    </row>
    <row r="108" spans="2:3">
      <c r="B108" s="109"/>
      <c r="C108" s="250"/>
    </row>
    <row r="109" spans="2:3">
      <c r="B109" s="109"/>
      <c r="C109" s="250"/>
    </row>
    <row r="110" spans="2:3">
      <c r="B110" s="109"/>
      <c r="C110" s="250"/>
    </row>
    <row r="111" spans="2:3">
      <c r="B111" s="109"/>
      <c r="C111" s="250"/>
    </row>
    <row r="112" spans="2:3">
      <c r="B112" s="109"/>
      <c r="C112" s="250"/>
    </row>
    <row r="113" spans="2:3">
      <c r="B113" s="109"/>
      <c r="C113" s="250"/>
    </row>
    <row r="114" spans="2:3">
      <c r="B114" s="109"/>
      <c r="C114" s="250"/>
    </row>
    <row r="115" spans="2:3">
      <c r="B115" s="109"/>
      <c r="C115" s="250"/>
    </row>
    <row r="116" spans="2:3">
      <c r="B116" s="109"/>
      <c r="C116" s="250"/>
    </row>
    <row r="117" spans="2:3">
      <c r="B117" s="109"/>
      <c r="C117" s="250"/>
    </row>
    <row r="118" spans="2:3">
      <c r="B118" s="109"/>
      <c r="C118" s="250"/>
    </row>
    <row r="119" spans="2:3">
      <c r="B119" s="109"/>
      <c r="C119" s="250"/>
    </row>
    <row r="120" spans="2:3">
      <c r="B120" s="109"/>
      <c r="C120" s="250"/>
    </row>
    <row r="121" spans="2:3">
      <c r="B121" s="109"/>
      <c r="C121" s="250"/>
    </row>
    <row r="122" spans="2:3">
      <c r="B122" s="109"/>
      <c r="C122" s="250"/>
    </row>
    <row r="123" spans="2:3">
      <c r="B123" s="109"/>
      <c r="C123" s="250"/>
    </row>
    <row r="124" spans="2:3">
      <c r="B124" s="109"/>
      <c r="C124" s="250"/>
    </row>
    <row r="125" spans="2:3">
      <c r="B125" s="109"/>
      <c r="C125" s="250"/>
    </row>
    <row r="126" spans="2:3">
      <c r="B126" s="109"/>
      <c r="C126" s="250"/>
    </row>
    <row r="127" spans="2:3">
      <c r="B127" s="109"/>
      <c r="C127" s="250"/>
    </row>
    <row r="128" spans="2:3">
      <c r="B128" s="109"/>
      <c r="C128" s="250"/>
    </row>
    <row r="129" spans="2:3">
      <c r="B129" s="109"/>
      <c r="C129" s="250"/>
    </row>
    <row r="130" spans="2:3">
      <c r="B130" s="109"/>
      <c r="C130" s="250"/>
    </row>
    <row r="131" spans="2:3">
      <c r="B131" s="109"/>
      <c r="C131" s="250"/>
    </row>
    <row r="132" spans="2:3">
      <c r="B132" s="109"/>
      <c r="C132" s="250"/>
    </row>
    <row r="133" spans="2:3">
      <c r="B133" s="109"/>
      <c r="C133" s="250"/>
    </row>
    <row r="134" spans="2:3">
      <c r="B134" s="109"/>
      <c r="C134" s="250"/>
    </row>
    <row r="135" spans="2:3">
      <c r="B135" s="109"/>
      <c r="C135" s="250"/>
    </row>
    <row r="136" spans="2:3">
      <c r="B136" s="109"/>
      <c r="C136" s="250"/>
    </row>
    <row r="137" spans="2:3">
      <c r="B137" s="109"/>
      <c r="C137" s="250"/>
    </row>
    <row r="138" spans="2:3">
      <c r="C138" s="250"/>
    </row>
    <row r="139" spans="2:3">
      <c r="C139" s="250"/>
    </row>
    <row r="140" spans="2:3">
      <c r="C140" s="250"/>
    </row>
    <row r="141" spans="2:3">
      <c r="C141" s="250"/>
    </row>
    <row r="142" spans="2:3">
      <c r="C142" s="250"/>
    </row>
    <row r="143" spans="2:3">
      <c r="C143" s="250"/>
    </row>
    <row r="144" spans="2:3">
      <c r="C144" s="250"/>
    </row>
    <row r="145" spans="3:3">
      <c r="C145" s="250"/>
    </row>
    <row r="146" spans="3:3">
      <c r="C146" s="250"/>
    </row>
    <row r="147" spans="3:3">
      <c r="C147" s="250"/>
    </row>
    <row r="148" spans="3:3">
      <c r="C148" s="250"/>
    </row>
    <row r="149" spans="3:3">
      <c r="C149" s="250"/>
    </row>
    <row r="150" spans="3:3">
      <c r="C150" s="250"/>
    </row>
    <row r="151" spans="3:3">
      <c r="C151" s="250"/>
    </row>
    <row r="152" spans="3:3">
      <c r="C152" s="250"/>
    </row>
    <row r="153" spans="3:3">
      <c r="C153" s="250"/>
    </row>
    <row r="154" spans="3:3">
      <c r="C154" s="250"/>
    </row>
    <row r="155" spans="3:3">
      <c r="C155" s="250"/>
    </row>
    <row r="156" spans="3:3">
      <c r="C156" s="250"/>
    </row>
    <row r="157" spans="3:3">
      <c r="C157" s="250"/>
    </row>
    <row r="158" spans="3:3">
      <c r="C158" s="250"/>
    </row>
    <row r="159" spans="3:3">
      <c r="C159" s="250"/>
    </row>
    <row r="160" spans="3:3">
      <c r="C160" s="250"/>
    </row>
    <row r="161" spans="3:3">
      <c r="C161" s="250"/>
    </row>
    <row r="162" spans="3:3">
      <c r="C162" s="250"/>
    </row>
    <row r="163" spans="3:3">
      <c r="C163" s="250"/>
    </row>
    <row r="164" spans="3:3">
      <c r="C164" s="250"/>
    </row>
  </sheetData>
  <printOptions horizontalCentered="1"/>
  <pageMargins left="0.59055118110236227" right="0.39370078740157483" top="0.78740157480314965" bottom="0.39370078740157483" header="0.11811023622047245" footer="0.11811023622047245"/>
  <pageSetup paperSize="9" scale="75" orientation="portrait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7"/>
  <sheetViews>
    <sheetView workbookViewId="0"/>
  </sheetViews>
  <sheetFormatPr baseColWidth="10" defaultRowHeight="12.75"/>
  <cols>
    <col min="1" max="2" width="11.42578125" style="3"/>
    <col min="3" max="3" width="79.28515625" style="2" customWidth="1"/>
    <col min="4" max="4" width="11.42578125" style="11"/>
    <col min="5" max="16384" width="11.42578125" style="2"/>
  </cols>
  <sheetData>
    <row r="1" spans="1:4" ht="18">
      <c r="A1" s="56" t="s">
        <v>1</v>
      </c>
      <c r="B1" s="16"/>
      <c r="C1" s="16"/>
      <c r="D1" s="1"/>
    </row>
    <row r="2" spans="1:4" ht="12.75" customHeight="1">
      <c r="C2" s="4"/>
      <c r="D2" s="5"/>
    </row>
    <row r="3" spans="1:4" ht="12.75" customHeight="1">
      <c r="C3" s="4"/>
      <c r="D3" s="5"/>
    </row>
    <row r="4" spans="1:4" ht="15.75">
      <c r="A4" s="9" t="s">
        <v>2</v>
      </c>
      <c r="B4" s="6"/>
      <c r="C4" s="14" t="s">
        <v>223</v>
      </c>
      <c r="D4" s="5"/>
    </row>
    <row r="5" spans="1:4" ht="15.75">
      <c r="A5" s="9"/>
      <c r="B5" s="6"/>
      <c r="C5" s="14" t="s">
        <v>224</v>
      </c>
      <c r="D5" s="5"/>
    </row>
    <row r="6" spans="1:4" ht="15.75">
      <c r="A6" s="9"/>
      <c r="B6" s="6"/>
      <c r="C6" s="7"/>
      <c r="D6" s="5"/>
    </row>
    <row r="7" spans="1:4" ht="14.25">
      <c r="B7" s="48" t="s">
        <v>125</v>
      </c>
      <c r="C7" s="49" t="s">
        <v>3</v>
      </c>
      <c r="D7" s="5"/>
    </row>
    <row r="8" spans="1:4">
      <c r="C8" s="8"/>
      <c r="D8" s="5"/>
    </row>
    <row r="9" spans="1:4">
      <c r="D9" s="5"/>
    </row>
    <row r="10" spans="1:4">
      <c r="C10" s="8"/>
      <c r="D10" s="5"/>
    </row>
    <row r="11" spans="1:4">
      <c r="B11" s="51" t="s">
        <v>20</v>
      </c>
      <c r="C11" s="14" t="s">
        <v>15</v>
      </c>
      <c r="D11" s="5"/>
    </row>
    <row r="12" spans="1:4">
      <c r="B12" s="51" t="s">
        <v>21</v>
      </c>
      <c r="C12" s="14" t="s">
        <v>16</v>
      </c>
      <c r="D12" s="5"/>
    </row>
    <row r="13" spans="1:4">
      <c r="B13" s="51" t="s">
        <v>22</v>
      </c>
      <c r="C13" s="52" t="s">
        <v>28</v>
      </c>
      <c r="D13" s="5"/>
    </row>
    <row r="14" spans="1:4">
      <c r="B14" s="51" t="s">
        <v>23</v>
      </c>
      <c r="C14" s="52" t="s">
        <v>26</v>
      </c>
      <c r="D14" s="5"/>
    </row>
    <row r="15" spans="1:4">
      <c r="B15" s="51" t="s">
        <v>24</v>
      </c>
      <c r="C15" s="52" t="s">
        <v>27</v>
      </c>
      <c r="D15" s="5"/>
    </row>
    <row r="16" spans="1:4">
      <c r="B16" s="51" t="s">
        <v>25</v>
      </c>
      <c r="C16" s="52" t="s">
        <v>663</v>
      </c>
      <c r="D16" s="5"/>
    </row>
    <row r="17" spans="1:8" ht="13.5" customHeight="1">
      <c r="B17" s="2"/>
      <c r="C17" s="13"/>
      <c r="D17" s="5"/>
    </row>
    <row r="18" spans="1:8" ht="15">
      <c r="A18" s="6"/>
      <c r="B18" s="48" t="s">
        <v>126</v>
      </c>
      <c r="C18" s="49" t="s">
        <v>29</v>
      </c>
      <c r="D18" s="5"/>
    </row>
    <row r="19" spans="1:8" ht="13.5" customHeight="1">
      <c r="B19" s="6"/>
      <c r="C19" s="10"/>
      <c r="D19" s="5"/>
    </row>
    <row r="20" spans="1:8" ht="13.5" customHeight="1">
      <c r="B20" s="58" t="s">
        <v>228</v>
      </c>
      <c r="C20" s="14" t="s">
        <v>664</v>
      </c>
      <c r="D20" s="5"/>
    </row>
    <row r="21" spans="1:8" ht="13.5" customHeight="1">
      <c r="B21" s="58" t="s">
        <v>229</v>
      </c>
      <c r="C21" s="14" t="s">
        <v>665</v>
      </c>
      <c r="D21" s="5"/>
    </row>
    <row r="22" spans="1:8" ht="13.5" customHeight="1">
      <c r="B22" s="58" t="s">
        <v>553</v>
      </c>
      <c r="C22" s="14" t="s">
        <v>666</v>
      </c>
      <c r="D22" s="5"/>
    </row>
    <row r="23" spans="1:8" ht="13.5" customHeight="1">
      <c r="B23" s="6"/>
      <c r="C23" s="14"/>
      <c r="D23" s="5"/>
    </row>
    <row r="24" spans="1:8" ht="13.5" customHeight="1">
      <c r="B24" s="6"/>
      <c r="C24" s="10"/>
      <c r="D24" s="5"/>
    </row>
    <row r="25" spans="1:8">
      <c r="A25" s="46" t="s">
        <v>4</v>
      </c>
      <c r="B25" s="46" t="s">
        <v>127</v>
      </c>
      <c r="C25" s="47" t="s">
        <v>8</v>
      </c>
      <c r="D25" s="5"/>
    </row>
    <row r="26" spans="1:8" ht="12.75" customHeight="1">
      <c r="B26" s="46"/>
      <c r="C26" s="3"/>
      <c r="D26" s="5"/>
    </row>
    <row r="27" spans="1:8" ht="13.5" customHeight="1">
      <c r="A27" s="46" t="s">
        <v>5</v>
      </c>
      <c r="B27" s="46" t="s">
        <v>128</v>
      </c>
      <c r="C27" s="47" t="s">
        <v>32</v>
      </c>
      <c r="D27" s="6"/>
      <c r="E27" s="6"/>
      <c r="F27" s="6"/>
      <c r="G27" s="6"/>
      <c r="H27" s="6"/>
    </row>
    <row r="28" spans="1:8" ht="12.75" customHeight="1">
      <c r="A28" s="46"/>
      <c r="C28" s="46"/>
      <c r="D28" s="6"/>
      <c r="E28" s="6"/>
      <c r="F28" s="6"/>
      <c r="G28" s="6"/>
      <c r="H28" s="6"/>
    </row>
    <row r="29" spans="1:8" ht="13.5" customHeight="1">
      <c r="A29" s="46" t="s">
        <v>6</v>
      </c>
      <c r="B29" s="46" t="s">
        <v>129</v>
      </c>
      <c r="C29" s="46" t="s">
        <v>7</v>
      </c>
      <c r="D29" s="6"/>
      <c r="E29" s="6"/>
      <c r="F29" s="6"/>
      <c r="G29" s="6"/>
      <c r="H29" s="6"/>
    </row>
    <row r="30" spans="1:8" ht="9.9499999999999993" customHeight="1">
      <c r="A30" s="46"/>
      <c r="C30" s="46"/>
      <c r="D30" s="6"/>
      <c r="E30" s="6"/>
      <c r="F30" s="6"/>
      <c r="G30" s="6"/>
      <c r="H30" s="6"/>
    </row>
    <row r="31" spans="1:8" ht="13.5" customHeight="1">
      <c r="A31" s="46"/>
      <c r="B31" s="46" t="s">
        <v>130</v>
      </c>
      <c r="C31" s="46" t="s">
        <v>0</v>
      </c>
      <c r="D31" s="6"/>
      <c r="E31" s="6"/>
      <c r="F31" s="6"/>
      <c r="G31" s="6"/>
      <c r="H31" s="6"/>
    </row>
    <row r="32" spans="1:8" ht="9.9499999999999993" customHeight="1">
      <c r="A32" s="46"/>
      <c r="B32" s="46"/>
      <c r="C32" s="46"/>
      <c r="D32" s="6"/>
      <c r="E32" s="6"/>
      <c r="F32" s="6"/>
      <c r="G32" s="6"/>
      <c r="H32" s="6"/>
    </row>
    <row r="33" spans="1:8" ht="13.5" customHeight="1">
      <c r="A33" s="46"/>
      <c r="B33" s="46" t="s">
        <v>131</v>
      </c>
      <c r="C33" s="46" t="s">
        <v>11</v>
      </c>
      <c r="D33" s="6"/>
      <c r="E33" s="6"/>
      <c r="F33" s="6"/>
      <c r="G33" s="6"/>
      <c r="H33" s="6"/>
    </row>
    <row r="34" spans="1:8" ht="9.9499999999999993" customHeight="1">
      <c r="A34" s="46"/>
      <c r="B34" s="46"/>
      <c r="C34" s="46"/>
      <c r="D34" s="6"/>
      <c r="E34" s="6"/>
      <c r="F34" s="6"/>
      <c r="G34" s="6"/>
      <c r="H34" s="6"/>
    </row>
    <row r="35" spans="1:8" ht="15">
      <c r="A35" s="46"/>
      <c r="B35" s="46" t="s">
        <v>132</v>
      </c>
      <c r="C35" s="46" t="s">
        <v>12</v>
      </c>
      <c r="D35" s="6"/>
      <c r="E35" s="6"/>
      <c r="F35" s="6"/>
      <c r="G35" s="6"/>
      <c r="H35" s="6"/>
    </row>
    <row r="36" spans="1:8" ht="9.9499999999999993" customHeight="1">
      <c r="A36" s="46"/>
      <c r="B36" s="46"/>
      <c r="C36" s="46"/>
      <c r="D36" s="6"/>
      <c r="E36" s="6"/>
      <c r="F36" s="6"/>
      <c r="G36" s="6"/>
      <c r="H36" s="6"/>
    </row>
    <row r="37" spans="1:8" ht="15">
      <c r="A37" s="46"/>
      <c r="B37" s="46" t="s">
        <v>133</v>
      </c>
      <c r="C37" s="46" t="s">
        <v>13</v>
      </c>
      <c r="D37" s="6"/>
      <c r="E37" s="6"/>
      <c r="F37" s="6"/>
      <c r="G37" s="6"/>
      <c r="H37" s="6"/>
    </row>
    <row r="38" spans="1:8" ht="12.75" customHeight="1">
      <c r="A38" s="46"/>
      <c r="B38" s="46"/>
      <c r="C38" s="46"/>
      <c r="D38" s="6"/>
      <c r="E38" s="6"/>
      <c r="F38" s="6"/>
      <c r="G38" s="6"/>
      <c r="H38" s="6"/>
    </row>
    <row r="39" spans="1:8" ht="15">
      <c r="A39" s="46" t="s">
        <v>9</v>
      </c>
      <c r="B39" s="46" t="s">
        <v>134</v>
      </c>
      <c r="C39" s="46" t="s">
        <v>14</v>
      </c>
      <c r="D39" s="6"/>
      <c r="E39" s="6"/>
      <c r="F39" s="6"/>
      <c r="G39" s="6"/>
      <c r="H39" s="6"/>
    </row>
    <row r="40" spans="1:8" ht="9.9499999999999993" customHeight="1">
      <c r="A40" s="2"/>
      <c r="B40" s="46"/>
      <c r="C40" s="46"/>
      <c r="D40" s="6"/>
      <c r="E40" s="6"/>
      <c r="F40" s="6"/>
      <c r="G40" s="6"/>
      <c r="H40" s="6"/>
    </row>
    <row r="41" spans="1:8" ht="15">
      <c r="B41" s="46" t="s">
        <v>135</v>
      </c>
      <c r="C41" s="46" t="s">
        <v>31</v>
      </c>
      <c r="D41" s="6"/>
      <c r="E41" s="6"/>
      <c r="F41" s="6"/>
      <c r="G41" s="6"/>
      <c r="H41" s="6"/>
    </row>
    <row r="42" spans="1:8" ht="9.9499999999999993" customHeight="1">
      <c r="A42" s="46"/>
      <c r="B42" s="46"/>
      <c r="C42" s="46"/>
      <c r="D42" s="6"/>
      <c r="E42" s="6"/>
      <c r="F42" s="6"/>
      <c r="G42" s="6"/>
      <c r="H42" s="6"/>
    </row>
    <row r="43" spans="1:8" ht="15">
      <c r="A43" s="46"/>
      <c r="B43" s="46" t="s">
        <v>136</v>
      </c>
      <c r="C43" s="46" t="s">
        <v>30</v>
      </c>
      <c r="D43" s="6"/>
      <c r="E43" s="6"/>
      <c r="F43" s="6"/>
      <c r="G43" s="6"/>
      <c r="H43" s="6"/>
    </row>
    <row r="44" spans="1:8" ht="12.75" customHeight="1">
      <c r="A44" s="46"/>
      <c r="B44" s="2"/>
      <c r="C44" s="46"/>
      <c r="D44" s="6"/>
      <c r="E44" s="6"/>
      <c r="F44" s="6"/>
      <c r="G44" s="6"/>
      <c r="H44" s="6"/>
    </row>
    <row r="45" spans="1:8" ht="12.75" customHeight="1">
      <c r="A45" s="46"/>
      <c r="B45" s="46"/>
      <c r="D45" s="6"/>
      <c r="E45" s="6"/>
      <c r="F45" s="6"/>
      <c r="G45" s="6"/>
      <c r="H45" s="6"/>
    </row>
    <row r="46" spans="1:8" ht="12.75" customHeight="1">
      <c r="A46" s="6"/>
      <c r="B46" s="6"/>
      <c r="C46" s="6"/>
      <c r="D46" s="6"/>
      <c r="E46" s="6"/>
      <c r="F46" s="6"/>
      <c r="G46" s="6"/>
      <c r="H46" s="6"/>
    </row>
    <row r="47" spans="1:8" ht="12.75" customHeight="1">
      <c r="A47" s="6"/>
      <c r="B47" s="6"/>
      <c r="C47" s="6"/>
      <c r="D47" s="6"/>
      <c r="E47" s="6"/>
      <c r="F47" s="6"/>
      <c r="G47" s="6"/>
      <c r="H47" s="6"/>
    </row>
    <row r="48" spans="1:8" ht="12.75" customHeight="1">
      <c r="A48" s="6"/>
      <c r="B48" s="6"/>
      <c r="C48" s="6"/>
      <c r="D48" s="6"/>
      <c r="E48" s="6"/>
      <c r="F48" s="6"/>
      <c r="G48" s="6"/>
      <c r="H48" s="6"/>
    </row>
    <row r="49" spans="2:2" ht="12.75" customHeight="1">
      <c r="B49" s="6"/>
    </row>
    <row r="50" spans="2:2" ht="12.75" customHeight="1">
      <c r="B50" s="6"/>
    </row>
    <row r="51" spans="2:2" ht="12.75" customHeight="1">
      <c r="B51" s="6"/>
    </row>
    <row r="52" spans="2:2" ht="12.75" customHeight="1">
      <c r="B52" s="6"/>
    </row>
    <row r="53" spans="2:2" ht="12.75" customHeight="1"/>
    <row r="54" spans="2:2" ht="12.75" customHeight="1"/>
    <row r="55" spans="2:2" ht="12.75" customHeight="1"/>
    <row r="56" spans="2:2" ht="12.75" customHeight="1"/>
    <row r="57" spans="2:2" ht="12.75" customHeight="1"/>
  </sheetData>
  <phoneticPr fontId="0" type="noConversion"/>
  <hyperlinks>
    <hyperlink ref="C11" location="'1.1'!A1" display="Bevölkerung und Wirtschaft "/>
    <hyperlink ref="C12" location="'1.2'!A1" display="Einsatz von Umweltfaktoren für wirtschaftliche Zwecke "/>
    <hyperlink ref="C14" location="'1.4'!A1" display="Entnahmen von Material nach Materialarten (Mill. Tonnen)"/>
    <hyperlink ref="C15" location="'1.5'!A1" display="Abgaben von Material nach Materialarten (Mill. Tonnen)"/>
    <hyperlink ref="C16" location="'1.6'!A1" display="Indikatoren der deutschen Nachhaltigkeitsstrategie zu Umwelt und Ökonomie"/>
    <hyperlink ref="B11" location="'1.1'!A1" display=" 1.1"/>
    <hyperlink ref="B12" location="'1.2'!A1" display=" 1.2"/>
    <hyperlink ref="B13" location="'1.3'!A1" display=" 1.3"/>
    <hyperlink ref="B14" location="'1.4'!A1" display=" 1.4"/>
    <hyperlink ref="B15" location="'1.5'!A1" display=" 1.5"/>
    <hyperlink ref="B16" location="'1.6'!A1" display=" 1.6"/>
    <hyperlink ref="C4" location="Einführung!A1" display="Einführung und Erläuterungen zu den Tabellen"/>
    <hyperlink ref="C5" location="Glossar!A1" display="Glossar"/>
    <hyperlink ref="B20" location="'2.1'!A1" display="2.1"/>
    <hyperlink ref="B21" location="'2.2'!A1" display="2.2"/>
    <hyperlink ref="C20" location="'2.1'!A1" display="Bruttowertschöpfung 2000 bis 2010 (in jeweiligen Preisen, Mill. EUR)"/>
    <hyperlink ref="C21" location="'2.2'!A1" display="Bruttowertschöpfung 2000 bis 2010 (in jeweiligen Preisen, in Prozent)"/>
    <hyperlink ref="C13" location="'1.3'!A1" display="Bevölkerung, Konsumausgaben und direkter Einsatz von Umweltfaktoren der privaten Haushalte"/>
    <hyperlink ref="B22" location="'2.3'!A1" display="2.3"/>
    <hyperlink ref="C22" location="'2.3'!A1" display="Bruttowertschöpfung 2000 bis 2012 (preisbereinigt, 2005 = 100)"/>
  </hyperlinks>
  <pageMargins left="0.78740157480314965" right="0.59055118110236227" top="0.78740157480314965" bottom="0.78740157480314965" header="0.11811023622047245" footer="0.11811023622047245"/>
  <pageSetup paperSize="9" scale="85" orientation="portrait" horizontalDpi="96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2"/>
  <sheetViews>
    <sheetView workbookViewId="0"/>
  </sheetViews>
  <sheetFormatPr baseColWidth="10" defaultRowHeight="12.75"/>
  <cols>
    <col min="1" max="1" width="16.28515625" style="33" customWidth="1"/>
    <col min="2" max="2" width="11.42578125" style="33"/>
    <col min="3" max="3" width="2.7109375" style="33" customWidth="1"/>
    <col min="4" max="256" width="11.42578125" style="33"/>
    <col min="257" max="257" width="16.28515625" style="33" customWidth="1"/>
    <col min="258" max="258" width="11.42578125" style="33"/>
    <col min="259" max="259" width="2.7109375" style="33" customWidth="1"/>
    <col min="260" max="512" width="11.42578125" style="33"/>
    <col min="513" max="513" width="16.28515625" style="33" customWidth="1"/>
    <col min="514" max="514" width="11.42578125" style="33"/>
    <col min="515" max="515" width="2.7109375" style="33" customWidth="1"/>
    <col min="516" max="768" width="11.42578125" style="33"/>
    <col min="769" max="769" width="16.28515625" style="33" customWidth="1"/>
    <col min="770" max="770" width="11.42578125" style="33"/>
    <col min="771" max="771" width="2.7109375" style="33" customWidth="1"/>
    <col min="772" max="1024" width="11.42578125" style="33"/>
    <col min="1025" max="1025" width="16.28515625" style="33" customWidth="1"/>
    <col min="1026" max="1026" width="11.42578125" style="33"/>
    <col min="1027" max="1027" width="2.7109375" style="33" customWidth="1"/>
    <col min="1028" max="1280" width="11.42578125" style="33"/>
    <col min="1281" max="1281" width="16.28515625" style="33" customWidth="1"/>
    <col min="1282" max="1282" width="11.42578125" style="33"/>
    <col min="1283" max="1283" width="2.7109375" style="33" customWidth="1"/>
    <col min="1284" max="1536" width="11.42578125" style="33"/>
    <col min="1537" max="1537" width="16.28515625" style="33" customWidth="1"/>
    <col min="1538" max="1538" width="11.42578125" style="33"/>
    <col min="1539" max="1539" width="2.7109375" style="33" customWidth="1"/>
    <col min="1540" max="1792" width="11.42578125" style="33"/>
    <col min="1793" max="1793" width="16.28515625" style="33" customWidth="1"/>
    <col min="1794" max="1794" width="11.42578125" style="33"/>
    <col min="1795" max="1795" width="2.7109375" style="33" customWidth="1"/>
    <col min="1796" max="2048" width="11.42578125" style="33"/>
    <col min="2049" max="2049" width="16.28515625" style="33" customWidth="1"/>
    <col min="2050" max="2050" width="11.42578125" style="33"/>
    <col min="2051" max="2051" width="2.7109375" style="33" customWidth="1"/>
    <col min="2052" max="2304" width="11.42578125" style="33"/>
    <col min="2305" max="2305" width="16.28515625" style="33" customWidth="1"/>
    <col min="2306" max="2306" width="11.42578125" style="33"/>
    <col min="2307" max="2307" width="2.7109375" style="33" customWidth="1"/>
    <col min="2308" max="2560" width="11.42578125" style="33"/>
    <col min="2561" max="2561" width="16.28515625" style="33" customWidth="1"/>
    <col min="2562" max="2562" width="11.42578125" style="33"/>
    <col min="2563" max="2563" width="2.7109375" style="33" customWidth="1"/>
    <col min="2564" max="2816" width="11.42578125" style="33"/>
    <col min="2817" max="2817" width="16.28515625" style="33" customWidth="1"/>
    <col min="2818" max="2818" width="11.42578125" style="33"/>
    <col min="2819" max="2819" width="2.7109375" style="33" customWidth="1"/>
    <col min="2820" max="3072" width="11.42578125" style="33"/>
    <col min="3073" max="3073" width="16.28515625" style="33" customWidth="1"/>
    <col min="3074" max="3074" width="11.42578125" style="33"/>
    <col min="3075" max="3075" width="2.7109375" style="33" customWidth="1"/>
    <col min="3076" max="3328" width="11.42578125" style="33"/>
    <col min="3329" max="3329" width="16.28515625" style="33" customWidth="1"/>
    <col min="3330" max="3330" width="11.42578125" style="33"/>
    <col min="3331" max="3331" width="2.7109375" style="33" customWidth="1"/>
    <col min="3332" max="3584" width="11.42578125" style="33"/>
    <col min="3585" max="3585" width="16.28515625" style="33" customWidth="1"/>
    <col min="3586" max="3586" width="11.42578125" style="33"/>
    <col min="3587" max="3587" width="2.7109375" style="33" customWidth="1"/>
    <col min="3588" max="3840" width="11.42578125" style="33"/>
    <col min="3841" max="3841" width="16.28515625" style="33" customWidth="1"/>
    <col min="3842" max="3842" width="11.42578125" style="33"/>
    <col min="3843" max="3843" width="2.7109375" style="33" customWidth="1"/>
    <col min="3844" max="4096" width="11.42578125" style="33"/>
    <col min="4097" max="4097" width="16.28515625" style="33" customWidth="1"/>
    <col min="4098" max="4098" width="11.42578125" style="33"/>
    <col min="4099" max="4099" width="2.7109375" style="33" customWidth="1"/>
    <col min="4100" max="4352" width="11.42578125" style="33"/>
    <col min="4353" max="4353" width="16.28515625" style="33" customWidth="1"/>
    <col min="4354" max="4354" width="11.42578125" style="33"/>
    <col min="4355" max="4355" width="2.7109375" style="33" customWidth="1"/>
    <col min="4356" max="4608" width="11.42578125" style="33"/>
    <col min="4609" max="4609" width="16.28515625" style="33" customWidth="1"/>
    <col min="4610" max="4610" width="11.42578125" style="33"/>
    <col min="4611" max="4611" width="2.7109375" style="33" customWidth="1"/>
    <col min="4612" max="4864" width="11.42578125" style="33"/>
    <col min="4865" max="4865" width="16.28515625" style="33" customWidth="1"/>
    <col min="4866" max="4866" width="11.42578125" style="33"/>
    <col min="4867" max="4867" width="2.7109375" style="33" customWidth="1"/>
    <col min="4868" max="5120" width="11.42578125" style="33"/>
    <col min="5121" max="5121" width="16.28515625" style="33" customWidth="1"/>
    <col min="5122" max="5122" width="11.42578125" style="33"/>
    <col min="5123" max="5123" width="2.7109375" style="33" customWidth="1"/>
    <col min="5124" max="5376" width="11.42578125" style="33"/>
    <col min="5377" max="5377" width="16.28515625" style="33" customWidth="1"/>
    <col min="5378" max="5378" width="11.42578125" style="33"/>
    <col min="5379" max="5379" width="2.7109375" style="33" customWidth="1"/>
    <col min="5380" max="5632" width="11.42578125" style="33"/>
    <col min="5633" max="5633" width="16.28515625" style="33" customWidth="1"/>
    <col min="5634" max="5634" width="11.42578125" style="33"/>
    <col min="5635" max="5635" width="2.7109375" style="33" customWidth="1"/>
    <col min="5636" max="5888" width="11.42578125" style="33"/>
    <col min="5889" max="5889" width="16.28515625" style="33" customWidth="1"/>
    <col min="5890" max="5890" width="11.42578125" style="33"/>
    <col min="5891" max="5891" width="2.7109375" style="33" customWidth="1"/>
    <col min="5892" max="6144" width="11.42578125" style="33"/>
    <col min="6145" max="6145" width="16.28515625" style="33" customWidth="1"/>
    <col min="6146" max="6146" width="11.42578125" style="33"/>
    <col min="6147" max="6147" width="2.7109375" style="33" customWidth="1"/>
    <col min="6148" max="6400" width="11.42578125" style="33"/>
    <col min="6401" max="6401" width="16.28515625" style="33" customWidth="1"/>
    <col min="6402" max="6402" width="11.42578125" style="33"/>
    <col min="6403" max="6403" width="2.7109375" style="33" customWidth="1"/>
    <col min="6404" max="6656" width="11.42578125" style="33"/>
    <col min="6657" max="6657" width="16.28515625" style="33" customWidth="1"/>
    <col min="6658" max="6658" width="11.42578125" style="33"/>
    <col min="6659" max="6659" width="2.7109375" style="33" customWidth="1"/>
    <col min="6660" max="6912" width="11.42578125" style="33"/>
    <col min="6913" max="6913" width="16.28515625" style="33" customWidth="1"/>
    <col min="6914" max="6914" width="11.42578125" style="33"/>
    <col min="6915" max="6915" width="2.7109375" style="33" customWidth="1"/>
    <col min="6916" max="7168" width="11.42578125" style="33"/>
    <col min="7169" max="7169" width="16.28515625" style="33" customWidth="1"/>
    <col min="7170" max="7170" width="11.42578125" style="33"/>
    <col min="7171" max="7171" width="2.7109375" style="33" customWidth="1"/>
    <col min="7172" max="7424" width="11.42578125" style="33"/>
    <col min="7425" max="7425" width="16.28515625" style="33" customWidth="1"/>
    <col min="7426" max="7426" width="11.42578125" style="33"/>
    <col min="7427" max="7427" width="2.7109375" style="33" customWidth="1"/>
    <col min="7428" max="7680" width="11.42578125" style="33"/>
    <col min="7681" max="7681" width="16.28515625" style="33" customWidth="1"/>
    <col min="7682" max="7682" width="11.42578125" style="33"/>
    <col min="7683" max="7683" width="2.7109375" style="33" customWidth="1"/>
    <col min="7684" max="7936" width="11.42578125" style="33"/>
    <col min="7937" max="7937" width="16.28515625" style="33" customWidth="1"/>
    <col min="7938" max="7938" width="11.42578125" style="33"/>
    <col min="7939" max="7939" width="2.7109375" style="33" customWidth="1"/>
    <col min="7940" max="8192" width="11.42578125" style="33"/>
    <col min="8193" max="8193" width="16.28515625" style="33" customWidth="1"/>
    <col min="8194" max="8194" width="11.42578125" style="33"/>
    <col min="8195" max="8195" width="2.7109375" style="33" customWidth="1"/>
    <col min="8196" max="8448" width="11.42578125" style="33"/>
    <col min="8449" max="8449" width="16.28515625" style="33" customWidth="1"/>
    <col min="8450" max="8450" width="11.42578125" style="33"/>
    <col min="8451" max="8451" width="2.7109375" style="33" customWidth="1"/>
    <col min="8452" max="8704" width="11.42578125" style="33"/>
    <col min="8705" max="8705" width="16.28515625" style="33" customWidth="1"/>
    <col min="8706" max="8706" width="11.42578125" style="33"/>
    <col min="8707" max="8707" width="2.7109375" style="33" customWidth="1"/>
    <col min="8708" max="8960" width="11.42578125" style="33"/>
    <col min="8961" max="8961" width="16.28515625" style="33" customWidth="1"/>
    <col min="8962" max="8962" width="11.42578125" style="33"/>
    <col min="8963" max="8963" width="2.7109375" style="33" customWidth="1"/>
    <col min="8964" max="9216" width="11.42578125" style="33"/>
    <col min="9217" max="9217" width="16.28515625" style="33" customWidth="1"/>
    <col min="9218" max="9218" width="11.42578125" style="33"/>
    <col min="9219" max="9219" width="2.7109375" style="33" customWidth="1"/>
    <col min="9220" max="9472" width="11.42578125" style="33"/>
    <col min="9473" max="9473" width="16.28515625" style="33" customWidth="1"/>
    <col min="9474" max="9474" width="11.42578125" style="33"/>
    <col min="9475" max="9475" width="2.7109375" style="33" customWidth="1"/>
    <col min="9476" max="9728" width="11.42578125" style="33"/>
    <col min="9729" max="9729" width="16.28515625" style="33" customWidth="1"/>
    <col min="9730" max="9730" width="11.42578125" style="33"/>
    <col min="9731" max="9731" width="2.7109375" style="33" customWidth="1"/>
    <col min="9732" max="9984" width="11.42578125" style="33"/>
    <col min="9985" max="9985" width="16.28515625" style="33" customWidth="1"/>
    <col min="9986" max="9986" width="11.42578125" style="33"/>
    <col min="9987" max="9987" width="2.7109375" style="33" customWidth="1"/>
    <col min="9988" max="10240" width="11.42578125" style="33"/>
    <col min="10241" max="10241" width="16.28515625" style="33" customWidth="1"/>
    <col min="10242" max="10242" width="11.42578125" style="33"/>
    <col min="10243" max="10243" width="2.7109375" style="33" customWidth="1"/>
    <col min="10244" max="10496" width="11.42578125" style="33"/>
    <col min="10497" max="10497" width="16.28515625" style="33" customWidth="1"/>
    <col min="10498" max="10498" width="11.42578125" style="33"/>
    <col min="10499" max="10499" width="2.7109375" style="33" customWidth="1"/>
    <col min="10500" max="10752" width="11.42578125" style="33"/>
    <col min="10753" max="10753" width="16.28515625" style="33" customWidth="1"/>
    <col min="10754" max="10754" width="11.42578125" style="33"/>
    <col min="10755" max="10755" width="2.7109375" style="33" customWidth="1"/>
    <col min="10756" max="11008" width="11.42578125" style="33"/>
    <col min="11009" max="11009" width="16.28515625" style="33" customWidth="1"/>
    <col min="11010" max="11010" width="11.42578125" style="33"/>
    <col min="11011" max="11011" width="2.7109375" style="33" customWidth="1"/>
    <col min="11012" max="11264" width="11.42578125" style="33"/>
    <col min="11265" max="11265" width="16.28515625" style="33" customWidth="1"/>
    <col min="11266" max="11266" width="11.42578125" style="33"/>
    <col min="11267" max="11267" width="2.7109375" style="33" customWidth="1"/>
    <col min="11268" max="11520" width="11.42578125" style="33"/>
    <col min="11521" max="11521" width="16.28515625" style="33" customWidth="1"/>
    <col min="11522" max="11522" width="11.42578125" style="33"/>
    <col min="11523" max="11523" width="2.7109375" style="33" customWidth="1"/>
    <col min="11524" max="11776" width="11.42578125" style="33"/>
    <col min="11777" max="11777" width="16.28515625" style="33" customWidth="1"/>
    <col min="11778" max="11778" width="11.42578125" style="33"/>
    <col min="11779" max="11779" width="2.7109375" style="33" customWidth="1"/>
    <col min="11780" max="12032" width="11.42578125" style="33"/>
    <col min="12033" max="12033" width="16.28515625" style="33" customWidth="1"/>
    <col min="12034" max="12034" width="11.42578125" style="33"/>
    <col min="12035" max="12035" width="2.7109375" style="33" customWidth="1"/>
    <col min="12036" max="12288" width="11.42578125" style="33"/>
    <col min="12289" max="12289" width="16.28515625" style="33" customWidth="1"/>
    <col min="12290" max="12290" width="11.42578125" style="33"/>
    <col min="12291" max="12291" width="2.7109375" style="33" customWidth="1"/>
    <col min="12292" max="12544" width="11.42578125" style="33"/>
    <col min="12545" max="12545" width="16.28515625" style="33" customWidth="1"/>
    <col min="12546" max="12546" width="11.42578125" style="33"/>
    <col min="12547" max="12547" width="2.7109375" style="33" customWidth="1"/>
    <col min="12548" max="12800" width="11.42578125" style="33"/>
    <col min="12801" max="12801" width="16.28515625" style="33" customWidth="1"/>
    <col min="12802" max="12802" width="11.42578125" style="33"/>
    <col min="12803" max="12803" width="2.7109375" style="33" customWidth="1"/>
    <col min="12804" max="13056" width="11.42578125" style="33"/>
    <col min="13057" max="13057" width="16.28515625" style="33" customWidth="1"/>
    <col min="13058" max="13058" width="11.42578125" style="33"/>
    <col min="13059" max="13059" width="2.7109375" style="33" customWidth="1"/>
    <col min="13060" max="13312" width="11.42578125" style="33"/>
    <col min="13313" max="13313" width="16.28515625" style="33" customWidth="1"/>
    <col min="13314" max="13314" width="11.42578125" style="33"/>
    <col min="13315" max="13315" width="2.7109375" style="33" customWidth="1"/>
    <col min="13316" max="13568" width="11.42578125" style="33"/>
    <col min="13569" max="13569" width="16.28515625" style="33" customWidth="1"/>
    <col min="13570" max="13570" width="11.42578125" style="33"/>
    <col min="13571" max="13571" width="2.7109375" style="33" customWidth="1"/>
    <col min="13572" max="13824" width="11.42578125" style="33"/>
    <col min="13825" max="13825" width="16.28515625" style="33" customWidth="1"/>
    <col min="13826" max="13826" width="11.42578125" style="33"/>
    <col min="13827" max="13827" width="2.7109375" style="33" customWidth="1"/>
    <col min="13828" max="14080" width="11.42578125" style="33"/>
    <col min="14081" max="14081" width="16.28515625" style="33" customWidth="1"/>
    <col min="14082" max="14082" width="11.42578125" style="33"/>
    <col min="14083" max="14083" width="2.7109375" style="33" customWidth="1"/>
    <col min="14084" max="14336" width="11.42578125" style="33"/>
    <col min="14337" max="14337" width="16.28515625" style="33" customWidth="1"/>
    <col min="14338" max="14338" width="11.42578125" style="33"/>
    <col min="14339" max="14339" width="2.7109375" style="33" customWidth="1"/>
    <col min="14340" max="14592" width="11.42578125" style="33"/>
    <col min="14593" max="14593" width="16.28515625" style="33" customWidth="1"/>
    <col min="14594" max="14594" width="11.42578125" style="33"/>
    <col min="14595" max="14595" width="2.7109375" style="33" customWidth="1"/>
    <col min="14596" max="14848" width="11.42578125" style="33"/>
    <col min="14849" max="14849" width="16.28515625" style="33" customWidth="1"/>
    <col min="14850" max="14850" width="11.42578125" style="33"/>
    <col min="14851" max="14851" width="2.7109375" style="33" customWidth="1"/>
    <col min="14852" max="15104" width="11.42578125" style="33"/>
    <col min="15105" max="15105" width="16.28515625" style="33" customWidth="1"/>
    <col min="15106" max="15106" width="11.42578125" style="33"/>
    <col min="15107" max="15107" width="2.7109375" style="33" customWidth="1"/>
    <col min="15108" max="15360" width="11.42578125" style="33"/>
    <col min="15361" max="15361" width="16.28515625" style="33" customWidth="1"/>
    <col min="15362" max="15362" width="11.42578125" style="33"/>
    <col min="15363" max="15363" width="2.7109375" style="33" customWidth="1"/>
    <col min="15364" max="15616" width="11.42578125" style="33"/>
    <col min="15617" max="15617" width="16.28515625" style="33" customWidth="1"/>
    <col min="15618" max="15618" width="11.42578125" style="33"/>
    <col min="15619" max="15619" width="2.7109375" style="33" customWidth="1"/>
    <col min="15620" max="15872" width="11.42578125" style="33"/>
    <col min="15873" max="15873" width="16.28515625" style="33" customWidth="1"/>
    <col min="15874" max="15874" width="11.42578125" style="33"/>
    <col min="15875" max="15875" width="2.7109375" style="33" customWidth="1"/>
    <col min="15876" max="16128" width="11.42578125" style="33"/>
    <col min="16129" max="16129" width="16.28515625" style="33" customWidth="1"/>
    <col min="16130" max="16130" width="11.42578125" style="33"/>
    <col min="16131" max="16131" width="2.7109375" style="33" customWidth="1"/>
    <col min="16132" max="16384" width="11.42578125" style="33"/>
  </cols>
  <sheetData>
    <row r="1" spans="1:8" ht="18">
      <c r="A1" s="57" t="s">
        <v>118</v>
      </c>
      <c r="B1" s="32"/>
      <c r="C1" s="32"/>
      <c r="D1" s="32"/>
      <c r="E1" s="32"/>
      <c r="F1" s="32"/>
      <c r="G1" s="32"/>
      <c r="H1" s="32"/>
    </row>
    <row r="2" spans="1:8" ht="17.100000000000001" customHeight="1">
      <c r="A2" s="32" t="s">
        <v>137</v>
      </c>
      <c r="B2" s="32"/>
      <c r="C2" s="32"/>
      <c r="D2" s="32"/>
      <c r="E2" s="32"/>
      <c r="F2" s="32"/>
      <c r="G2" s="32"/>
      <c r="H2" s="32"/>
    </row>
    <row r="3" spans="1:8">
      <c r="A3" s="32" t="s">
        <v>138</v>
      </c>
      <c r="B3" s="32"/>
      <c r="C3" s="32"/>
      <c r="D3" s="32"/>
      <c r="E3" s="32"/>
      <c r="F3" s="32"/>
      <c r="G3" s="32"/>
      <c r="H3" s="32"/>
    </row>
    <row r="4" spans="1:8">
      <c r="A4" s="32" t="s">
        <v>225</v>
      </c>
      <c r="B4" s="32"/>
      <c r="C4" s="32"/>
      <c r="D4" s="32"/>
      <c r="E4" s="32"/>
      <c r="F4" s="32"/>
      <c r="G4" s="32"/>
      <c r="H4" s="32"/>
    </row>
    <row r="5" spans="1:8">
      <c r="A5" s="32"/>
      <c r="B5" s="32"/>
      <c r="C5" s="32"/>
      <c r="D5" s="32"/>
      <c r="E5" s="32"/>
      <c r="F5" s="32"/>
      <c r="G5" s="32"/>
      <c r="H5" s="32"/>
    </row>
    <row r="6" spans="1:8">
      <c r="A6" s="32"/>
      <c r="B6" s="32"/>
      <c r="C6" s="32"/>
      <c r="D6" s="32"/>
      <c r="E6" s="32"/>
      <c r="F6" s="32"/>
      <c r="G6" s="32"/>
      <c r="H6" s="32"/>
    </row>
    <row r="7" spans="1:8">
      <c r="A7" s="32"/>
      <c r="B7" s="32"/>
      <c r="C7" s="32"/>
      <c r="D7" s="32"/>
      <c r="E7" s="32"/>
      <c r="F7" s="32"/>
      <c r="G7" s="32"/>
      <c r="H7" s="32"/>
    </row>
    <row r="8" spans="1:8">
      <c r="A8" s="32"/>
      <c r="B8" s="32"/>
      <c r="C8" s="32"/>
      <c r="D8" s="32"/>
      <c r="E8" s="32"/>
      <c r="F8" s="32"/>
      <c r="G8" s="32"/>
      <c r="H8" s="32"/>
    </row>
    <row r="9" spans="1:8">
      <c r="A9" s="32"/>
      <c r="B9" s="32"/>
      <c r="C9" s="32"/>
      <c r="D9" s="32"/>
      <c r="E9" s="32"/>
      <c r="F9" s="32"/>
      <c r="G9" s="32"/>
      <c r="H9" s="32"/>
    </row>
    <row r="10" spans="1:8">
      <c r="A10" s="32"/>
      <c r="B10" s="32"/>
      <c r="C10" s="32"/>
      <c r="D10" s="32"/>
      <c r="E10" s="32"/>
      <c r="F10" s="32"/>
      <c r="G10" s="32"/>
      <c r="H10" s="32"/>
    </row>
    <row r="11" spans="1:8">
      <c r="A11" s="32"/>
      <c r="B11" s="32"/>
      <c r="C11" s="32"/>
      <c r="D11" s="32"/>
      <c r="E11" s="32"/>
      <c r="F11" s="32"/>
      <c r="G11" s="32"/>
      <c r="H11" s="32"/>
    </row>
    <row r="12" spans="1:8" ht="15">
      <c r="A12" s="50" t="s">
        <v>139</v>
      </c>
      <c r="B12" s="32"/>
      <c r="C12" s="32"/>
      <c r="D12" s="32"/>
      <c r="E12" s="32"/>
      <c r="F12" s="32"/>
      <c r="G12" s="32"/>
      <c r="H12" s="32"/>
    </row>
    <row r="13" spans="1:8">
      <c r="A13" s="31"/>
      <c r="B13" s="32"/>
      <c r="C13" s="32"/>
      <c r="D13" s="32"/>
      <c r="E13" s="32"/>
      <c r="F13" s="32"/>
      <c r="G13" s="32"/>
      <c r="H13" s="32"/>
    </row>
    <row r="14" spans="1:8">
      <c r="A14" s="34" t="s">
        <v>3</v>
      </c>
      <c r="B14" s="31"/>
      <c r="C14" s="32"/>
      <c r="D14" s="32"/>
      <c r="E14" s="32"/>
      <c r="F14" s="32"/>
      <c r="G14" s="32"/>
      <c r="H14" s="32"/>
    </row>
    <row r="15" spans="1:8" ht="17.100000000000001" customHeight="1">
      <c r="A15" s="32" t="s">
        <v>140</v>
      </c>
      <c r="B15" s="32"/>
      <c r="C15" s="32"/>
      <c r="D15" s="32"/>
      <c r="E15" s="32"/>
      <c r="F15" s="32"/>
      <c r="G15" s="32"/>
      <c r="H15" s="32"/>
    </row>
    <row r="16" spans="1:8">
      <c r="A16" s="32" t="s">
        <v>141</v>
      </c>
      <c r="B16" s="32"/>
      <c r="C16" s="32"/>
      <c r="D16" s="32"/>
      <c r="E16" s="32"/>
      <c r="F16" s="32"/>
      <c r="G16" s="32"/>
      <c r="H16" s="32"/>
    </row>
    <row r="17" spans="1:8">
      <c r="A17" s="32" t="s">
        <v>142</v>
      </c>
      <c r="B17" s="32"/>
      <c r="C17" s="32"/>
      <c r="D17" s="32"/>
      <c r="E17" s="32"/>
      <c r="F17" s="32"/>
      <c r="G17" s="32"/>
      <c r="H17" s="32"/>
    </row>
    <row r="18" spans="1:8">
      <c r="A18" s="32" t="s">
        <v>143</v>
      </c>
      <c r="B18" s="32"/>
      <c r="C18" s="32"/>
      <c r="D18" s="32"/>
      <c r="E18" s="32"/>
      <c r="F18" s="32"/>
      <c r="G18" s="32"/>
      <c r="H18" s="32"/>
    </row>
    <row r="19" spans="1:8">
      <c r="A19" s="32"/>
      <c r="B19" s="32"/>
      <c r="C19" s="32"/>
      <c r="D19" s="32"/>
      <c r="E19" s="32"/>
      <c r="F19" s="32"/>
      <c r="G19" s="32"/>
      <c r="H19" s="32"/>
    </row>
    <row r="20" spans="1:8">
      <c r="A20" s="32" t="s">
        <v>211</v>
      </c>
      <c r="B20" s="32"/>
      <c r="C20" s="32"/>
      <c r="D20" s="32"/>
      <c r="E20" s="32"/>
      <c r="F20" s="32"/>
      <c r="G20" s="32"/>
      <c r="H20" s="32"/>
    </row>
    <row r="21" spans="1:8">
      <c r="A21" s="32" t="s">
        <v>210</v>
      </c>
      <c r="B21" s="32"/>
      <c r="C21" s="32"/>
      <c r="D21" s="32"/>
      <c r="E21" s="32"/>
      <c r="F21" s="32"/>
      <c r="G21" s="32"/>
      <c r="H21" s="32"/>
    </row>
    <row r="22" spans="1:8">
      <c r="A22" s="32" t="s">
        <v>144</v>
      </c>
      <c r="B22" s="32"/>
      <c r="C22" s="32"/>
      <c r="D22" s="32"/>
      <c r="E22" s="32"/>
      <c r="F22" s="32"/>
      <c r="G22" s="32"/>
      <c r="H22" s="32"/>
    </row>
    <row r="23" spans="1:8">
      <c r="A23" s="32" t="s">
        <v>145</v>
      </c>
      <c r="B23" s="32"/>
      <c r="C23" s="32"/>
      <c r="D23" s="32"/>
      <c r="E23" s="32"/>
      <c r="F23" s="32"/>
      <c r="G23" s="32"/>
      <c r="H23" s="32"/>
    </row>
    <row r="24" spans="1:8">
      <c r="A24" s="32" t="s">
        <v>146</v>
      </c>
      <c r="B24" s="32"/>
      <c r="C24" s="32"/>
      <c r="D24" s="32"/>
      <c r="E24" s="32"/>
      <c r="F24" s="32"/>
      <c r="G24" s="32"/>
      <c r="H24" s="32"/>
    </row>
    <row r="25" spans="1:8">
      <c r="A25" s="32" t="s">
        <v>147</v>
      </c>
      <c r="B25" s="32"/>
      <c r="C25" s="32"/>
      <c r="D25" s="32"/>
      <c r="E25" s="32"/>
      <c r="F25" s="32"/>
      <c r="G25" s="32"/>
      <c r="H25" s="32"/>
    </row>
    <row r="26" spans="1:8">
      <c r="A26" s="32" t="s">
        <v>148</v>
      </c>
      <c r="B26" s="32"/>
      <c r="C26" s="32"/>
      <c r="D26" s="32"/>
      <c r="E26" s="32"/>
      <c r="F26" s="32"/>
      <c r="G26" s="32"/>
      <c r="H26" s="32"/>
    </row>
    <row r="27" spans="1:8">
      <c r="A27" s="32" t="s">
        <v>149</v>
      </c>
      <c r="B27" s="32"/>
      <c r="C27" s="32"/>
      <c r="D27" s="32"/>
      <c r="E27" s="32"/>
      <c r="F27" s="32"/>
      <c r="G27" s="32"/>
      <c r="H27" s="32"/>
    </row>
    <row r="28" spans="1:8">
      <c r="A28" s="32" t="s">
        <v>150</v>
      </c>
      <c r="B28" s="32"/>
      <c r="C28" s="32"/>
      <c r="D28" s="32"/>
      <c r="E28" s="32"/>
      <c r="F28" s="32"/>
      <c r="G28" s="32"/>
      <c r="H28" s="32"/>
    </row>
    <row r="29" spans="1:8">
      <c r="A29" s="32" t="s">
        <v>151</v>
      </c>
      <c r="B29" s="32"/>
      <c r="C29" s="32"/>
      <c r="D29" s="32"/>
      <c r="E29" s="32"/>
      <c r="F29" s="32"/>
      <c r="G29" s="32"/>
      <c r="H29" s="32"/>
    </row>
    <row r="30" spans="1:8">
      <c r="A30" s="32" t="s">
        <v>152</v>
      </c>
      <c r="B30" s="32"/>
      <c r="C30" s="32"/>
      <c r="D30" s="32"/>
      <c r="E30" s="32"/>
      <c r="F30" s="32"/>
      <c r="G30" s="32"/>
      <c r="H30" s="32"/>
    </row>
    <row r="31" spans="1:8">
      <c r="A31" s="32" t="s">
        <v>153</v>
      </c>
      <c r="B31" s="32"/>
      <c r="C31" s="32"/>
      <c r="D31" s="32"/>
      <c r="E31" s="32"/>
      <c r="F31" s="32"/>
      <c r="G31" s="32"/>
      <c r="H31" s="32"/>
    </row>
    <row r="32" spans="1:8">
      <c r="A32" s="32" t="s">
        <v>154</v>
      </c>
      <c r="B32" s="32"/>
      <c r="C32" s="32"/>
      <c r="D32" s="32"/>
      <c r="E32" s="32"/>
      <c r="F32" s="32"/>
      <c r="G32" s="32"/>
      <c r="H32" s="32"/>
    </row>
    <row r="33" spans="1:8">
      <c r="A33" s="32"/>
      <c r="B33" s="32"/>
      <c r="C33" s="32"/>
      <c r="D33" s="32"/>
      <c r="E33" s="32"/>
      <c r="F33" s="32"/>
      <c r="G33" s="32"/>
      <c r="H33" s="32"/>
    </row>
    <row r="34" spans="1:8">
      <c r="A34" s="32" t="s">
        <v>155</v>
      </c>
      <c r="B34" s="32"/>
      <c r="C34" s="32"/>
      <c r="D34" s="32"/>
      <c r="E34" s="32"/>
      <c r="F34" s="32"/>
      <c r="G34" s="32"/>
      <c r="H34" s="32"/>
    </row>
    <row r="35" spans="1:8">
      <c r="A35" s="32" t="s">
        <v>156</v>
      </c>
      <c r="B35" s="32"/>
      <c r="C35" s="32"/>
      <c r="D35" s="32"/>
      <c r="E35" s="32"/>
      <c r="F35" s="32"/>
      <c r="G35" s="32"/>
      <c r="H35" s="32"/>
    </row>
    <row r="36" spans="1:8">
      <c r="A36" s="32"/>
      <c r="B36" s="32"/>
      <c r="C36" s="32"/>
      <c r="D36" s="32"/>
      <c r="E36" s="32"/>
      <c r="F36" s="32"/>
      <c r="G36" s="32"/>
      <c r="H36" s="32"/>
    </row>
    <row r="37" spans="1:8">
      <c r="A37" s="35" t="s">
        <v>157</v>
      </c>
      <c r="B37" s="32"/>
      <c r="C37" s="32"/>
      <c r="D37" s="32"/>
      <c r="E37" s="32"/>
      <c r="F37" s="32"/>
      <c r="G37" s="32"/>
      <c r="H37" s="32"/>
    </row>
    <row r="38" spans="1:8" ht="17.100000000000001" customHeight="1">
      <c r="A38" s="36" t="s">
        <v>8</v>
      </c>
      <c r="B38" s="32" t="s">
        <v>212</v>
      </c>
      <c r="C38" s="32"/>
      <c r="D38" s="32"/>
      <c r="E38" s="32"/>
      <c r="F38" s="32"/>
      <c r="G38" s="32"/>
      <c r="H38" s="32"/>
    </row>
    <row r="39" spans="1:8" ht="17.100000000000001" customHeight="1">
      <c r="A39" s="32" t="s">
        <v>7</v>
      </c>
      <c r="B39" s="32" t="s">
        <v>158</v>
      </c>
      <c r="C39" s="32"/>
      <c r="D39" s="32"/>
      <c r="E39" s="32"/>
      <c r="F39" s="32"/>
      <c r="G39" s="32"/>
      <c r="H39" s="32"/>
    </row>
    <row r="40" spans="1:8">
      <c r="A40" s="32"/>
      <c r="B40" s="32" t="s">
        <v>159</v>
      </c>
      <c r="C40" s="32"/>
      <c r="D40" s="32"/>
      <c r="E40" s="32"/>
      <c r="F40" s="32"/>
      <c r="G40" s="32"/>
      <c r="H40" s="32"/>
    </row>
    <row r="41" spans="1:8" ht="17.100000000000001" customHeight="1">
      <c r="A41" s="32" t="s">
        <v>160</v>
      </c>
      <c r="B41" s="32" t="s">
        <v>161</v>
      </c>
      <c r="C41" s="32"/>
      <c r="D41" s="32"/>
      <c r="E41" s="32"/>
      <c r="F41" s="32"/>
      <c r="G41" s="32"/>
      <c r="H41" s="32"/>
    </row>
    <row r="42" spans="1:8">
      <c r="A42" s="32"/>
      <c r="B42" s="32"/>
      <c r="C42" s="32"/>
      <c r="D42" s="32"/>
      <c r="E42" s="32"/>
      <c r="F42" s="32"/>
      <c r="G42" s="32"/>
      <c r="H42" s="32"/>
    </row>
    <row r="43" spans="1:8">
      <c r="A43" s="35" t="s">
        <v>162</v>
      </c>
      <c r="B43" s="32"/>
      <c r="C43" s="32"/>
      <c r="D43" s="32"/>
      <c r="E43" s="32"/>
      <c r="F43" s="32"/>
      <c r="G43" s="32"/>
      <c r="H43" s="32"/>
    </row>
    <row r="44" spans="1:8" ht="17.100000000000001" customHeight="1">
      <c r="A44" s="32" t="s">
        <v>163</v>
      </c>
      <c r="B44" s="32" t="s">
        <v>164</v>
      </c>
      <c r="C44" s="32"/>
      <c r="D44" s="32"/>
      <c r="E44" s="32"/>
      <c r="F44" s="32"/>
      <c r="G44" s="32"/>
      <c r="H44" s="32"/>
    </row>
    <row r="45" spans="1:8" ht="14.25">
      <c r="A45" s="32"/>
      <c r="B45" s="32" t="s">
        <v>165</v>
      </c>
      <c r="C45" s="32"/>
      <c r="D45" s="32"/>
      <c r="E45" s="32"/>
      <c r="F45" s="32"/>
      <c r="G45" s="32"/>
      <c r="H45" s="32"/>
    </row>
    <row r="46" spans="1:8" ht="14.25">
      <c r="A46" s="32"/>
      <c r="B46" s="32" t="s">
        <v>257</v>
      </c>
      <c r="C46" s="32"/>
      <c r="D46" s="32"/>
      <c r="E46" s="32"/>
      <c r="F46" s="32"/>
      <c r="G46" s="32"/>
      <c r="H46" s="32"/>
    </row>
    <row r="47" spans="1:8" ht="14.25">
      <c r="A47" s="32"/>
      <c r="B47" s="32" t="s">
        <v>213</v>
      </c>
      <c r="C47" s="32"/>
      <c r="D47" s="32"/>
      <c r="E47" s="32"/>
      <c r="F47" s="32"/>
      <c r="G47" s="32"/>
      <c r="H47" s="32"/>
    </row>
    <row r="48" spans="1:8" ht="17.100000000000001" customHeight="1">
      <c r="A48" s="32" t="s">
        <v>10</v>
      </c>
      <c r="B48" s="32" t="s">
        <v>166</v>
      </c>
      <c r="C48" s="32"/>
      <c r="D48" s="32"/>
      <c r="E48" s="32"/>
      <c r="F48" s="32"/>
      <c r="G48" s="32"/>
      <c r="H48" s="32"/>
    </row>
    <row r="49" spans="1:8" ht="14.25">
      <c r="A49" s="32"/>
      <c r="B49" s="32" t="s">
        <v>167</v>
      </c>
      <c r="C49" s="32"/>
      <c r="D49" s="32"/>
      <c r="E49" s="32"/>
      <c r="F49" s="32"/>
      <c r="G49" s="32"/>
      <c r="H49" s="32"/>
    </row>
    <row r="50" spans="1:8">
      <c r="A50" s="32"/>
      <c r="B50" s="32" t="s">
        <v>168</v>
      </c>
      <c r="C50" s="32"/>
      <c r="D50" s="32"/>
      <c r="E50" s="32"/>
      <c r="F50" s="32"/>
      <c r="G50" s="32"/>
      <c r="H50" s="32"/>
    </row>
    <row r="51" spans="1:8" ht="17.100000000000001" customHeight="1">
      <c r="A51" s="32" t="s">
        <v>169</v>
      </c>
      <c r="B51" s="32" t="s">
        <v>170</v>
      </c>
      <c r="C51" s="32"/>
      <c r="D51" s="32"/>
      <c r="E51" s="32"/>
      <c r="F51" s="32"/>
      <c r="G51" s="32"/>
      <c r="H51" s="32"/>
    </row>
    <row r="52" spans="1:8" ht="17.100000000000001" customHeight="1">
      <c r="A52" s="32" t="s">
        <v>12</v>
      </c>
      <c r="B52" s="32" t="s">
        <v>171</v>
      </c>
      <c r="C52" s="32"/>
      <c r="D52" s="32"/>
      <c r="E52" s="32"/>
      <c r="F52" s="32"/>
      <c r="G52" s="32"/>
      <c r="H52" s="32"/>
    </row>
    <row r="53" spans="1:8">
      <c r="A53" s="32"/>
      <c r="B53" s="32"/>
      <c r="C53" s="32"/>
      <c r="D53" s="32"/>
      <c r="E53" s="32"/>
      <c r="F53" s="32"/>
      <c r="G53" s="32"/>
      <c r="H53" s="32"/>
    </row>
    <row r="54" spans="1:8">
      <c r="A54" s="35" t="s">
        <v>172</v>
      </c>
      <c r="B54" s="32"/>
      <c r="C54" s="32"/>
      <c r="D54" s="32"/>
      <c r="E54" s="32"/>
      <c r="F54" s="32"/>
      <c r="G54" s="32"/>
      <c r="H54" s="32"/>
    </row>
    <row r="55" spans="1:8" ht="14.25">
      <c r="A55" s="32" t="s">
        <v>173</v>
      </c>
      <c r="B55" s="32" t="s">
        <v>174</v>
      </c>
      <c r="C55" s="32"/>
      <c r="D55" s="32"/>
      <c r="E55" s="32"/>
      <c r="F55" s="32"/>
      <c r="G55" s="32"/>
      <c r="H55" s="32"/>
    </row>
    <row r="56" spans="1:8">
      <c r="A56" s="32"/>
      <c r="B56" s="32"/>
      <c r="C56" s="32"/>
      <c r="D56" s="32"/>
      <c r="E56" s="32"/>
      <c r="F56" s="32"/>
      <c r="G56" s="32"/>
      <c r="H56" s="32"/>
    </row>
    <row r="57" spans="1:8">
      <c r="A57" s="35" t="s">
        <v>175</v>
      </c>
      <c r="B57" s="32"/>
      <c r="C57" s="32"/>
      <c r="D57" s="32"/>
      <c r="E57" s="32"/>
      <c r="F57" s="32"/>
      <c r="G57" s="32"/>
      <c r="H57" s="32"/>
    </row>
    <row r="58" spans="1:8">
      <c r="A58" s="32" t="s">
        <v>176</v>
      </c>
      <c r="B58" s="32" t="s">
        <v>177</v>
      </c>
      <c r="C58" s="32"/>
      <c r="D58" s="32"/>
      <c r="E58" s="32"/>
      <c r="F58" s="32"/>
      <c r="G58" s="32"/>
      <c r="H58" s="32"/>
    </row>
    <row r="59" spans="1:8">
      <c r="A59" s="32" t="s">
        <v>178</v>
      </c>
      <c r="B59" s="32" t="s">
        <v>214</v>
      </c>
      <c r="C59" s="32"/>
      <c r="D59" s="32"/>
      <c r="E59" s="32"/>
      <c r="F59" s="32"/>
      <c r="G59" s="32"/>
      <c r="H59" s="32"/>
    </row>
    <row r="60" spans="1:8">
      <c r="A60" s="32"/>
      <c r="B60" s="32"/>
      <c r="C60" s="32"/>
      <c r="D60" s="32"/>
      <c r="E60" s="32"/>
      <c r="F60" s="32"/>
      <c r="G60" s="32"/>
      <c r="H60" s="32"/>
    </row>
    <row r="61" spans="1:8">
      <c r="A61" s="32" t="s">
        <v>230</v>
      </c>
      <c r="B61" s="32"/>
      <c r="C61" s="32"/>
      <c r="D61" s="32"/>
      <c r="E61" s="32"/>
      <c r="F61" s="32"/>
      <c r="G61" s="32"/>
      <c r="H61" s="32"/>
    </row>
    <row r="62" spans="1:8">
      <c r="A62" s="32" t="s">
        <v>231</v>
      </c>
      <c r="B62" s="32"/>
      <c r="C62" s="32"/>
      <c r="D62" s="32"/>
      <c r="E62" s="32"/>
      <c r="F62" s="32"/>
      <c r="G62" s="32"/>
      <c r="H62" s="32"/>
    </row>
    <row r="63" spans="1:8">
      <c r="A63" s="32" t="s">
        <v>232</v>
      </c>
      <c r="B63" s="32"/>
      <c r="C63" s="32"/>
      <c r="D63" s="32"/>
      <c r="E63" s="32"/>
      <c r="F63" s="32"/>
      <c r="G63" s="32"/>
      <c r="H63" s="32"/>
    </row>
    <row r="64" spans="1:8">
      <c r="A64" s="32" t="s">
        <v>233</v>
      </c>
      <c r="B64" s="32"/>
      <c r="C64" s="32"/>
      <c r="D64" s="32"/>
      <c r="E64" s="32"/>
      <c r="F64" s="32"/>
      <c r="G64" s="32"/>
      <c r="H64" s="32"/>
    </row>
    <row r="65" spans="1:8">
      <c r="A65" s="32" t="s">
        <v>234</v>
      </c>
      <c r="B65" s="32"/>
      <c r="C65" s="32"/>
      <c r="D65" s="32"/>
      <c r="E65" s="32"/>
      <c r="F65" s="32"/>
      <c r="G65" s="32"/>
      <c r="H65" s="32"/>
    </row>
    <row r="66" spans="1:8">
      <c r="A66" s="32" t="s">
        <v>235</v>
      </c>
      <c r="B66" s="32"/>
      <c r="C66" s="32"/>
      <c r="D66" s="32"/>
      <c r="E66" s="32"/>
      <c r="F66" s="32"/>
      <c r="G66" s="32"/>
      <c r="H66" s="32"/>
    </row>
    <row r="67" spans="1:8">
      <c r="A67" s="32" t="s">
        <v>260</v>
      </c>
      <c r="B67" s="32"/>
      <c r="C67" s="32"/>
      <c r="D67" s="32"/>
      <c r="E67" s="32"/>
      <c r="F67" s="32"/>
      <c r="G67" s="32"/>
      <c r="H67" s="32"/>
    </row>
    <row r="68" spans="1:8">
      <c r="A68" s="32" t="s">
        <v>236</v>
      </c>
      <c r="B68" s="32"/>
      <c r="C68" s="32"/>
      <c r="D68" s="32"/>
      <c r="E68" s="32"/>
      <c r="F68" s="32"/>
      <c r="G68" s="32"/>
      <c r="H68" s="32"/>
    </row>
    <row r="69" spans="1:8">
      <c r="A69" s="32"/>
      <c r="B69" s="32"/>
      <c r="C69" s="32"/>
      <c r="D69" s="32"/>
      <c r="E69" s="32"/>
      <c r="F69" s="32"/>
      <c r="G69" s="32"/>
      <c r="H69" s="32"/>
    </row>
    <row r="70" spans="1:8" ht="17.100000000000001" customHeight="1">
      <c r="A70" s="37" t="s">
        <v>215</v>
      </c>
      <c r="B70" s="38"/>
      <c r="C70" s="38"/>
      <c r="D70" s="38"/>
      <c r="E70" s="38"/>
      <c r="F70" s="38"/>
      <c r="G70" s="38"/>
      <c r="H70" s="39"/>
    </row>
    <row r="71" spans="1:8">
      <c r="A71" s="40" t="s">
        <v>179</v>
      </c>
      <c r="B71" s="41"/>
      <c r="C71" s="41"/>
      <c r="D71" s="41"/>
      <c r="E71" s="41"/>
      <c r="F71" s="41"/>
      <c r="G71" s="41"/>
      <c r="H71" s="42"/>
    </row>
    <row r="72" spans="1:8">
      <c r="A72" s="40" t="s">
        <v>180</v>
      </c>
      <c r="B72" s="41"/>
      <c r="C72" s="41"/>
      <c r="D72" s="41"/>
      <c r="E72" s="41"/>
      <c r="F72" s="41"/>
      <c r="G72" s="41"/>
      <c r="H72" s="42"/>
    </row>
    <row r="73" spans="1:8">
      <c r="A73" s="40"/>
      <c r="B73" s="41"/>
      <c r="C73" s="41"/>
      <c r="D73" s="41"/>
      <c r="E73" s="41"/>
      <c r="F73" s="41"/>
      <c r="G73" s="41"/>
      <c r="H73" s="42"/>
    </row>
    <row r="74" spans="1:8" ht="14.25">
      <c r="A74" s="40"/>
      <c r="B74" s="384" t="s">
        <v>181</v>
      </c>
      <c r="C74" s="385" t="s">
        <v>182</v>
      </c>
      <c r="D74" s="386" t="s">
        <v>183</v>
      </c>
      <c r="E74" s="386"/>
      <c r="F74" s="386"/>
      <c r="G74" s="41"/>
      <c r="H74" s="42"/>
    </row>
    <row r="75" spans="1:8" ht="14.25">
      <c r="A75" s="40"/>
      <c r="B75" s="384"/>
      <c r="C75" s="385"/>
      <c r="D75" s="387" t="s">
        <v>184</v>
      </c>
      <c r="E75" s="387"/>
      <c r="F75" s="387"/>
      <c r="G75" s="41"/>
      <c r="H75" s="42"/>
    </row>
    <row r="76" spans="1:8">
      <c r="A76" s="40"/>
      <c r="B76" s="41"/>
      <c r="C76" s="41"/>
      <c r="D76" s="41"/>
      <c r="E76" s="41"/>
      <c r="F76" s="41"/>
      <c r="G76" s="41"/>
      <c r="H76" s="42"/>
    </row>
    <row r="77" spans="1:8">
      <c r="A77" s="40" t="s">
        <v>185</v>
      </c>
      <c r="B77" s="41"/>
      <c r="C77" s="41"/>
      <c r="D77" s="41"/>
      <c r="E77" s="41"/>
      <c r="F77" s="41"/>
      <c r="G77" s="41"/>
      <c r="H77" s="42"/>
    </row>
    <row r="78" spans="1:8">
      <c r="A78" s="40" t="s">
        <v>186</v>
      </c>
      <c r="B78" s="41"/>
      <c r="C78" s="41"/>
      <c r="D78" s="41"/>
      <c r="E78" s="41"/>
      <c r="F78" s="41"/>
      <c r="G78" s="41"/>
      <c r="H78" s="42"/>
    </row>
    <row r="79" spans="1:8">
      <c r="A79" s="40" t="s">
        <v>187</v>
      </c>
      <c r="B79" s="41"/>
      <c r="C79" s="41"/>
      <c r="D79" s="41"/>
      <c r="E79" s="41"/>
      <c r="F79" s="41"/>
      <c r="G79" s="41"/>
      <c r="H79" s="42"/>
    </row>
    <row r="80" spans="1:8">
      <c r="A80" s="40" t="s">
        <v>188</v>
      </c>
      <c r="B80" s="41"/>
      <c r="C80" s="41"/>
      <c r="D80" s="41"/>
      <c r="E80" s="41"/>
      <c r="F80" s="41"/>
      <c r="G80" s="41"/>
      <c r="H80" s="42"/>
    </row>
    <row r="81" spans="1:8">
      <c r="A81" s="40" t="s">
        <v>189</v>
      </c>
      <c r="B81" s="41"/>
      <c r="C81" s="41"/>
      <c r="D81" s="41"/>
      <c r="E81" s="41"/>
      <c r="F81" s="41"/>
      <c r="G81" s="41"/>
      <c r="H81" s="42"/>
    </row>
    <row r="82" spans="1:8">
      <c r="A82" s="40"/>
      <c r="B82" s="41"/>
      <c r="C82" s="41"/>
      <c r="D82" s="41"/>
      <c r="E82" s="41"/>
      <c r="F82" s="41"/>
      <c r="G82" s="41"/>
      <c r="H82" s="42"/>
    </row>
    <row r="83" spans="1:8" ht="12.75" customHeight="1">
      <c r="A83" s="40" t="s">
        <v>190</v>
      </c>
      <c r="B83" s="41"/>
      <c r="C83" s="41"/>
      <c r="D83" s="41"/>
      <c r="E83" s="41"/>
      <c r="F83" s="41"/>
      <c r="G83" s="41"/>
      <c r="H83" s="42"/>
    </row>
    <row r="84" spans="1:8">
      <c r="A84" s="40" t="s">
        <v>191</v>
      </c>
      <c r="B84" s="41"/>
      <c r="C84" s="41"/>
      <c r="D84" s="41"/>
      <c r="E84" s="41"/>
      <c r="F84" s="41"/>
      <c r="G84" s="41"/>
      <c r="H84" s="42"/>
    </row>
    <row r="85" spans="1:8">
      <c r="A85" s="40" t="s">
        <v>192</v>
      </c>
      <c r="B85" s="41"/>
      <c r="C85" s="41"/>
      <c r="D85" s="41"/>
      <c r="E85" s="41"/>
      <c r="F85" s="41"/>
      <c r="G85" s="41"/>
      <c r="H85" s="42"/>
    </row>
    <row r="86" spans="1:8" ht="12.75" customHeight="1">
      <c r="A86" s="294" t="s">
        <v>193</v>
      </c>
      <c r="B86" s="41"/>
      <c r="C86" s="41"/>
      <c r="D86" s="41"/>
      <c r="E86" s="41"/>
      <c r="F86" s="41"/>
      <c r="G86" s="41"/>
      <c r="H86" s="42"/>
    </row>
    <row r="87" spans="1:8">
      <c r="A87" s="40"/>
      <c r="B87" s="41"/>
      <c r="C87" s="41"/>
      <c r="D87" s="41"/>
      <c r="E87" s="41"/>
      <c r="F87" s="41"/>
      <c r="G87" s="41"/>
      <c r="H87" s="42"/>
    </row>
    <row r="88" spans="1:8">
      <c r="A88" s="40" t="s">
        <v>194</v>
      </c>
      <c r="B88" s="41"/>
      <c r="C88" s="41"/>
      <c r="D88" s="41"/>
      <c r="E88" s="41"/>
      <c r="F88" s="41"/>
      <c r="G88" s="41"/>
      <c r="H88" s="42"/>
    </row>
    <row r="89" spans="1:8">
      <c r="A89" s="40" t="s">
        <v>195</v>
      </c>
      <c r="B89" s="41"/>
      <c r="C89" s="41"/>
      <c r="D89" s="41"/>
      <c r="E89" s="41"/>
      <c r="F89" s="41"/>
      <c r="G89" s="41"/>
      <c r="H89" s="42"/>
    </row>
    <row r="90" spans="1:8">
      <c r="A90" s="40" t="s">
        <v>196</v>
      </c>
      <c r="B90" s="41"/>
      <c r="C90" s="41"/>
      <c r="D90" s="41"/>
      <c r="E90" s="41"/>
      <c r="F90" s="41"/>
      <c r="G90" s="41"/>
      <c r="H90" s="42"/>
    </row>
    <row r="91" spans="1:8" ht="12.75" customHeight="1">
      <c r="A91" s="40" t="s">
        <v>197</v>
      </c>
      <c r="B91" s="41"/>
      <c r="C91" s="41"/>
      <c r="D91" s="41"/>
      <c r="E91" s="41"/>
      <c r="F91" s="41"/>
      <c r="G91" s="41"/>
      <c r="H91" s="42"/>
    </row>
    <row r="92" spans="1:8">
      <c r="A92" s="40" t="s">
        <v>198</v>
      </c>
      <c r="B92" s="41"/>
      <c r="C92" s="41"/>
      <c r="D92" s="41"/>
      <c r="E92" s="41"/>
      <c r="F92" s="41"/>
      <c r="G92" s="41"/>
      <c r="H92" s="42"/>
    </row>
    <row r="93" spans="1:8">
      <c r="A93" s="40" t="s">
        <v>199</v>
      </c>
      <c r="B93" s="41"/>
      <c r="C93" s="41"/>
      <c r="D93" s="41"/>
      <c r="E93" s="41"/>
      <c r="F93" s="41"/>
      <c r="G93" s="41"/>
      <c r="H93" s="42"/>
    </row>
    <row r="94" spans="1:8">
      <c r="A94" s="40"/>
      <c r="B94" s="41"/>
      <c r="C94" s="41"/>
      <c r="D94" s="41"/>
      <c r="E94" s="41"/>
      <c r="F94" s="41"/>
      <c r="G94" s="41"/>
      <c r="H94" s="42"/>
    </row>
    <row r="95" spans="1:8">
      <c r="A95" s="40" t="s">
        <v>200</v>
      </c>
      <c r="B95" s="41"/>
      <c r="C95" s="41"/>
      <c r="D95" s="41"/>
      <c r="E95" s="41"/>
      <c r="F95" s="41"/>
      <c r="G95" s="41"/>
      <c r="H95" s="42"/>
    </row>
    <row r="96" spans="1:8">
      <c r="A96" s="40" t="s">
        <v>201</v>
      </c>
      <c r="B96" s="41"/>
      <c r="C96" s="41"/>
      <c r="D96" s="41"/>
      <c r="E96" s="41"/>
      <c r="F96" s="41"/>
      <c r="G96" s="41"/>
      <c r="H96" s="42"/>
    </row>
    <row r="97" spans="1:8">
      <c r="A97" s="40" t="s">
        <v>202</v>
      </c>
      <c r="B97" s="41"/>
      <c r="C97" s="41"/>
      <c r="D97" s="41"/>
      <c r="E97" s="41"/>
      <c r="F97" s="41"/>
      <c r="G97" s="41"/>
      <c r="H97" s="42"/>
    </row>
    <row r="98" spans="1:8">
      <c r="A98" s="40" t="s">
        <v>203</v>
      </c>
      <c r="B98" s="41"/>
      <c r="C98" s="41"/>
      <c r="D98" s="41"/>
      <c r="E98" s="41"/>
      <c r="F98" s="41"/>
      <c r="G98" s="41"/>
      <c r="H98" s="42"/>
    </row>
    <row r="99" spans="1:8">
      <c r="A99" s="40" t="s">
        <v>204</v>
      </c>
      <c r="B99" s="41"/>
      <c r="C99" s="41"/>
      <c r="D99" s="41"/>
      <c r="E99" s="41"/>
      <c r="F99" s="41"/>
      <c r="G99" s="41"/>
      <c r="H99" s="42"/>
    </row>
    <row r="100" spans="1:8">
      <c r="A100" s="40" t="s">
        <v>205</v>
      </c>
      <c r="B100" s="41"/>
      <c r="C100" s="41"/>
      <c r="D100" s="41"/>
      <c r="E100" s="41"/>
      <c r="F100" s="41"/>
      <c r="G100" s="41"/>
      <c r="H100" s="42"/>
    </row>
    <row r="101" spans="1:8">
      <c r="A101" s="40" t="s">
        <v>237</v>
      </c>
      <c r="B101" s="41"/>
      <c r="C101" s="41"/>
      <c r="D101" s="41"/>
      <c r="E101" s="41"/>
      <c r="F101" s="41"/>
      <c r="G101" s="41"/>
      <c r="H101" s="42"/>
    </row>
    <row r="102" spans="1:8">
      <c r="A102" s="43" t="s">
        <v>238</v>
      </c>
      <c r="B102" s="44"/>
      <c r="C102" s="44"/>
      <c r="D102" s="44"/>
      <c r="E102" s="44"/>
      <c r="F102" s="44"/>
      <c r="G102" s="44"/>
      <c r="H102" s="45"/>
    </row>
    <row r="103" spans="1:8">
      <c r="A103" s="32"/>
      <c r="B103" s="32"/>
      <c r="C103" s="32"/>
      <c r="D103" s="32"/>
      <c r="E103" s="32"/>
      <c r="F103" s="32"/>
      <c r="G103" s="32"/>
      <c r="H103" s="32"/>
    </row>
    <row r="104" spans="1:8">
      <c r="A104" s="32" t="s">
        <v>206</v>
      </c>
      <c r="B104" s="32"/>
      <c r="C104" s="32"/>
      <c r="D104" s="32"/>
      <c r="E104" s="32"/>
      <c r="F104" s="32"/>
      <c r="G104" s="32"/>
      <c r="H104" s="32"/>
    </row>
    <row r="105" spans="1:8">
      <c r="A105" s="32" t="s">
        <v>207</v>
      </c>
      <c r="B105" s="32"/>
      <c r="C105" s="32"/>
      <c r="D105" s="32"/>
      <c r="E105" s="32"/>
      <c r="F105" s="32"/>
      <c r="G105" s="32"/>
      <c r="H105" s="32"/>
    </row>
    <row r="106" spans="1:8">
      <c r="A106" s="32" t="s">
        <v>667</v>
      </c>
      <c r="B106" s="32"/>
      <c r="C106" s="32"/>
      <c r="D106" s="32"/>
      <c r="E106" s="32"/>
      <c r="F106" s="32"/>
      <c r="G106" s="32"/>
      <c r="H106" s="32"/>
    </row>
    <row r="107" spans="1:8">
      <c r="A107" s="32" t="s">
        <v>668</v>
      </c>
      <c r="B107" s="32"/>
      <c r="C107" s="32"/>
      <c r="D107" s="32"/>
      <c r="E107" s="32"/>
      <c r="F107" s="32"/>
      <c r="G107" s="32"/>
      <c r="H107" s="32"/>
    </row>
    <row r="108" spans="1:8">
      <c r="A108" s="32" t="s">
        <v>669</v>
      </c>
      <c r="B108" s="32"/>
      <c r="C108" s="32"/>
      <c r="D108" s="32"/>
      <c r="E108" s="32"/>
      <c r="F108" s="32"/>
      <c r="G108" s="32"/>
      <c r="H108" s="32"/>
    </row>
    <row r="109" spans="1:8">
      <c r="A109" s="32"/>
      <c r="B109" s="32"/>
      <c r="C109" s="32"/>
      <c r="D109" s="32"/>
      <c r="E109" s="32"/>
      <c r="F109" s="32"/>
      <c r="G109" s="32"/>
      <c r="H109" s="32"/>
    </row>
    <row r="110" spans="1:8">
      <c r="A110" s="32" t="s">
        <v>226</v>
      </c>
      <c r="B110" s="32"/>
      <c r="C110" s="32"/>
      <c r="D110" s="32"/>
      <c r="E110" s="32"/>
      <c r="F110" s="32"/>
      <c r="G110" s="32"/>
      <c r="H110" s="32"/>
    </row>
    <row r="111" spans="1:8">
      <c r="A111" s="32" t="s">
        <v>216</v>
      </c>
      <c r="B111" s="32"/>
      <c r="C111" s="32"/>
      <c r="D111" s="32"/>
      <c r="E111" s="32"/>
      <c r="F111" s="32"/>
      <c r="G111" s="32"/>
      <c r="H111" s="32"/>
    </row>
    <row r="112" spans="1:8">
      <c r="A112" s="32" t="s">
        <v>217</v>
      </c>
      <c r="B112" s="32"/>
      <c r="C112" s="32"/>
      <c r="D112" s="32"/>
      <c r="E112" s="32"/>
      <c r="F112" s="32"/>
      <c r="G112" s="32"/>
      <c r="H112" s="32"/>
    </row>
    <row r="113" spans="1:8">
      <c r="A113" s="32" t="s">
        <v>218</v>
      </c>
      <c r="B113" s="32"/>
      <c r="C113" s="32"/>
      <c r="D113" s="32"/>
      <c r="E113" s="32"/>
      <c r="F113" s="32"/>
      <c r="G113" s="32"/>
      <c r="H113" s="32"/>
    </row>
    <row r="114" spans="1:8">
      <c r="A114" s="32" t="s">
        <v>219</v>
      </c>
      <c r="B114" s="32"/>
      <c r="C114" s="32"/>
      <c r="D114" s="32"/>
      <c r="E114" s="32"/>
      <c r="F114" s="32"/>
      <c r="G114" s="32"/>
      <c r="H114" s="32"/>
    </row>
    <row r="115" spans="1:8">
      <c r="A115" s="32" t="s">
        <v>220</v>
      </c>
      <c r="B115" s="32"/>
      <c r="C115" s="32"/>
      <c r="D115" s="32"/>
      <c r="E115" s="32"/>
      <c r="F115" s="32"/>
      <c r="G115" s="32"/>
      <c r="H115" s="32"/>
    </row>
    <row r="116" spans="1:8">
      <c r="A116" s="32" t="s">
        <v>221</v>
      </c>
      <c r="B116" s="32"/>
      <c r="C116" s="32"/>
      <c r="D116" s="32"/>
      <c r="E116" s="32"/>
      <c r="F116" s="32"/>
      <c r="G116" s="32"/>
      <c r="H116" s="32"/>
    </row>
    <row r="117" spans="1:8">
      <c r="A117" s="32" t="s">
        <v>258</v>
      </c>
      <c r="B117" s="32"/>
      <c r="C117" s="32"/>
      <c r="D117" s="32"/>
      <c r="E117" s="32"/>
      <c r="F117" s="32"/>
      <c r="G117" s="32"/>
      <c r="H117" s="32"/>
    </row>
    <row r="118" spans="1:8">
      <c r="A118" s="32"/>
      <c r="B118" s="32"/>
      <c r="C118" s="32"/>
      <c r="D118" s="32"/>
      <c r="E118" s="32"/>
      <c r="F118" s="32"/>
      <c r="G118" s="32"/>
      <c r="H118" s="32"/>
    </row>
    <row r="119" spans="1:8">
      <c r="A119" s="32" t="s">
        <v>208</v>
      </c>
      <c r="B119" s="32"/>
      <c r="C119" s="32"/>
      <c r="D119" s="32"/>
      <c r="E119" s="32"/>
      <c r="F119" s="32"/>
      <c r="G119" s="32"/>
      <c r="H119" s="32"/>
    </row>
    <row r="120" spans="1:8">
      <c r="A120" s="32" t="s">
        <v>209</v>
      </c>
      <c r="B120" s="32"/>
      <c r="C120" s="32"/>
      <c r="D120" s="32"/>
      <c r="E120" s="32"/>
      <c r="F120" s="32"/>
      <c r="G120" s="32"/>
      <c r="H120" s="32"/>
    </row>
    <row r="121" spans="1:8">
      <c r="A121" s="32"/>
      <c r="B121" s="32"/>
      <c r="C121" s="32"/>
      <c r="D121" s="32"/>
      <c r="E121" s="32"/>
      <c r="F121" s="32"/>
      <c r="G121" s="32"/>
      <c r="H121" s="32"/>
    </row>
    <row r="122" spans="1:8">
      <c r="A122" s="32" t="s">
        <v>222</v>
      </c>
      <c r="B122" s="32"/>
      <c r="C122" s="32"/>
      <c r="D122" s="32"/>
      <c r="E122" s="32"/>
      <c r="F122" s="32"/>
      <c r="G122" s="32"/>
      <c r="H122" s="32"/>
    </row>
    <row r="123" spans="1:8">
      <c r="A123" s="32"/>
      <c r="B123" s="32"/>
      <c r="C123" s="32"/>
      <c r="D123" s="32"/>
      <c r="E123" s="32"/>
      <c r="F123" s="32"/>
      <c r="G123" s="32"/>
      <c r="H123" s="32"/>
    </row>
    <row r="124" spans="1:8">
      <c r="A124" s="53" t="s">
        <v>732</v>
      </c>
      <c r="B124" s="32"/>
      <c r="C124" s="32"/>
      <c r="D124" s="32"/>
      <c r="E124" s="32"/>
      <c r="F124" s="32"/>
      <c r="G124" s="32"/>
      <c r="H124" s="32"/>
    </row>
    <row r="125" spans="1:8">
      <c r="A125" s="53" t="s">
        <v>733</v>
      </c>
      <c r="B125" s="32"/>
      <c r="C125" s="32"/>
      <c r="D125" s="32"/>
      <c r="E125" s="32"/>
      <c r="F125" s="32"/>
      <c r="G125" s="32"/>
      <c r="H125" s="32"/>
    </row>
    <row r="126" spans="1:8">
      <c r="A126" s="53" t="s">
        <v>734</v>
      </c>
      <c r="B126" s="32"/>
      <c r="C126" s="32"/>
      <c r="D126" s="32"/>
      <c r="E126" s="32"/>
      <c r="F126" s="32"/>
      <c r="G126" s="32"/>
      <c r="H126" s="32"/>
    </row>
    <row r="127" spans="1:8">
      <c r="A127" s="53" t="s">
        <v>735</v>
      </c>
      <c r="B127" s="32"/>
      <c r="C127" s="32"/>
      <c r="D127" s="32"/>
      <c r="E127" s="32"/>
      <c r="F127" s="32"/>
      <c r="G127" s="32"/>
      <c r="H127" s="32"/>
    </row>
    <row r="128" spans="1:8">
      <c r="A128" s="53" t="s">
        <v>736</v>
      </c>
      <c r="B128" s="32"/>
      <c r="C128" s="32"/>
      <c r="D128" s="32"/>
      <c r="E128" s="32"/>
      <c r="F128" s="32"/>
      <c r="G128" s="32"/>
      <c r="H128" s="32"/>
    </row>
    <row r="129" spans="1:8">
      <c r="A129" s="53" t="s">
        <v>737</v>
      </c>
      <c r="B129" s="32"/>
      <c r="C129" s="32"/>
      <c r="D129" s="32"/>
      <c r="E129" s="32"/>
      <c r="F129" s="32"/>
      <c r="G129" s="32"/>
      <c r="H129" s="32"/>
    </row>
    <row r="130" spans="1:8">
      <c r="A130" s="53" t="s">
        <v>738</v>
      </c>
      <c r="B130" s="32"/>
      <c r="C130" s="32"/>
      <c r="D130" s="32"/>
      <c r="E130" s="32"/>
      <c r="F130" s="32"/>
      <c r="G130" s="32"/>
      <c r="H130" s="32"/>
    </row>
    <row r="131" spans="1:8">
      <c r="A131" s="53" t="s">
        <v>739</v>
      </c>
      <c r="B131" s="32"/>
      <c r="C131" s="32"/>
      <c r="D131" s="32"/>
      <c r="E131" s="32"/>
      <c r="F131" s="32"/>
      <c r="G131" s="32"/>
      <c r="H131" s="32"/>
    </row>
    <row r="132" spans="1:8">
      <c r="A132" s="53"/>
      <c r="B132" s="32"/>
      <c r="C132" s="32"/>
      <c r="D132" s="32"/>
      <c r="E132" s="32"/>
      <c r="F132" s="32"/>
      <c r="G132" s="32"/>
      <c r="H132" s="32"/>
    </row>
    <row r="133" spans="1:8">
      <c r="A133" s="53" t="s">
        <v>740</v>
      </c>
      <c r="B133" s="32"/>
      <c r="C133" s="32"/>
      <c r="D133" s="32"/>
      <c r="E133" s="32"/>
      <c r="F133" s="32"/>
      <c r="G133" s="32"/>
      <c r="H133" s="32"/>
    </row>
    <row r="134" spans="1:8">
      <c r="A134" s="53" t="s">
        <v>741</v>
      </c>
      <c r="B134" s="32"/>
      <c r="C134" s="32"/>
      <c r="D134" s="32"/>
      <c r="E134" s="32"/>
      <c r="F134" s="32"/>
      <c r="G134" s="32"/>
      <c r="H134" s="32"/>
    </row>
    <row r="135" spans="1:8">
      <c r="A135" s="53" t="s">
        <v>742</v>
      </c>
      <c r="B135" s="32"/>
      <c r="C135" s="32"/>
      <c r="D135" s="32"/>
      <c r="E135" s="32"/>
      <c r="F135" s="32"/>
      <c r="G135" s="32"/>
      <c r="H135" s="32"/>
    </row>
    <row r="136" spans="1:8">
      <c r="A136" s="53" t="s">
        <v>743</v>
      </c>
      <c r="B136" s="32"/>
      <c r="C136" s="32"/>
      <c r="D136" s="32"/>
      <c r="E136" s="32"/>
      <c r="F136" s="32"/>
      <c r="G136" s="32"/>
      <c r="H136" s="32"/>
    </row>
    <row r="137" spans="1:8">
      <c r="A137" s="53" t="s">
        <v>744</v>
      </c>
      <c r="B137" s="32"/>
      <c r="C137" s="32"/>
      <c r="D137" s="32"/>
      <c r="E137" s="32"/>
      <c r="F137" s="32"/>
      <c r="G137" s="32"/>
      <c r="H137" s="32"/>
    </row>
    <row r="138" spans="1:8">
      <c r="A138" s="53" t="s">
        <v>745</v>
      </c>
      <c r="B138" s="32"/>
      <c r="C138" s="32"/>
      <c r="D138" s="32"/>
      <c r="E138" s="32"/>
      <c r="F138" s="32"/>
      <c r="G138" s="32"/>
      <c r="H138" s="32"/>
    </row>
    <row r="139" spans="1:8">
      <c r="A139" s="53" t="s">
        <v>746</v>
      </c>
      <c r="B139" s="32"/>
      <c r="C139" s="32"/>
      <c r="D139" s="32"/>
      <c r="E139" s="32"/>
      <c r="F139" s="32"/>
      <c r="G139" s="32"/>
      <c r="H139" s="32"/>
    </row>
    <row r="140" spans="1:8">
      <c r="A140" s="53" t="s">
        <v>747</v>
      </c>
      <c r="B140" s="32"/>
      <c r="C140" s="32"/>
      <c r="D140" s="32"/>
      <c r="E140" s="32"/>
      <c r="F140" s="32"/>
      <c r="G140" s="32"/>
      <c r="H140" s="32"/>
    </row>
    <row r="141" spans="1:8">
      <c r="A141" s="53" t="s">
        <v>748</v>
      </c>
      <c r="B141" s="32"/>
      <c r="C141" s="32"/>
      <c r="D141" s="32"/>
      <c r="E141" s="32"/>
      <c r="F141" s="32"/>
      <c r="G141" s="32"/>
      <c r="H141" s="32"/>
    </row>
    <row r="142" spans="1:8">
      <c r="A142" s="53" t="s">
        <v>749</v>
      </c>
      <c r="B142" s="32"/>
      <c r="C142" s="32"/>
      <c r="D142" s="32"/>
      <c r="E142" s="32"/>
      <c r="F142" s="32"/>
      <c r="G142" s="32"/>
      <c r="H142" s="32"/>
    </row>
    <row r="143" spans="1:8">
      <c r="A143" s="53" t="s">
        <v>750</v>
      </c>
      <c r="B143" s="32"/>
      <c r="C143" s="32"/>
      <c r="D143" s="32"/>
      <c r="E143" s="32"/>
      <c r="F143" s="32"/>
      <c r="G143" s="32"/>
      <c r="H143" s="32"/>
    </row>
    <row r="144" spans="1:8">
      <c r="A144" s="53" t="s">
        <v>751</v>
      </c>
      <c r="B144" s="32"/>
      <c r="C144" s="32"/>
      <c r="D144" s="32"/>
      <c r="E144" s="32"/>
      <c r="F144" s="32"/>
      <c r="G144" s="32"/>
      <c r="H144" s="32"/>
    </row>
    <row r="145" spans="1:8">
      <c r="A145" s="53" t="s">
        <v>752</v>
      </c>
      <c r="B145" s="32"/>
      <c r="C145" s="32"/>
      <c r="D145" s="32"/>
      <c r="E145" s="32"/>
      <c r="F145" s="32"/>
      <c r="G145" s="32"/>
      <c r="H145" s="32"/>
    </row>
    <row r="146" spans="1:8">
      <c r="A146" s="53" t="s">
        <v>753</v>
      </c>
      <c r="B146" s="32"/>
      <c r="C146" s="32"/>
      <c r="D146" s="32"/>
      <c r="E146" s="32"/>
      <c r="F146" s="32"/>
      <c r="G146" s="32"/>
      <c r="H146" s="32"/>
    </row>
    <row r="147" spans="1:8">
      <c r="A147" s="53" t="s">
        <v>754</v>
      </c>
      <c r="B147" s="32"/>
      <c r="C147" s="32"/>
      <c r="D147" s="32"/>
      <c r="E147" s="32"/>
      <c r="F147" s="32"/>
      <c r="G147" s="32"/>
      <c r="H147" s="32"/>
    </row>
    <row r="148" spans="1:8">
      <c r="A148" s="53" t="s">
        <v>755</v>
      </c>
      <c r="B148" s="32"/>
      <c r="C148" s="32"/>
      <c r="D148" s="32"/>
      <c r="E148" s="32"/>
      <c r="F148" s="32"/>
      <c r="G148" s="32"/>
      <c r="H148" s="32"/>
    </row>
    <row r="149" spans="1:8">
      <c r="A149" s="53"/>
      <c r="B149" s="32"/>
      <c r="C149" s="32"/>
      <c r="D149" s="32"/>
      <c r="E149" s="32"/>
      <c r="F149" s="32"/>
      <c r="G149" s="32"/>
      <c r="H149" s="32"/>
    </row>
    <row r="150" spans="1:8">
      <c r="A150" s="53" t="s">
        <v>756</v>
      </c>
      <c r="B150" s="32"/>
      <c r="C150" s="32"/>
      <c r="D150" s="32"/>
      <c r="E150" s="32"/>
      <c r="F150" s="32"/>
      <c r="G150" s="32"/>
      <c r="H150" s="32"/>
    </row>
    <row r="151" spans="1:8">
      <c r="A151" s="53" t="s">
        <v>757</v>
      </c>
      <c r="B151" s="32"/>
      <c r="C151" s="32"/>
      <c r="D151" s="32"/>
      <c r="E151" s="32"/>
      <c r="F151" s="32"/>
      <c r="G151" s="32"/>
      <c r="H151" s="32"/>
    </row>
    <row r="152" spans="1:8">
      <c r="A152" s="53" t="s">
        <v>758</v>
      </c>
      <c r="B152" s="32"/>
      <c r="C152" s="32"/>
      <c r="D152" s="32"/>
      <c r="E152" s="32"/>
      <c r="F152" s="32"/>
      <c r="G152" s="32"/>
      <c r="H152" s="32"/>
    </row>
    <row r="153" spans="1:8">
      <c r="A153" s="53" t="s">
        <v>759</v>
      </c>
      <c r="B153" s="32"/>
      <c r="C153" s="32"/>
      <c r="D153" s="32"/>
      <c r="E153" s="32"/>
      <c r="F153" s="32"/>
      <c r="G153" s="32"/>
      <c r="H153" s="32"/>
    </row>
    <row r="154" spans="1:8">
      <c r="A154" s="53" t="s">
        <v>760</v>
      </c>
      <c r="B154" s="32"/>
      <c r="C154" s="32"/>
      <c r="D154" s="32"/>
      <c r="E154" s="32"/>
      <c r="F154" s="32"/>
      <c r="G154" s="32"/>
      <c r="H154" s="32"/>
    </row>
    <row r="155" spans="1:8">
      <c r="A155" s="53" t="s">
        <v>761</v>
      </c>
      <c r="B155" s="32"/>
      <c r="C155" s="32"/>
      <c r="D155" s="32"/>
      <c r="E155" s="32"/>
      <c r="F155" s="32"/>
      <c r="G155" s="32"/>
      <c r="H155" s="32"/>
    </row>
    <row r="156" spans="1:8">
      <c r="A156" s="53"/>
      <c r="B156" s="32"/>
      <c r="C156" s="32"/>
      <c r="D156" s="32"/>
      <c r="E156" s="32"/>
      <c r="F156" s="32"/>
      <c r="G156" s="32"/>
      <c r="H156" s="32"/>
    </row>
    <row r="157" spans="1:8">
      <c r="A157" s="53" t="s">
        <v>762</v>
      </c>
      <c r="B157" s="32"/>
      <c r="C157" s="32"/>
      <c r="D157" s="32"/>
      <c r="E157" s="32"/>
      <c r="F157" s="32"/>
      <c r="G157" s="32"/>
      <c r="H157" s="32"/>
    </row>
    <row r="158" spans="1:8">
      <c r="A158" s="29" t="s">
        <v>765</v>
      </c>
      <c r="B158" s="390"/>
      <c r="C158" s="390"/>
      <c r="D158" s="390"/>
      <c r="E158" s="390"/>
      <c r="F158" s="32"/>
      <c r="G158" s="32"/>
      <c r="H158" s="32"/>
    </row>
    <row r="159" spans="1:8">
      <c r="A159" s="32"/>
      <c r="B159" s="32"/>
      <c r="C159" s="32"/>
      <c r="D159" s="32"/>
      <c r="E159" s="32"/>
      <c r="F159" s="32"/>
      <c r="G159" s="32"/>
      <c r="H159" s="32"/>
    </row>
    <row r="160" spans="1:8" ht="17.100000000000001" customHeight="1">
      <c r="A160" s="31" t="s">
        <v>124</v>
      </c>
      <c r="B160" s="32"/>
      <c r="C160" s="32"/>
      <c r="D160" s="32"/>
      <c r="E160" s="32"/>
      <c r="F160" s="32"/>
      <c r="G160" s="32"/>
      <c r="H160" s="32"/>
    </row>
    <row r="161" spans="1:8" ht="17.100000000000001" customHeight="1">
      <c r="A161" s="14" t="s">
        <v>670</v>
      </c>
      <c r="B161" s="32"/>
      <c r="C161" s="32"/>
      <c r="D161" s="32"/>
      <c r="E161" s="32"/>
      <c r="F161" s="32"/>
      <c r="G161" s="32"/>
      <c r="H161" s="32"/>
    </row>
    <row r="162" spans="1:8">
      <c r="A162" s="14" t="s">
        <v>671</v>
      </c>
      <c r="B162" s="32"/>
      <c r="C162" s="32"/>
      <c r="D162" s="32"/>
      <c r="E162" s="32"/>
      <c r="F162" s="32"/>
      <c r="G162" s="32"/>
      <c r="H162" s="32"/>
    </row>
    <row r="163" spans="1:8">
      <c r="A163" s="32" t="s">
        <v>672</v>
      </c>
      <c r="B163" s="32"/>
      <c r="C163" s="32"/>
      <c r="D163" s="32"/>
      <c r="E163" s="32"/>
      <c r="F163" s="32"/>
      <c r="G163" s="32"/>
      <c r="H163" s="32"/>
    </row>
    <row r="164" spans="1:8">
      <c r="A164" s="32" t="s">
        <v>673</v>
      </c>
      <c r="B164" s="32"/>
      <c r="C164" s="32"/>
      <c r="D164" s="32"/>
      <c r="E164" s="32"/>
      <c r="F164" s="32"/>
      <c r="G164" s="32"/>
      <c r="H164" s="32"/>
    </row>
    <row r="165" spans="1:8">
      <c r="A165" s="32" t="s">
        <v>674</v>
      </c>
      <c r="B165" s="32"/>
      <c r="C165" s="32"/>
      <c r="D165" s="32"/>
      <c r="E165" s="32"/>
      <c r="F165" s="32"/>
      <c r="G165" s="32"/>
      <c r="H165" s="32"/>
    </row>
    <row r="166" spans="1:8">
      <c r="A166" s="32"/>
      <c r="B166" s="32"/>
      <c r="C166" s="32"/>
      <c r="D166" s="32"/>
      <c r="E166" s="32"/>
      <c r="F166" s="32"/>
      <c r="G166" s="32"/>
      <c r="H166" s="32"/>
    </row>
    <row r="167" spans="1:8">
      <c r="A167" s="53" t="s">
        <v>675</v>
      </c>
      <c r="B167" s="53"/>
      <c r="C167" s="53"/>
      <c r="D167" s="53"/>
      <c r="E167" s="53"/>
      <c r="F167" s="53"/>
      <c r="G167" s="53"/>
      <c r="H167" s="53"/>
    </row>
    <row r="168" spans="1:8">
      <c r="A168" s="53" t="s">
        <v>676</v>
      </c>
      <c r="B168" s="53"/>
      <c r="C168" s="53"/>
      <c r="D168" s="53"/>
      <c r="E168" s="53"/>
      <c r="F168" s="53"/>
      <c r="G168" s="53"/>
      <c r="H168" s="53"/>
    </row>
    <row r="169" spans="1:8">
      <c r="A169" s="53" t="s">
        <v>677</v>
      </c>
      <c r="B169" s="53"/>
      <c r="C169" s="53"/>
      <c r="D169" s="53"/>
      <c r="E169" s="53"/>
      <c r="F169" s="53"/>
      <c r="G169" s="53"/>
      <c r="H169" s="53"/>
    </row>
    <row r="170" spans="1:8">
      <c r="A170" s="53" t="s">
        <v>679</v>
      </c>
      <c r="B170" s="53"/>
      <c r="C170" s="53"/>
      <c r="D170" s="53"/>
      <c r="E170" s="53"/>
      <c r="F170" s="53"/>
      <c r="G170" s="53"/>
      <c r="H170" s="53"/>
    </row>
    <row r="171" spans="1:8">
      <c r="A171" s="53" t="s">
        <v>678</v>
      </c>
      <c r="B171" s="53"/>
      <c r="C171" s="53"/>
      <c r="D171" s="53"/>
      <c r="E171" s="53"/>
      <c r="F171" s="53"/>
      <c r="G171" s="53"/>
      <c r="H171" s="53"/>
    </row>
    <row r="172" spans="1:8">
      <c r="A172" s="53"/>
      <c r="B172" s="53"/>
      <c r="C172" s="53"/>
      <c r="D172" s="53"/>
      <c r="E172" s="53"/>
      <c r="F172" s="53"/>
      <c r="G172" s="53"/>
      <c r="H172" s="53"/>
    </row>
    <row r="173" spans="1:8">
      <c r="A173" s="36"/>
      <c r="B173" s="36"/>
      <c r="C173" s="36"/>
      <c r="D173" s="36"/>
      <c r="E173" s="36"/>
      <c r="F173" s="36"/>
      <c r="G173" s="36"/>
      <c r="H173" s="36"/>
    </row>
    <row r="174" spans="1:8">
      <c r="A174" s="36"/>
      <c r="B174" s="36"/>
      <c r="C174" s="36"/>
      <c r="D174" s="36"/>
      <c r="E174" s="36"/>
      <c r="F174" s="36"/>
      <c r="G174" s="36"/>
      <c r="H174" s="36"/>
    </row>
    <row r="175" spans="1:8">
      <c r="A175" s="36"/>
      <c r="B175" s="36"/>
      <c r="C175" s="36"/>
      <c r="D175" s="36"/>
      <c r="E175" s="36"/>
      <c r="F175" s="36"/>
      <c r="G175" s="36"/>
      <c r="H175" s="36"/>
    </row>
    <row r="176" spans="1:8">
      <c r="A176" s="36"/>
      <c r="B176" s="36"/>
      <c r="C176" s="36"/>
      <c r="D176" s="36"/>
      <c r="E176" s="36"/>
      <c r="F176" s="36"/>
      <c r="G176" s="36"/>
      <c r="H176" s="36"/>
    </row>
    <row r="177" spans="1:8">
      <c r="A177" s="36"/>
      <c r="B177" s="36"/>
      <c r="C177" s="36"/>
      <c r="D177" s="36"/>
      <c r="E177" s="36"/>
      <c r="F177" s="36"/>
      <c r="G177" s="36"/>
      <c r="H177" s="36"/>
    </row>
    <row r="178" spans="1:8">
      <c r="A178" s="36"/>
      <c r="B178" s="36"/>
      <c r="C178" s="36"/>
      <c r="D178" s="36"/>
      <c r="E178" s="36"/>
      <c r="F178" s="36"/>
      <c r="G178" s="36"/>
      <c r="H178" s="36"/>
    </row>
    <row r="179" spans="1:8">
      <c r="A179" s="36"/>
      <c r="B179" s="36"/>
      <c r="C179" s="36"/>
      <c r="D179" s="36"/>
      <c r="E179" s="36"/>
      <c r="F179" s="36"/>
      <c r="G179" s="36"/>
      <c r="H179" s="36"/>
    </row>
    <row r="180" spans="1:8">
      <c r="A180" s="36"/>
      <c r="B180" s="36"/>
      <c r="C180" s="36"/>
      <c r="D180" s="36"/>
      <c r="E180" s="36"/>
      <c r="F180" s="36"/>
      <c r="G180" s="36"/>
      <c r="H180" s="36"/>
    </row>
    <row r="181" spans="1:8">
      <c r="A181" s="36"/>
      <c r="B181" s="36"/>
      <c r="C181" s="36"/>
      <c r="D181" s="36"/>
      <c r="E181" s="36"/>
      <c r="F181" s="36"/>
      <c r="G181" s="36"/>
      <c r="H181" s="36"/>
    </row>
    <row r="182" spans="1:8">
      <c r="A182" s="36"/>
      <c r="B182" s="36"/>
      <c r="C182" s="36"/>
      <c r="D182" s="36"/>
      <c r="E182" s="36"/>
      <c r="F182" s="36"/>
      <c r="G182" s="36"/>
      <c r="H182" s="36"/>
    </row>
    <row r="183" spans="1:8">
      <c r="A183" s="36"/>
      <c r="B183" s="36"/>
      <c r="C183" s="36"/>
      <c r="D183" s="36"/>
      <c r="E183" s="36"/>
      <c r="F183" s="36"/>
      <c r="G183" s="36"/>
      <c r="H183" s="36"/>
    </row>
    <row r="184" spans="1:8">
      <c r="A184" s="36"/>
      <c r="B184" s="36"/>
      <c r="C184" s="36"/>
      <c r="D184" s="36"/>
      <c r="E184" s="36"/>
      <c r="F184" s="36"/>
      <c r="G184" s="36"/>
      <c r="H184" s="36"/>
    </row>
    <row r="185" spans="1:8">
      <c r="A185" s="36"/>
      <c r="B185" s="36"/>
      <c r="C185" s="36"/>
      <c r="D185" s="36"/>
      <c r="E185" s="36"/>
      <c r="F185" s="36"/>
      <c r="G185" s="36"/>
      <c r="H185" s="36"/>
    </row>
    <row r="186" spans="1:8">
      <c r="A186" s="36"/>
      <c r="B186" s="36"/>
      <c r="C186" s="36"/>
      <c r="D186" s="36"/>
      <c r="E186" s="36"/>
      <c r="F186" s="36"/>
      <c r="G186" s="36"/>
      <c r="H186" s="36"/>
    </row>
    <row r="187" spans="1:8">
      <c r="A187" s="36"/>
      <c r="B187" s="36"/>
      <c r="C187" s="36"/>
      <c r="D187" s="36"/>
      <c r="E187" s="36"/>
      <c r="F187" s="36"/>
      <c r="G187" s="36"/>
      <c r="H187" s="36"/>
    </row>
    <row r="188" spans="1:8">
      <c r="A188" s="36"/>
      <c r="B188" s="36"/>
      <c r="C188" s="36"/>
      <c r="D188" s="36"/>
      <c r="E188" s="36"/>
      <c r="F188" s="36"/>
      <c r="G188" s="36"/>
      <c r="H188" s="36"/>
    </row>
    <row r="189" spans="1:8">
      <c r="A189" s="36"/>
      <c r="B189" s="36"/>
      <c r="C189" s="36"/>
      <c r="D189" s="36"/>
      <c r="E189" s="36"/>
      <c r="F189" s="36"/>
      <c r="G189" s="36"/>
      <c r="H189" s="36"/>
    </row>
    <row r="190" spans="1:8">
      <c r="A190" s="36"/>
      <c r="B190" s="36"/>
      <c r="C190" s="36"/>
      <c r="D190" s="36"/>
      <c r="E190" s="36"/>
      <c r="F190" s="36"/>
      <c r="G190" s="36"/>
      <c r="H190" s="36"/>
    </row>
    <row r="191" spans="1:8">
      <c r="A191" s="36"/>
      <c r="B191" s="36"/>
      <c r="C191" s="36"/>
      <c r="D191" s="36"/>
      <c r="E191" s="36"/>
      <c r="F191" s="36"/>
      <c r="G191" s="36"/>
      <c r="H191" s="36"/>
    </row>
    <row r="192" spans="1:8">
      <c r="A192" s="36"/>
      <c r="B192" s="36"/>
      <c r="C192" s="36"/>
      <c r="D192" s="36"/>
      <c r="E192" s="36"/>
      <c r="F192" s="36"/>
      <c r="G192" s="36"/>
      <c r="H192" s="36"/>
    </row>
    <row r="193" spans="1:8">
      <c r="A193" s="36"/>
      <c r="B193" s="36"/>
      <c r="C193" s="36"/>
      <c r="D193" s="36"/>
      <c r="E193" s="36"/>
      <c r="F193" s="36"/>
      <c r="G193" s="36"/>
      <c r="H193" s="36"/>
    </row>
    <row r="194" spans="1:8">
      <c r="A194" s="36"/>
      <c r="B194" s="36"/>
      <c r="C194" s="36"/>
      <c r="D194" s="36"/>
      <c r="E194" s="36"/>
      <c r="F194" s="36"/>
      <c r="G194" s="36"/>
      <c r="H194" s="36"/>
    </row>
    <row r="195" spans="1:8">
      <c r="A195" s="36"/>
      <c r="B195" s="36"/>
      <c r="C195" s="36"/>
      <c r="D195" s="36"/>
      <c r="E195" s="36"/>
      <c r="F195" s="36"/>
      <c r="G195" s="36"/>
      <c r="H195" s="36"/>
    </row>
    <row r="196" spans="1:8">
      <c r="A196" s="36"/>
      <c r="B196" s="36"/>
      <c r="C196" s="36"/>
      <c r="D196" s="36"/>
      <c r="E196" s="36"/>
      <c r="F196" s="36"/>
      <c r="G196" s="36"/>
      <c r="H196" s="36"/>
    </row>
    <row r="197" spans="1:8">
      <c r="A197" s="36"/>
      <c r="B197" s="36"/>
      <c r="C197" s="36"/>
      <c r="D197" s="36"/>
      <c r="E197" s="36"/>
      <c r="F197" s="36"/>
      <c r="G197" s="36"/>
      <c r="H197" s="36"/>
    </row>
    <row r="198" spans="1:8">
      <c r="A198" s="36"/>
      <c r="B198" s="36"/>
      <c r="C198" s="36"/>
      <c r="D198" s="36"/>
      <c r="E198" s="36"/>
      <c r="F198" s="36"/>
      <c r="G198" s="36"/>
      <c r="H198" s="36"/>
    </row>
    <row r="199" spans="1:8">
      <c r="A199" s="36"/>
      <c r="B199" s="36"/>
      <c r="C199" s="36"/>
      <c r="D199" s="36"/>
      <c r="E199" s="36"/>
      <c r="F199" s="36"/>
      <c r="G199" s="36"/>
      <c r="H199" s="36"/>
    </row>
    <row r="200" spans="1:8">
      <c r="A200" s="36"/>
      <c r="B200" s="36"/>
      <c r="C200" s="36"/>
      <c r="D200" s="36"/>
      <c r="E200" s="36"/>
      <c r="F200" s="36"/>
      <c r="G200" s="36"/>
      <c r="H200" s="36"/>
    </row>
    <row r="201" spans="1:8">
      <c r="A201" s="36"/>
      <c r="B201" s="36"/>
      <c r="C201" s="36"/>
      <c r="D201" s="36"/>
      <c r="E201" s="36"/>
      <c r="F201" s="36"/>
      <c r="G201" s="36"/>
      <c r="H201" s="36"/>
    </row>
    <row r="202" spans="1:8">
      <c r="A202" s="36"/>
    </row>
  </sheetData>
  <mergeCells count="4">
    <mergeCell ref="B74:B75"/>
    <mergeCell ref="C74:C75"/>
    <mergeCell ref="D74:F74"/>
    <mergeCell ref="D75:F75"/>
  </mergeCells>
  <hyperlinks>
    <hyperlink ref="A158:E158" r:id="rId1" display="unter www.destatis.de/Deutsche Nachhaltigkeitsstrategie"/>
  </hyperlinks>
  <printOptions horizontalCentered="1"/>
  <pageMargins left="0.78740157480314965" right="0.39370078740157483" top="0.78740157480314965" bottom="0.59055118110236227" header="0.11811023622047245" footer="0.11811023622047245"/>
  <pageSetup paperSize="9" orientation="portrait" horizontalDpi="1200" verticalDpi="1200" r:id="rId2"/>
  <headerFooter alignWithMargins="0">
    <oddHeader>&amp;R&amp;"MetaNormalLF-Roman,Standard"&amp;8Teil 1</oddHeader>
    <oddFooter>&amp;L&amp;"MetaNormalLF-Roman,Standard"&amp;8Statistisches Bundesamt, Umweltnutzung und Wirtschaft, Tabellenband, 2016</oddFooter>
  </headerFooter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11268" r:id="rId5">
          <objectPr defaultSize="0" autoPict="0" r:id="rId6">
            <anchor moveWithCells="1">
              <from>
                <xdr:col>3</xdr:col>
                <xdr:colOff>0</xdr:colOff>
                <xdr:row>4</xdr:row>
                <xdr:rowOff>161925</xdr:rowOff>
              </from>
              <to>
                <xdr:col>4</xdr:col>
                <xdr:colOff>733425</xdr:colOff>
                <xdr:row>10</xdr:row>
                <xdr:rowOff>95250</xdr:rowOff>
              </to>
            </anchor>
          </objectPr>
        </oleObject>
      </mc:Choice>
      <mc:Fallback>
        <oleObject progId="Acrobat Document" dvAspect="DVASPECT_ICON" shapeId="11268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13"/>
  <sheetViews>
    <sheetView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8">
      <c r="A1" s="55" t="s">
        <v>114</v>
      </c>
    </row>
    <row r="3" spans="1:2">
      <c r="A3" s="2" t="s">
        <v>12</v>
      </c>
      <c r="B3" s="2" t="s">
        <v>33</v>
      </c>
    </row>
    <row r="4" spans="1:2">
      <c r="B4" s="2" t="s">
        <v>34</v>
      </c>
    </row>
    <row r="6" spans="1:2">
      <c r="A6" s="2" t="s">
        <v>35</v>
      </c>
      <c r="B6" s="2" t="s">
        <v>36</v>
      </c>
    </row>
    <row r="7" spans="1:2">
      <c r="B7" s="2" t="s">
        <v>37</v>
      </c>
    </row>
    <row r="9" spans="1:2">
      <c r="A9" s="2" t="s">
        <v>11</v>
      </c>
      <c r="B9" s="2" t="s">
        <v>38</v>
      </c>
    </row>
    <row r="10" spans="1:2">
      <c r="B10" s="2" t="s">
        <v>39</v>
      </c>
    </row>
    <row r="11" spans="1:2">
      <c r="B11" s="2" t="s">
        <v>40</v>
      </c>
    </row>
    <row r="13" spans="1:2">
      <c r="A13" s="2" t="s">
        <v>41</v>
      </c>
      <c r="B13" s="2" t="s">
        <v>42</v>
      </c>
    </row>
    <row r="14" spans="1:2">
      <c r="B14" s="2" t="s">
        <v>43</v>
      </c>
    </row>
    <row r="16" spans="1:2">
      <c r="A16" s="2" t="s">
        <v>44</v>
      </c>
      <c r="B16" s="2" t="s">
        <v>45</v>
      </c>
    </row>
    <row r="17" spans="1:2">
      <c r="B17" s="2" t="s">
        <v>46</v>
      </c>
    </row>
    <row r="19" spans="1:2">
      <c r="A19" s="2" t="s">
        <v>249</v>
      </c>
      <c r="B19" s="2" t="s">
        <v>250</v>
      </c>
    </row>
    <row r="20" spans="1:2">
      <c r="B20" s="2" t="s">
        <v>261</v>
      </c>
    </row>
    <row r="21" spans="1:2">
      <c r="B21" s="2" t="s">
        <v>262</v>
      </c>
    </row>
    <row r="23" spans="1:2">
      <c r="A23" s="2" t="s">
        <v>47</v>
      </c>
      <c r="B23" s="2" t="s">
        <v>48</v>
      </c>
    </row>
    <row r="24" spans="1:2">
      <c r="B24" s="2" t="s">
        <v>49</v>
      </c>
    </row>
    <row r="25" spans="1:2">
      <c r="B25" s="2" t="s">
        <v>50</v>
      </c>
    </row>
    <row r="27" spans="1:2">
      <c r="A27" s="2" t="s">
        <v>18</v>
      </c>
      <c r="B27" s="2" t="s">
        <v>51</v>
      </c>
    </row>
    <row r="28" spans="1:2">
      <c r="B28" s="2" t="s">
        <v>52</v>
      </c>
    </row>
    <row r="29" spans="1:2">
      <c r="B29" s="2" t="s">
        <v>53</v>
      </c>
    </row>
    <row r="30" spans="1:2">
      <c r="B30" s="2" t="s">
        <v>54</v>
      </c>
    </row>
    <row r="31" spans="1:2">
      <c r="B31" s="2" t="s">
        <v>55</v>
      </c>
    </row>
    <row r="32" spans="1:2">
      <c r="B32" s="2" t="s">
        <v>56</v>
      </c>
    </row>
    <row r="34" spans="1:2">
      <c r="A34" s="2" t="s">
        <v>57</v>
      </c>
      <c r="B34" s="2" t="s">
        <v>239</v>
      </c>
    </row>
    <row r="35" spans="1:2">
      <c r="B35" s="2" t="s">
        <v>240</v>
      </c>
    </row>
    <row r="36" spans="1:2">
      <c r="B36" s="2" t="s">
        <v>241</v>
      </c>
    </row>
    <row r="38" spans="1:2">
      <c r="A38" s="2" t="s">
        <v>58</v>
      </c>
      <c r="B38" s="2" t="s">
        <v>59</v>
      </c>
    </row>
    <row r="39" spans="1:2">
      <c r="B39" s="2" t="s">
        <v>60</v>
      </c>
    </row>
    <row r="40" spans="1:2">
      <c r="B40" s="2" t="s">
        <v>61</v>
      </c>
    </row>
    <row r="42" spans="1:2">
      <c r="A42" s="2" t="s">
        <v>17</v>
      </c>
      <c r="B42" s="2" t="s">
        <v>62</v>
      </c>
    </row>
    <row r="44" spans="1:2">
      <c r="A44" s="2" t="s">
        <v>63</v>
      </c>
      <c r="B44" s="2" t="s">
        <v>64</v>
      </c>
    </row>
    <row r="45" spans="1:2">
      <c r="B45" s="2" t="s">
        <v>65</v>
      </c>
    </row>
    <row r="46" spans="1:2">
      <c r="B46" s="2" t="s">
        <v>66</v>
      </c>
    </row>
    <row r="48" spans="1:2">
      <c r="A48" s="2" t="s">
        <v>67</v>
      </c>
      <c r="B48" s="2" t="s">
        <v>68</v>
      </c>
    </row>
    <row r="49" spans="1:2">
      <c r="B49" s="2" t="s">
        <v>69</v>
      </c>
    </row>
    <row r="51" spans="1:2">
      <c r="A51" s="2" t="s">
        <v>70</v>
      </c>
      <c r="B51" s="2" t="s">
        <v>71</v>
      </c>
    </row>
    <row r="52" spans="1:2">
      <c r="B52" s="2" t="s">
        <v>72</v>
      </c>
    </row>
    <row r="54" spans="1:2">
      <c r="A54" s="2" t="s">
        <v>73</v>
      </c>
      <c r="B54" s="2" t="s">
        <v>74</v>
      </c>
    </row>
    <row r="55" spans="1:2">
      <c r="B55" s="2" t="s">
        <v>75</v>
      </c>
    </row>
    <row r="56" spans="1:2">
      <c r="B56" s="2" t="s">
        <v>76</v>
      </c>
    </row>
    <row r="58" spans="1:2">
      <c r="A58" s="2" t="s">
        <v>77</v>
      </c>
      <c r="B58" s="2" t="s">
        <v>78</v>
      </c>
    </row>
    <row r="59" spans="1:2">
      <c r="A59" s="2" t="s">
        <v>79</v>
      </c>
      <c r="B59" s="2" t="s">
        <v>80</v>
      </c>
    </row>
    <row r="60" spans="1:2">
      <c r="B60" s="2" t="s">
        <v>81</v>
      </c>
    </row>
    <row r="61" spans="1:2">
      <c r="B61" s="2" t="s">
        <v>82</v>
      </c>
    </row>
    <row r="65" spans="1:2">
      <c r="A65" s="2" t="s">
        <v>83</v>
      </c>
      <c r="B65" s="2" t="s">
        <v>84</v>
      </c>
    </row>
    <row r="66" spans="1:2">
      <c r="B66" s="2" t="s">
        <v>85</v>
      </c>
    </row>
    <row r="67" spans="1:2">
      <c r="B67" s="2" t="s">
        <v>86</v>
      </c>
    </row>
    <row r="68" spans="1:2">
      <c r="B68" s="2" t="s">
        <v>87</v>
      </c>
    </row>
    <row r="69" spans="1:2">
      <c r="B69" s="2" t="s">
        <v>88</v>
      </c>
    </row>
    <row r="70" spans="1:2">
      <c r="B70" s="2" t="s">
        <v>89</v>
      </c>
    </row>
    <row r="71" spans="1:2">
      <c r="B71" s="2" t="s">
        <v>90</v>
      </c>
    </row>
    <row r="72" spans="1:2">
      <c r="B72" s="2" t="s">
        <v>91</v>
      </c>
    </row>
    <row r="74" spans="1:2">
      <c r="A74" s="2" t="s">
        <v>251</v>
      </c>
      <c r="B74" s="2" t="s">
        <v>252</v>
      </c>
    </row>
    <row r="75" spans="1:2">
      <c r="B75" s="2" t="s">
        <v>253</v>
      </c>
    </row>
    <row r="76" spans="1:2">
      <c r="B76" s="2" t="s">
        <v>254</v>
      </c>
    </row>
    <row r="77" spans="1:2">
      <c r="A77" s="54"/>
      <c r="B77" s="2" t="s">
        <v>255</v>
      </c>
    </row>
    <row r="78" spans="1:2">
      <c r="A78" s="54"/>
      <c r="B78" s="2" t="s">
        <v>256</v>
      </c>
    </row>
    <row r="80" spans="1:2">
      <c r="A80" s="2" t="s">
        <v>7</v>
      </c>
      <c r="B80" s="2" t="s">
        <v>92</v>
      </c>
    </row>
    <row r="81" spans="1:2">
      <c r="B81" s="2" t="s">
        <v>93</v>
      </c>
    </row>
    <row r="82" spans="1:2">
      <c r="B82" s="2" t="s">
        <v>94</v>
      </c>
    </row>
    <row r="83" spans="1:2">
      <c r="B83" s="2" t="s">
        <v>95</v>
      </c>
    </row>
    <row r="85" spans="1:2">
      <c r="A85" s="2" t="s">
        <v>96</v>
      </c>
      <c r="B85" s="2" t="s">
        <v>97</v>
      </c>
    </row>
    <row r="86" spans="1:2">
      <c r="B86" s="2" t="s">
        <v>98</v>
      </c>
    </row>
    <row r="87" spans="1:2">
      <c r="B87" s="2" t="s">
        <v>99</v>
      </c>
    </row>
    <row r="88" spans="1:2">
      <c r="B88" s="2" t="s">
        <v>100</v>
      </c>
    </row>
    <row r="89" spans="1:2">
      <c r="B89" s="2" t="s">
        <v>101</v>
      </c>
    </row>
    <row r="91" spans="1:2">
      <c r="A91" s="2" t="s">
        <v>102</v>
      </c>
      <c r="B91" s="2" t="s">
        <v>103</v>
      </c>
    </row>
    <row r="92" spans="1:2">
      <c r="B92" s="2" t="s">
        <v>104</v>
      </c>
    </row>
    <row r="93" spans="1:2">
      <c r="B93" s="2" t="s">
        <v>105</v>
      </c>
    </row>
    <row r="94" spans="1:2">
      <c r="B94" s="2" t="s">
        <v>242</v>
      </c>
    </row>
    <row r="96" spans="1:2">
      <c r="A96" s="2" t="s">
        <v>106</v>
      </c>
      <c r="B96" s="2" t="s">
        <v>107</v>
      </c>
    </row>
    <row r="98" spans="1:2">
      <c r="A98" s="2" t="s">
        <v>108</v>
      </c>
      <c r="B98" s="2" t="s">
        <v>243</v>
      </c>
    </row>
    <row r="99" spans="1:2">
      <c r="B99" s="2" t="s">
        <v>244</v>
      </c>
    </row>
    <row r="100" spans="1:2">
      <c r="B100" s="2" t="s">
        <v>245</v>
      </c>
    </row>
    <row r="101" spans="1:2">
      <c r="B101" s="2" t="s">
        <v>246</v>
      </c>
    </row>
    <row r="102" spans="1:2">
      <c r="B102" s="2" t="s">
        <v>247</v>
      </c>
    </row>
    <row r="103" spans="1:2">
      <c r="B103" s="2" t="s">
        <v>248</v>
      </c>
    </row>
    <row r="104" spans="1:2">
      <c r="B104" s="2" t="s">
        <v>109</v>
      </c>
    </row>
    <row r="106" spans="1:2">
      <c r="A106" s="2" t="s">
        <v>19</v>
      </c>
      <c r="B106" s="2" t="s">
        <v>110</v>
      </c>
    </row>
    <row r="107" spans="1:2">
      <c r="B107" s="2" t="s">
        <v>111</v>
      </c>
    </row>
    <row r="108" spans="1:2">
      <c r="B108" s="2" t="s">
        <v>112</v>
      </c>
    </row>
    <row r="109" spans="1:2">
      <c r="B109" s="2" t="s">
        <v>113</v>
      </c>
    </row>
    <row r="112" spans="1:2">
      <c r="A112" s="2" t="s">
        <v>680</v>
      </c>
    </row>
    <row r="113" spans="1:1">
      <c r="A113" s="296" t="s">
        <v>681</v>
      </c>
    </row>
  </sheetData>
  <phoneticPr fontId="4" type="noConversion"/>
  <hyperlinks>
    <hyperlink ref="A113" r:id="rId1"/>
  </hyperlinks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2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2"/>
  <sheetViews>
    <sheetView workbookViewId="0"/>
  </sheetViews>
  <sheetFormatPr baseColWidth="10" defaultRowHeight="12.75"/>
  <cols>
    <col min="1" max="1" width="4.28515625" style="103" customWidth="1"/>
    <col min="2" max="2" width="57.28515625" style="103" customWidth="1"/>
    <col min="3" max="3" width="14.28515625" style="103" customWidth="1"/>
    <col min="4" max="10" width="8.7109375" style="103" hidden="1" customWidth="1"/>
    <col min="11" max="12" width="8.7109375" style="105" hidden="1" customWidth="1"/>
    <col min="13" max="15" width="8.7109375" style="103" customWidth="1"/>
    <col min="16" max="28" width="8.7109375" style="105" customWidth="1"/>
    <col min="29" max="29" width="4.28515625" style="103" hidden="1" customWidth="1"/>
    <col min="30" max="16384" width="11.42578125" style="103"/>
  </cols>
  <sheetData>
    <row r="1" spans="1:29" s="62" customFormat="1" ht="20.100000000000001" customHeight="1">
      <c r="A1" s="297" t="s">
        <v>682</v>
      </c>
      <c r="B1" s="60"/>
      <c r="C1" s="61"/>
      <c r="D1" s="61"/>
      <c r="E1" s="61"/>
      <c r="F1" s="61"/>
      <c r="J1" s="61"/>
      <c r="K1" s="59"/>
      <c r="L1" s="60"/>
      <c r="M1" s="61"/>
      <c r="N1" s="61"/>
      <c r="P1" s="63"/>
      <c r="Q1" s="63"/>
      <c r="R1" s="297"/>
      <c r="S1" s="63"/>
      <c r="T1" s="63"/>
      <c r="U1" s="63"/>
      <c r="V1" s="63"/>
      <c r="W1" s="63"/>
      <c r="X1" s="63"/>
      <c r="Y1" s="63"/>
      <c r="Z1" s="63"/>
      <c r="AA1" s="63"/>
      <c r="AB1" s="63"/>
    </row>
    <row r="2" spans="1:29" s="62" customFormat="1" ht="16.5" customHeight="1">
      <c r="A2" s="64"/>
      <c r="B2" s="60"/>
      <c r="C2" s="61"/>
      <c r="D2" s="61"/>
      <c r="E2" s="61"/>
      <c r="F2" s="61"/>
      <c r="G2" s="61"/>
      <c r="H2" s="61"/>
      <c r="I2" s="61"/>
      <c r="J2" s="61"/>
      <c r="K2" s="60"/>
      <c r="L2" s="60"/>
      <c r="M2" s="61"/>
      <c r="N2" s="61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</row>
    <row r="3" spans="1:29" s="62" customFormat="1" ht="12" customHeight="1">
      <c r="B3" s="61"/>
      <c r="C3" s="61"/>
      <c r="D3" s="61"/>
      <c r="E3" s="61"/>
      <c r="F3" s="61"/>
      <c r="G3" s="65"/>
      <c r="H3" s="65"/>
      <c r="I3" s="61"/>
      <c r="J3" s="61"/>
      <c r="K3" s="60"/>
      <c r="L3" s="60"/>
      <c r="M3" s="61"/>
      <c r="N3" s="61"/>
      <c r="P3" s="63"/>
      <c r="Q3" s="63"/>
      <c r="R3" s="63"/>
      <c r="S3" s="66"/>
      <c r="T3" s="63"/>
      <c r="U3" s="63"/>
      <c r="V3" s="63"/>
      <c r="W3" s="63"/>
      <c r="X3" s="63"/>
      <c r="Y3" s="63"/>
      <c r="Z3" s="63"/>
      <c r="AA3" s="63"/>
      <c r="AB3" s="63"/>
    </row>
    <row r="4" spans="1:29" s="72" customFormat="1" ht="27" customHeight="1">
      <c r="A4" s="298" t="s">
        <v>263</v>
      </c>
      <c r="B4" s="304" t="s">
        <v>264</v>
      </c>
      <c r="C4" s="299" t="s">
        <v>265</v>
      </c>
      <c r="D4" s="299">
        <v>1991</v>
      </c>
      <c r="E4" s="299">
        <v>1992</v>
      </c>
      <c r="F4" s="299">
        <v>1993</v>
      </c>
      <c r="G4" s="299">
        <v>1994</v>
      </c>
      <c r="H4" s="299">
        <v>1995</v>
      </c>
      <c r="I4" s="300">
        <v>1996</v>
      </c>
      <c r="J4" s="299">
        <v>1997</v>
      </c>
      <c r="K4" s="301">
        <v>1998</v>
      </c>
      <c r="L4" s="299">
        <v>1999</v>
      </c>
      <c r="M4" s="299">
        <v>2000</v>
      </c>
      <c r="N4" s="299">
        <v>2001</v>
      </c>
      <c r="O4" s="299">
        <v>2002</v>
      </c>
      <c r="P4" s="302">
        <v>2003</v>
      </c>
      <c r="Q4" s="299">
        <v>2004</v>
      </c>
      <c r="R4" s="301">
        <v>2005</v>
      </c>
      <c r="S4" s="299">
        <v>2006</v>
      </c>
      <c r="T4" s="299">
        <v>2007</v>
      </c>
      <c r="U4" s="302">
        <v>2008</v>
      </c>
      <c r="V4" s="302">
        <v>2009</v>
      </c>
      <c r="W4" s="302">
        <v>2010</v>
      </c>
      <c r="X4" s="302">
        <v>2011</v>
      </c>
      <c r="Y4" s="302">
        <v>2012</v>
      </c>
      <c r="Z4" s="302">
        <v>2013</v>
      </c>
      <c r="AA4" s="302">
        <v>2014</v>
      </c>
      <c r="AB4" s="302">
        <v>2015</v>
      </c>
      <c r="AC4" s="303" t="s">
        <v>263</v>
      </c>
    </row>
    <row r="5" spans="1:29" s="77" customFormat="1" ht="20.100000000000001" customHeight="1">
      <c r="A5" s="73">
        <v>1</v>
      </c>
      <c r="B5" s="74" t="s">
        <v>554</v>
      </c>
      <c r="C5" s="75" t="s">
        <v>266</v>
      </c>
      <c r="D5" s="76">
        <v>79.972999999999999</v>
      </c>
      <c r="E5" s="76">
        <v>80.5</v>
      </c>
      <c r="F5" s="76">
        <v>80.945999999999998</v>
      </c>
      <c r="G5" s="76">
        <v>81.147000000000006</v>
      </c>
      <c r="H5" s="76">
        <v>81.308000000000007</v>
      </c>
      <c r="I5" s="76">
        <v>81.465999999999994</v>
      </c>
      <c r="J5" s="76">
        <v>81.510000000000005</v>
      </c>
      <c r="K5" s="76">
        <v>81.445999999999998</v>
      </c>
      <c r="L5" s="76">
        <v>81.421999999999997</v>
      </c>
      <c r="M5" s="76">
        <v>81.456999999999994</v>
      </c>
      <c r="N5" s="76">
        <v>81.516999999999996</v>
      </c>
      <c r="O5" s="76">
        <v>81.578000000000003</v>
      </c>
      <c r="P5" s="76">
        <v>81.549000000000007</v>
      </c>
      <c r="Q5" s="76">
        <v>81.456000000000003</v>
      </c>
      <c r="R5" s="76">
        <v>81.337000000000003</v>
      </c>
      <c r="S5" s="76">
        <v>81.173000000000002</v>
      </c>
      <c r="T5" s="76">
        <v>80.992000000000004</v>
      </c>
      <c r="U5" s="76">
        <v>80.763999999999996</v>
      </c>
      <c r="V5" s="76">
        <v>80.483000000000004</v>
      </c>
      <c r="W5" s="76">
        <v>80.284000000000006</v>
      </c>
      <c r="X5" s="76">
        <v>80.275000000000006</v>
      </c>
      <c r="Y5" s="76">
        <v>80.426000000000002</v>
      </c>
      <c r="Z5" s="76">
        <v>80.646000000000001</v>
      </c>
      <c r="AA5" s="76">
        <v>80.983000000000004</v>
      </c>
      <c r="AB5" s="76">
        <v>81.680999999999997</v>
      </c>
      <c r="AC5" s="255">
        <v>1</v>
      </c>
    </row>
    <row r="6" spans="1:29" s="77" customFormat="1" ht="15" customHeight="1">
      <c r="A6" s="78">
        <v>2</v>
      </c>
      <c r="B6" s="79" t="s">
        <v>17</v>
      </c>
      <c r="C6" s="80" t="s">
        <v>266</v>
      </c>
      <c r="D6" s="81">
        <v>41.023000000000003</v>
      </c>
      <c r="E6" s="81">
        <v>40.878999999999998</v>
      </c>
      <c r="F6" s="81">
        <v>40.835999999999999</v>
      </c>
      <c r="G6" s="81">
        <v>41.085999999999999</v>
      </c>
      <c r="H6" s="81">
        <v>41.09</v>
      </c>
      <c r="I6" s="81">
        <v>41.360999999999997</v>
      </c>
      <c r="J6" s="81">
        <v>41.625</v>
      </c>
      <c r="K6" s="81">
        <v>41.997</v>
      </c>
      <c r="L6" s="81">
        <v>42.292999999999999</v>
      </c>
      <c r="M6" s="81">
        <v>42.905999999999999</v>
      </c>
      <c r="N6" s="81">
        <v>42.725999999999999</v>
      </c>
      <c r="O6" s="81">
        <v>42.874000000000002</v>
      </c>
      <c r="P6" s="81">
        <v>42.884999999999998</v>
      </c>
      <c r="Q6" s="81">
        <v>43.344999999999999</v>
      </c>
      <c r="R6" s="81">
        <v>43.725999999999999</v>
      </c>
      <c r="S6" s="81">
        <v>43.662999999999997</v>
      </c>
      <c r="T6" s="81">
        <v>43.731999999999999</v>
      </c>
      <c r="U6" s="81">
        <v>43.823</v>
      </c>
      <c r="V6" s="81">
        <v>43.942999999999998</v>
      </c>
      <c r="W6" s="81">
        <v>43.804000000000002</v>
      </c>
      <c r="X6" s="81">
        <v>43.933</v>
      </c>
      <c r="Y6" s="81">
        <v>44.23</v>
      </c>
      <c r="Z6" s="81">
        <v>44.453000000000003</v>
      </c>
      <c r="AA6" s="81">
        <v>44.692</v>
      </c>
      <c r="AB6" s="81">
        <v>44.929000000000002</v>
      </c>
      <c r="AC6" s="256">
        <v>2</v>
      </c>
    </row>
    <row r="7" spans="1:29" s="77" customFormat="1" ht="15" customHeight="1">
      <c r="A7" s="78">
        <v>3</v>
      </c>
      <c r="B7" s="79" t="s">
        <v>267</v>
      </c>
      <c r="C7" s="80" t="s">
        <v>266</v>
      </c>
      <c r="D7" s="81">
        <v>38.850999999999999</v>
      </c>
      <c r="E7" s="81">
        <v>38.305999999999997</v>
      </c>
      <c r="F7" s="81">
        <v>37.786000000000001</v>
      </c>
      <c r="G7" s="81">
        <v>37.78</v>
      </c>
      <c r="H7" s="81">
        <v>37.884999999999998</v>
      </c>
      <c r="I7" s="81">
        <v>37.89</v>
      </c>
      <c r="J7" s="81">
        <v>37.860999999999997</v>
      </c>
      <c r="K7" s="81">
        <v>38.314999999999998</v>
      </c>
      <c r="L7" s="81">
        <v>38.927</v>
      </c>
      <c r="M7" s="81">
        <v>39.792000000000002</v>
      </c>
      <c r="N7" s="81">
        <v>39.667000000000002</v>
      </c>
      <c r="O7" s="81">
        <v>39.497999999999998</v>
      </c>
      <c r="P7" s="81">
        <v>39.075000000000003</v>
      </c>
      <c r="Q7" s="81">
        <v>39.218000000000004</v>
      </c>
      <c r="R7" s="81">
        <v>39.22</v>
      </c>
      <c r="S7" s="81">
        <v>39.558999999999997</v>
      </c>
      <c r="T7" s="81">
        <v>40.259</v>
      </c>
      <c r="U7" s="81">
        <v>40.805</v>
      </c>
      <c r="V7" s="81">
        <v>40.844999999999999</v>
      </c>
      <c r="W7" s="81">
        <v>40.982999999999997</v>
      </c>
      <c r="X7" s="81">
        <v>41.533999999999999</v>
      </c>
      <c r="Y7" s="81">
        <v>42.006</v>
      </c>
      <c r="Z7" s="81">
        <v>42.271000000000001</v>
      </c>
      <c r="AA7" s="81">
        <v>42.601999999999997</v>
      </c>
      <c r="AB7" s="81">
        <v>42.978999999999999</v>
      </c>
      <c r="AC7" s="256">
        <v>3</v>
      </c>
    </row>
    <row r="8" spans="1:29" s="77" customFormat="1" ht="15" customHeight="1">
      <c r="A8" s="78">
        <v>4</v>
      </c>
      <c r="B8" s="79" t="s">
        <v>268</v>
      </c>
      <c r="C8" s="80" t="s">
        <v>266</v>
      </c>
      <c r="D8" s="81">
        <v>2.1720000000000002</v>
      </c>
      <c r="E8" s="81">
        <v>2.573</v>
      </c>
      <c r="F8" s="81">
        <v>3.05</v>
      </c>
      <c r="G8" s="81">
        <v>3.306</v>
      </c>
      <c r="H8" s="81">
        <v>3.2050000000000001</v>
      </c>
      <c r="I8" s="81">
        <v>3.4710000000000001</v>
      </c>
      <c r="J8" s="81">
        <v>3.7639999999999998</v>
      </c>
      <c r="K8" s="81">
        <v>3.6819999999999999</v>
      </c>
      <c r="L8" s="81">
        <v>3.3660000000000001</v>
      </c>
      <c r="M8" s="81">
        <v>3.1139999999999999</v>
      </c>
      <c r="N8" s="81">
        <v>3.0590000000000002</v>
      </c>
      <c r="O8" s="81">
        <v>3.3759999999999999</v>
      </c>
      <c r="P8" s="81">
        <v>3.81</v>
      </c>
      <c r="Q8" s="81">
        <v>4.1269999999999998</v>
      </c>
      <c r="R8" s="81">
        <v>4.5060000000000002</v>
      </c>
      <c r="S8" s="81">
        <v>4.1040000000000001</v>
      </c>
      <c r="T8" s="81">
        <v>3.4729999999999999</v>
      </c>
      <c r="U8" s="81">
        <v>3.0179999999999998</v>
      </c>
      <c r="V8" s="81">
        <v>3.0979999999999999</v>
      </c>
      <c r="W8" s="81">
        <v>2.8210000000000002</v>
      </c>
      <c r="X8" s="81">
        <v>2.399</v>
      </c>
      <c r="Y8" s="81">
        <v>2.2240000000000002</v>
      </c>
      <c r="Z8" s="81">
        <v>2.1819999999999999</v>
      </c>
      <c r="AA8" s="81">
        <v>2.09</v>
      </c>
      <c r="AB8" s="81">
        <v>1.95</v>
      </c>
      <c r="AC8" s="256">
        <v>4</v>
      </c>
    </row>
    <row r="9" spans="1:29" s="77" customFormat="1" ht="15" customHeight="1">
      <c r="A9" s="78">
        <v>5</v>
      </c>
      <c r="B9" s="82" t="s">
        <v>269</v>
      </c>
      <c r="C9" s="80" t="s">
        <v>270</v>
      </c>
      <c r="D9" s="83">
        <v>5.3</v>
      </c>
      <c r="E9" s="83">
        <v>6.3</v>
      </c>
      <c r="F9" s="83">
        <v>7.5</v>
      </c>
      <c r="G9" s="83">
        <v>8</v>
      </c>
      <c r="H9" s="83">
        <v>7.8</v>
      </c>
      <c r="I9" s="83">
        <v>8.4</v>
      </c>
      <c r="J9" s="83">
        <v>9</v>
      </c>
      <c r="K9" s="83">
        <v>8.8000000000000007</v>
      </c>
      <c r="L9" s="83">
        <v>8</v>
      </c>
      <c r="M9" s="83">
        <v>7.3</v>
      </c>
      <c r="N9" s="83">
        <v>7.2</v>
      </c>
      <c r="O9" s="83">
        <v>7.9</v>
      </c>
      <c r="P9" s="83">
        <v>8.9</v>
      </c>
      <c r="Q9" s="83">
        <v>9.5</v>
      </c>
      <c r="R9" s="83">
        <v>10.3</v>
      </c>
      <c r="S9" s="83">
        <v>9.4</v>
      </c>
      <c r="T9" s="83">
        <v>7.9</v>
      </c>
      <c r="U9" s="83">
        <v>6.9</v>
      </c>
      <c r="V9" s="83">
        <v>7.1</v>
      </c>
      <c r="W9" s="83">
        <v>6.4</v>
      </c>
      <c r="X9" s="83">
        <v>5.5</v>
      </c>
      <c r="Y9" s="83">
        <v>5</v>
      </c>
      <c r="Z9" s="83">
        <v>4.9000000000000004</v>
      </c>
      <c r="AA9" s="83">
        <v>4.7</v>
      </c>
      <c r="AB9" s="83">
        <v>4.3</v>
      </c>
      <c r="AC9" s="256">
        <v>5</v>
      </c>
    </row>
    <row r="10" spans="1:29" s="77" customFormat="1" ht="15" customHeight="1">
      <c r="A10" s="78">
        <v>6</v>
      </c>
      <c r="B10" s="79" t="s">
        <v>271</v>
      </c>
      <c r="C10" s="80" t="s">
        <v>272</v>
      </c>
      <c r="D10" s="257">
        <v>857.85</v>
      </c>
      <c r="E10" s="257">
        <v>918.11500000000001</v>
      </c>
      <c r="F10" s="257">
        <v>955.73900000000003</v>
      </c>
      <c r="G10" s="257">
        <v>990.63</v>
      </c>
      <c r="H10" s="257">
        <v>1021.579</v>
      </c>
      <c r="I10" s="257">
        <v>1046.2940000000001</v>
      </c>
      <c r="J10" s="257">
        <v>1066.7860000000001</v>
      </c>
      <c r="K10" s="257">
        <v>1084.941</v>
      </c>
      <c r="L10" s="257">
        <v>1113.5319999999999</v>
      </c>
      <c r="M10" s="257">
        <v>1144.713</v>
      </c>
      <c r="N10" s="257">
        <v>1184.3520000000001</v>
      </c>
      <c r="O10" s="257">
        <v>1188.7139999999999</v>
      </c>
      <c r="P10" s="257">
        <v>1208.4580000000001</v>
      </c>
      <c r="Q10" s="257">
        <v>1232.1479999999999</v>
      </c>
      <c r="R10" s="257">
        <v>1258.4690000000001</v>
      </c>
      <c r="S10" s="257">
        <v>1294.2629999999999</v>
      </c>
      <c r="T10" s="257">
        <v>1314.268</v>
      </c>
      <c r="U10" s="257">
        <v>1343.2439999999999</v>
      </c>
      <c r="V10" s="257">
        <v>1340.434</v>
      </c>
      <c r="W10" s="257">
        <v>1372.877</v>
      </c>
      <c r="X10" s="257">
        <v>1418.51</v>
      </c>
      <c r="Y10" s="257">
        <v>1455.2550000000001</v>
      </c>
      <c r="Z10" s="257">
        <v>1472.1679999999999</v>
      </c>
      <c r="AA10" s="257">
        <v>1498.9570000000001</v>
      </c>
      <c r="AB10" s="257">
        <v>1537.143</v>
      </c>
      <c r="AC10" s="256">
        <v>6</v>
      </c>
    </row>
    <row r="11" spans="1:29" s="77" customFormat="1" ht="15" customHeight="1">
      <c r="A11" s="78">
        <v>7</v>
      </c>
      <c r="B11" s="79" t="s">
        <v>273</v>
      </c>
      <c r="C11" s="80" t="s">
        <v>274</v>
      </c>
      <c r="D11" s="83">
        <v>85.556814669825897</v>
      </c>
      <c r="E11" s="83">
        <v>87.720201916142997</v>
      </c>
      <c r="F11" s="83">
        <v>87.864427732564138</v>
      </c>
      <c r="G11" s="83">
        <v>89.110950860203985</v>
      </c>
      <c r="H11" s="83">
        <v>90.604718244565788</v>
      </c>
      <c r="I11" s="83">
        <v>91.964561656536532</v>
      </c>
      <c r="J11" s="83">
        <v>92.747501802822711</v>
      </c>
      <c r="K11" s="83">
        <v>93.942515710312151</v>
      </c>
      <c r="L11" s="83">
        <v>96.136808488719481</v>
      </c>
      <c r="M11" s="83">
        <v>98.104460698465033</v>
      </c>
      <c r="N11" s="83">
        <v>99.866076027608955</v>
      </c>
      <c r="O11" s="83">
        <v>98.918306376841457</v>
      </c>
      <c r="P11" s="83">
        <v>98.640156588029257</v>
      </c>
      <c r="Q11" s="83">
        <v>99.340681982074813</v>
      </c>
      <c r="R11" s="83">
        <v>100</v>
      </c>
      <c r="S11" s="83">
        <v>101.75131348511384</v>
      </c>
      <c r="T11" s="83">
        <v>101.6173895127228</v>
      </c>
      <c r="U11" s="83">
        <v>102.12217987019676</v>
      </c>
      <c r="V11" s="83">
        <v>102.41063150303904</v>
      </c>
      <c r="W11" s="83">
        <v>103.01844030081386</v>
      </c>
      <c r="X11" s="83">
        <v>104.35768002472443</v>
      </c>
      <c r="Y11" s="83">
        <v>105.58359946430411</v>
      </c>
      <c r="Z11" s="83">
        <v>105.71752343669519</v>
      </c>
      <c r="AA11" s="83">
        <v>106.65499124343259</v>
      </c>
      <c r="AB11" s="83">
        <v>108.89049139796026</v>
      </c>
      <c r="AC11" s="256">
        <v>7</v>
      </c>
    </row>
    <row r="12" spans="1:29" s="86" customFormat="1" ht="15" customHeight="1">
      <c r="A12" s="84">
        <v>8</v>
      </c>
      <c r="B12" s="85" t="s">
        <v>275</v>
      </c>
      <c r="C12" s="80" t="s">
        <v>276</v>
      </c>
      <c r="D12" s="81">
        <v>60.261000000000003</v>
      </c>
      <c r="E12" s="81">
        <v>59.902000000000001</v>
      </c>
      <c r="F12" s="81">
        <v>58.25</v>
      </c>
      <c r="G12" s="81">
        <v>58.104999999999997</v>
      </c>
      <c r="H12" s="81">
        <v>57.999000000000002</v>
      </c>
      <c r="I12" s="81">
        <v>57.351999999999997</v>
      </c>
      <c r="J12" s="81">
        <v>56.906999999999996</v>
      </c>
      <c r="K12" s="81">
        <v>57.363999999999997</v>
      </c>
      <c r="L12" s="81">
        <v>57.716000000000001</v>
      </c>
      <c r="M12" s="81">
        <v>57.96</v>
      </c>
      <c r="N12" s="81">
        <v>57.401000000000003</v>
      </c>
      <c r="O12" s="81">
        <v>56.704999999999998</v>
      </c>
      <c r="P12" s="81">
        <v>55.85</v>
      </c>
      <c r="Q12" s="81">
        <v>55.945999999999998</v>
      </c>
      <c r="R12" s="81">
        <v>55.5</v>
      </c>
      <c r="S12" s="81">
        <v>56.466999999999999</v>
      </c>
      <c r="T12" s="81">
        <v>57.436999999999998</v>
      </c>
      <c r="U12" s="81">
        <v>57.95</v>
      </c>
      <c r="V12" s="81">
        <v>56.133000000000003</v>
      </c>
      <c r="W12" s="81">
        <v>57.012999999999998</v>
      </c>
      <c r="X12" s="81">
        <v>57.908999999999999</v>
      </c>
      <c r="Y12" s="81">
        <v>57.835000000000001</v>
      </c>
      <c r="Z12" s="81">
        <v>57.656999999999996</v>
      </c>
      <c r="AA12" s="81">
        <v>58.343000000000004</v>
      </c>
      <c r="AB12" s="81">
        <v>58.895000000000003</v>
      </c>
      <c r="AC12" s="256">
        <v>8</v>
      </c>
    </row>
    <row r="13" spans="1:29" s="86" customFormat="1" ht="15" customHeight="1">
      <c r="A13" s="84">
        <v>9</v>
      </c>
      <c r="B13" s="87" t="s">
        <v>277</v>
      </c>
      <c r="C13" s="80" t="s">
        <v>278</v>
      </c>
      <c r="D13" s="257">
        <v>1553.5</v>
      </c>
      <c r="E13" s="257">
        <v>1564.7</v>
      </c>
      <c r="F13" s="257">
        <v>1541.6</v>
      </c>
      <c r="G13" s="257">
        <v>1537.3</v>
      </c>
      <c r="H13" s="257">
        <v>1528</v>
      </c>
      <c r="I13" s="257">
        <v>1510.5</v>
      </c>
      <c r="J13" s="257">
        <v>1499.6</v>
      </c>
      <c r="K13" s="257">
        <v>1493.6</v>
      </c>
      <c r="L13" s="257">
        <v>1478.7</v>
      </c>
      <c r="M13" s="257">
        <v>1452</v>
      </c>
      <c r="N13" s="257">
        <v>1441.9</v>
      </c>
      <c r="O13" s="257">
        <v>1430.9</v>
      </c>
      <c r="P13" s="257">
        <v>1424.8</v>
      </c>
      <c r="Q13" s="257">
        <v>1422.2</v>
      </c>
      <c r="R13" s="257">
        <v>1411.3</v>
      </c>
      <c r="S13" s="257">
        <v>1424.7</v>
      </c>
      <c r="T13" s="257">
        <v>1424.4</v>
      </c>
      <c r="U13" s="257">
        <v>1418.4</v>
      </c>
      <c r="V13" s="257">
        <v>1372.7</v>
      </c>
      <c r="W13" s="257">
        <v>1389.9</v>
      </c>
      <c r="X13" s="257">
        <v>1392.8</v>
      </c>
      <c r="Y13" s="257">
        <v>1375</v>
      </c>
      <c r="Z13" s="257">
        <v>1362.1</v>
      </c>
      <c r="AA13" s="257">
        <v>1367.6</v>
      </c>
      <c r="AB13" s="257">
        <v>1367.8</v>
      </c>
      <c r="AC13" s="256">
        <v>9</v>
      </c>
    </row>
    <row r="14" spans="1:29" s="86" customFormat="1" ht="15" customHeight="1">
      <c r="A14" s="84">
        <v>10</v>
      </c>
      <c r="B14" s="85" t="s">
        <v>279</v>
      </c>
      <c r="C14" s="80" t="s">
        <v>272</v>
      </c>
      <c r="D14" s="81">
        <v>246.01</v>
      </c>
      <c r="E14" s="81">
        <v>267.17199999999997</v>
      </c>
      <c r="F14" s="81">
        <v>284.69400000000002</v>
      </c>
      <c r="G14" s="81">
        <v>296.39000000000004</v>
      </c>
      <c r="H14" s="81">
        <v>307.41699999999997</v>
      </c>
      <c r="I14" s="81">
        <v>315.08800000000002</v>
      </c>
      <c r="J14" s="81">
        <v>323.25700000000006</v>
      </c>
      <c r="K14" s="81">
        <v>331.15899999999993</v>
      </c>
      <c r="L14" s="81">
        <v>339.62199999999996</v>
      </c>
      <c r="M14" s="81">
        <v>354.3540000000001</v>
      </c>
      <c r="N14" s="81">
        <v>366.28300000000002</v>
      </c>
      <c r="O14" s="81">
        <v>374.57099999999991</v>
      </c>
      <c r="P14" s="81">
        <v>378.7050000000001</v>
      </c>
      <c r="Q14" s="81">
        <v>385.89699999999999</v>
      </c>
      <c r="R14" s="81">
        <v>392.8060000000001</v>
      </c>
      <c r="S14" s="81">
        <v>402.81500000000005</v>
      </c>
      <c r="T14" s="81">
        <v>423.03199999999998</v>
      </c>
      <c r="U14" s="81">
        <v>440.3040000000002</v>
      </c>
      <c r="V14" s="81">
        <v>450.79400000000021</v>
      </c>
      <c r="W14" s="81">
        <v>459.72499999999991</v>
      </c>
      <c r="X14" s="81">
        <v>475.53900000000016</v>
      </c>
      <c r="Y14" s="81">
        <v>492.27800000000002</v>
      </c>
      <c r="Z14" s="81">
        <v>506.20900000000006</v>
      </c>
      <c r="AA14" s="81">
        <v>520.64400000000001</v>
      </c>
      <c r="AB14" s="81">
        <v>535.726</v>
      </c>
      <c r="AC14" s="256">
        <v>10</v>
      </c>
    </row>
    <row r="15" spans="1:29" s="86" customFormat="1" ht="15" customHeight="1">
      <c r="A15" s="84">
        <v>11</v>
      </c>
      <c r="B15" s="85" t="s">
        <v>280</v>
      </c>
      <c r="C15" s="80" t="s">
        <v>272</v>
      </c>
      <c r="D15" s="81">
        <v>259.91919210958912</v>
      </c>
      <c r="E15" s="81">
        <v>273.00555090410961</v>
      </c>
      <c r="F15" s="81">
        <v>283.9825952876713</v>
      </c>
      <c r="G15" s="81">
        <v>293.06556142465763</v>
      </c>
      <c r="H15" s="81">
        <v>301.80414969863023</v>
      </c>
      <c r="I15" s="81">
        <v>310.19836010958915</v>
      </c>
      <c r="J15" s="81">
        <v>318.59257052054807</v>
      </c>
      <c r="K15" s="81">
        <v>328.01991452054807</v>
      </c>
      <c r="L15" s="81">
        <v>338.9969589041097</v>
      </c>
      <c r="M15" s="81">
        <v>351.30846750684941</v>
      </c>
      <c r="N15" s="81">
        <v>363.70607057534255</v>
      </c>
      <c r="O15" s="81">
        <v>373.56388690410967</v>
      </c>
      <c r="P15" s="81">
        <v>380.79582202739738</v>
      </c>
      <c r="Q15" s="81">
        <v>386.73634016438365</v>
      </c>
      <c r="R15" s="81">
        <v>392.80600000000015</v>
      </c>
      <c r="S15" s="81">
        <v>400.08098235616455</v>
      </c>
      <c r="T15" s="81">
        <v>409.33613742465764</v>
      </c>
      <c r="U15" s="81">
        <v>419.19395375342469</v>
      </c>
      <c r="V15" s="81">
        <v>425.82322761643843</v>
      </c>
      <c r="W15" s="81">
        <v>430.47232876712337</v>
      </c>
      <c r="X15" s="81">
        <v>436.71417753424669</v>
      </c>
      <c r="Y15" s="81">
        <v>443.60173479452061</v>
      </c>
      <c r="Z15" s="81">
        <v>449.37006400000007</v>
      </c>
      <c r="AA15" s="81">
        <v>455.18144043835622</v>
      </c>
      <c r="AB15" s="81">
        <v>461.85376153424676</v>
      </c>
      <c r="AC15" s="256">
        <v>11</v>
      </c>
    </row>
    <row r="16" spans="1:29" s="77" customFormat="1" ht="15" customHeight="1">
      <c r="A16" s="88">
        <v>12</v>
      </c>
      <c r="B16" s="89" t="s">
        <v>281</v>
      </c>
      <c r="C16" s="90" t="s">
        <v>274</v>
      </c>
      <c r="D16" s="83">
        <v>84.008506113769272</v>
      </c>
      <c r="E16" s="83">
        <v>85.624667729930891</v>
      </c>
      <c r="F16" s="83">
        <v>84.805954279638499</v>
      </c>
      <c r="G16" s="83">
        <v>86.889952153110045</v>
      </c>
      <c r="H16" s="83">
        <v>88.399787347155765</v>
      </c>
      <c r="I16" s="83">
        <v>89.122807017543863</v>
      </c>
      <c r="J16" s="83">
        <v>90.770866560340252</v>
      </c>
      <c r="K16" s="83">
        <v>92.567783094098885</v>
      </c>
      <c r="L16" s="83">
        <v>94.407230196703892</v>
      </c>
      <c r="M16" s="83">
        <v>97.203615098351946</v>
      </c>
      <c r="N16" s="83">
        <v>98.851674641148321</v>
      </c>
      <c r="O16" s="83">
        <v>98.851674641148321</v>
      </c>
      <c r="P16" s="83">
        <v>98.149920255183417</v>
      </c>
      <c r="Q16" s="83">
        <v>99.298245614035096</v>
      </c>
      <c r="R16" s="83">
        <v>100</v>
      </c>
      <c r="S16" s="83">
        <v>103.70015948963318</v>
      </c>
      <c r="T16" s="83">
        <v>107.08133971291866</v>
      </c>
      <c r="U16" s="83">
        <v>108.24029771398192</v>
      </c>
      <c r="V16" s="83">
        <v>102.15842636895269</v>
      </c>
      <c r="W16" s="83">
        <v>106.32642211589581</v>
      </c>
      <c r="X16" s="83">
        <v>110.21796916533759</v>
      </c>
      <c r="Y16" s="83">
        <v>110.76023391812866</v>
      </c>
      <c r="Z16" s="83">
        <v>111.30249867091973</v>
      </c>
      <c r="AA16" s="83">
        <v>113.07814992025517</v>
      </c>
      <c r="AB16" s="83">
        <v>115.02392344497609</v>
      </c>
      <c r="AC16" s="258">
        <v>12</v>
      </c>
    </row>
    <row r="17" spans="1:30" s="77" customFormat="1" ht="15" customHeight="1">
      <c r="A17" s="78">
        <v>13</v>
      </c>
      <c r="B17" s="82" t="s">
        <v>277</v>
      </c>
      <c r="C17" s="80" t="s">
        <v>274</v>
      </c>
      <c r="D17" s="83">
        <v>85.178389398572889</v>
      </c>
      <c r="E17" s="83">
        <v>87.961264016309897</v>
      </c>
      <c r="F17" s="83">
        <v>88.256880733944953</v>
      </c>
      <c r="G17" s="83">
        <v>90.397553516819585</v>
      </c>
      <c r="H17" s="83">
        <v>91.580020387359852</v>
      </c>
      <c r="I17" s="83">
        <v>92.313965341488284</v>
      </c>
      <c r="J17" s="83">
        <v>94.067278287461775</v>
      </c>
      <c r="K17" s="83">
        <v>94.780835881753319</v>
      </c>
      <c r="L17" s="83">
        <v>95.127420998980625</v>
      </c>
      <c r="M17" s="83">
        <v>95.76962283384303</v>
      </c>
      <c r="N17" s="83">
        <v>97.655453618756368</v>
      </c>
      <c r="O17" s="83">
        <v>98.093781855249745</v>
      </c>
      <c r="P17" s="83">
        <v>98.470948012232412</v>
      </c>
      <c r="Q17" s="83">
        <v>99.266055045871553</v>
      </c>
      <c r="R17" s="83">
        <v>100</v>
      </c>
      <c r="S17" s="83">
        <v>102.89500509683995</v>
      </c>
      <c r="T17" s="83">
        <v>104.42405708460755</v>
      </c>
      <c r="U17" s="83">
        <v>104.18960244648319</v>
      </c>
      <c r="V17" s="83">
        <v>98.246687054026509</v>
      </c>
      <c r="W17" s="83">
        <v>101.93679918450562</v>
      </c>
      <c r="X17" s="83">
        <v>104.25076452599389</v>
      </c>
      <c r="Y17" s="83">
        <v>103.55759429153926</v>
      </c>
      <c r="Z17" s="83">
        <v>103.40468909276248</v>
      </c>
      <c r="AA17" s="83">
        <v>104.24057084607546</v>
      </c>
      <c r="AB17" s="83">
        <v>105.05606523955149</v>
      </c>
      <c r="AC17" s="256">
        <v>13</v>
      </c>
    </row>
    <row r="18" spans="1:30" s="77" customFormat="1" ht="15" customHeight="1">
      <c r="A18" s="78">
        <v>14</v>
      </c>
      <c r="B18" s="82" t="s">
        <v>282</v>
      </c>
      <c r="C18" s="80" t="s">
        <v>274</v>
      </c>
      <c r="D18" s="83">
        <v>77.372942759548707</v>
      </c>
      <c r="E18" s="83">
        <v>79.329261981161366</v>
      </c>
      <c r="F18" s="83">
        <v>80.809440016561425</v>
      </c>
      <c r="G18" s="83">
        <v>82.993478935927968</v>
      </c>
      <c r="H18" s="83">
        <v>84.597867715557399</v>
      </c>
      <c r="I18" s="83">
        <v>86.254010971949072</v>
      </c>
      <c r="J18" s="83">
        <v>88.531207949487637</v>
      </c>
      <c r="K18" s="83">
        <v>89.555946589379971</v>
      </c>
      <c r="L18" s="83">
        <v>90.787703136321284</v>
      </c>
      <c r="M18" s="83">
        <v>93.085601904564754</v>
      </c>
      <c r="N18" s="83">
        <v>95.580167684504715</v>
      </c>
      <c r="O18" s="83">
        <v>96.749818859331327</v>
      </c>
      <c r="P18" s="83">
        <v>97.536486906117375</v>
      </c>
      <c r="Q18" s="83">
        <v>98.509471069247496</v>
      </c>
      <c r="R18" s="83">
        <v>100</v>
      </c>
      <c r="S18" s="83">
        <v>101.93561743090778</v>
      </c>
      <c r="T18" s="83">
        <v>103.47790083842253</v>
      </c>
      <c r="U18" s="83">
        <v>103.67456785011903</v>
      </c>
      <c r="V18" s="83">
        <v>101.00403684918746</v>
      </c>
      <c r="W18" s="83">
        <v>103.50895352447986</v>
      </c>
      <c r="X18" s="83">
        <v>105.64123796708415</v>
      </c>
      <c r="Y18" s="83">
        <v>106.29334437428837</v>
      </c>
      <c r="Z18" s="83">
        <v>107.14211779318912</v>
      </c>
      <c r="AA18" s="83">
        <v>107.57685539799193</v>
      </c>
      <c r="AB18" s="83">
        <v>108.39457613083532</v>
      </c>
      <c r="AC18" s="256">
        <v>14</v>
      </c>
    </row>
    <row r="19" spans="1:30" s="77" customFormat="1" ht="15" customHeight="1">
      <c r="A19" s="78">
        <v>15</v>
      </c>
      <c r="B19" s="82" t="s">
        <v>283</v>
      </c>
      <c r="C19" s="80" t="s">
        <v>274</v>
      </c>
      <c r="D19" s="83">
        <v>85.446515135193351</v>
      </c>
      <c r="E19" s="83">
        <v>86.512980717440485</v>
      </c>
      <c r="F19" s="83">
        <v>85.220295163201556</v>
      </c>
      <c r="G19" s="83">
        <v>87.094689216847996</v>
      </c>
      <c r="H19" s="83">
        <v>88.43046428956157</v>
      </c>
      <c r="I19" s="83">
        <v>88.990628029731766</v>
      </c>
      <c r="J19" s="83">
        <v>90.574167833674451</v>
      </c>
      <c r="K19" s="83">
        <v>92.448561887320906</v>
      </c>
      <c r="L19" s="83">
        <v>94.312183561348704</v>
      </c>
      <c r="M19" s="83">
        <v>97.059140364106426</v>
      </c>
      <c r="N19" s="83">
        <v>98.631907788430468</v>
      </c>
      <c r="O19" s="83">
        <v>98.567273510718522</v>
      </c>
      <c r="P19" s="83">
        <v>97.888613594743092</v>
      </c>
      <c r="Q19" s="83">
        <v>99.159754389744691</v>
      </c>
      <c r="R19" s="83">
        <v>100</v>
      </c>
      <c r="S19" s="83">
        <v>103.91037380157275</v>
      </c>
      <c r="T19" s="83">
        <v>107.54066573306042</v>
      </c>
      <c r="U19" s="83">
        <v>109.00570936119789</v>
      </c>
      <c r="V19" s="83">
        <v>103.24248626521599</v>
      </c>
      <c r="W19" s="83">
        <v>107.72379618657762</v>
      </c>
      <c r="X19" s="83">
        <v>111.67725950662502</v>
      </c>
      <c r="Y19" s="83">
        <v>112.01120327480341</v>
      </c>
      <c r="Z19" s="83">
        <v>112.25896800603252</v>
      </c>
      <c r="AA19" s="83">
        <v>113.57319831950878</v>
      </c>
      <c r="AB19" s="83">
        <v>114.54271248518796</v>
      </c>
      <c r="AC19" s="256">
        <v>15</v>
      </c>
    </row>
    <row r="20" spans="1:30" s="77" customFormat="1" ht="15" customHeight="1">
      <c r="A20" s="91"/>
      <c r="B20" s="92" t="s">
        <v>284</v>
      </c>
      <c r="C20" s="80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256"/>
    </row>
    <row r="21" spans="1:30" s="77" customFormat="1" ht="15" customHeight="1">
      <c r="A21" s="78">
        <v>16</v>
      </c>
      <c r="B21" s="79" t="s">
        <v>285</v>
      </c>
      <c r="C21" s="80" t="s">
        <v>286</v>
      </c>
      <c r="D21" s="81">
        <v>38.79</v>
      </c>
      <c r="E21" s="81">
        <v>38.283000000000001</v>
      </c>
      <c r="F21" s="81">
        <v>37.786000000000001</v>
      </c>
      <c r="G21" s="81">
        <v>37.798000000000002</v>
      </c>
      <c r="H21" s="81">
        <v>37.957999999999998</v>
      </c>
      <c r="I21" s="81">
        <v>37.969000000000001</v>
      </c>
      <c r="J21" s="81">
        <v>37.947000000000003</v>
      </c>
      <c r="K21" s="81">
        <v>38.406999999999996</v>
      </c>
      <c r="L21" s="81">
        <v>39.030999999999999</v>
      </c>
      <c r="M21" s="81">
        <v>39.917000000000002</v>
      </c>
      <c r="N21" s="81">
        <v>39.808999999999997</v>
      </c>
      <c r="O21" s="81">
        <v>39.630000000000003</v>
      </c>
      <c r="P21" s="81">
        <v>39.200000000000003</v>
      </c>
      <c r="Q21" s="81">
        <v>39.337000000000003</v>
      </c>
      <c r="R21" s="81">
        <v>39.326000000000001</v>
      </c>
      <c r="S21" s="81">
        <v>39.634999999999998</v>
      </c>
      <c r="T21" s="81">
        <v>40.325000000000003</v>
      </c>
      <c r="U21" s="81">
        <v>40.856000000000002</v>
      </c>
      <c r="V21" s="81">
        <v>40.892000000000003</v>
      </c>
      <c r="W21" s="81">
        <v>41.02</v>
      </c>
      <c r="X21" s="81">
        <v>41.576999999999998</v>
      </c>
      <c r="Y21" s="81">
        <v>42.061</v>
      </c>
      <c r="Z21" s="81">
        <v>42.328000000000003</v>
      </c>
      <c r="AA21" s="81">
        <v>42.661999999999999</v>
      </c>
      <c r="AB21" s="81">
        <v>43.057000000000002</v>
      </c>
      <c r="AC21" s="256">
        <v>16</v>
      </c>
    </row>
    <row r="22" spans="1:30" s="77" customFormat="1" ht="15" customHeight="1">
      <c r="A22" s="93" t="s">
        <v>287</v>
      </c>
      <c r="B22" s="94"/>
      <c r="C22" s="95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97"/>
    </row>
    <row r="23" spans="1:30" s="77" customFormat="1" ht="12" customHeight="1">
      <c r="A23" s="98" t="s">
        <v>555</v>
      </c>
      <c r="C23" s="95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97"/>
    </row>
    <row r="24" spans="1:30" s="77" customFormat="1" ht="12" customHeight="1">
      <c r="A24" s="77" t="s">
        <v>556</v>
      </c>
      <c r="B24" s="95"/>
      <c r="C24" s="95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</row>
    <row r="25" spans="1:30" s="77" customFormat="1" ht="12" customHeight="1">
      <c r="A25" s="97"/>
      <c r="B25" s="95"/>
      <c r="C25" s="95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</row>
    <row r="26" spans="1:30" s="77" customFormat="1" ht="12" customHeight="1">
      <c r="A26" s="99"/>
      <c r="B26" s="95"/>
      <c r="C26" s="95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</row>
    <row r="27" spans="1:30" s="97" customFormat="1" ht="12" customHeight="1">
      <c r="B27" s="95"/>
      <c r="C27" s="95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0"/>
      <c r="AD27" s="100"/>
    </row>
    <row r="28" spans="1:30" s="97" customFormat="1" ht="12" customHeight="1">
      <c r="B28" s="95"/>
      <c r="C28" s="95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</row>
    <row r="29" spans="1:30" ht="12" customHeight="1">
      <c r="B29" s="104"/>
      <c r="C29" s="62"/>
    </row>
    <row r="30" spans="1:30" ht="12" customHeight="1">
      <c r="B30" s="104"/>
      <c r="C30" s="62"/>
    </row>
    <row r="31" spans="1:30" ht="12" customHeight="1">
      <c r="B31" s="104"/>
      <c r="C31" s="62"/>
    </row>
    <row r="32" spans="1:30" ht="12" customHeight="1">
      <c r="B32" s="104"/>
      <c r="C32" s="62"/>
    </row>
    <row r="33" spans="2:3" ht="12" customHeight="1">
      <c r="B33" s="104"/>
      <c r="C33" s="62"/>
    </row>
    <row r="34" spans="2:3" ht="12" customHeight="1">
      <c r="B34" s="104"/>
      <c r="C34" s="62"/>
    </row>
    <row r="35" spans="2:3" ht="12" customHeight="1">
      <c r="B35" s="104"/>
      <c r="C35" s="62"/>
    </row>
    <row r="36" spans="2:3" ht="12" customHeight="1">
      <c r="B36" s="104"/>
      <c r="C36" s="62"/>
    </row>
    <row r="37" spans="2:3" ht="12" customHeight="1">
      <c r="B37" s="104"/>
      <c r="C37" s="62"/>
    </row>
    <row r="38" spans="2:3" ht="12" customHeight="1">
      <c r="B38" s="104"/>
      <c r="C38" s="62"/>
    </row>
    <row r="39" spans="2:3" ht="12" customHeight="1">
      <c r="B39" s="104"/>
      <c r="C39" s="62"/>
    </row>
    <row r="40" spans="2:3" ht="12" customHeight="1">
      <c r="B40" s="104"/>
      <c r="C40" s="62"/>
    </row>
    <row r="41" spans="2:3" ht="12" customHeight="1">
      <c r="B41" s="104"/>
      <c r="C41" s="62"/>
    </row>
    <row r="42" spans="2:3" ht="12" customHeight="1">
      <c r="B42" s="104"/>
      <c r="C42" s="62"/>
    </row>
    <row r="43" spans="2:3" ht="12" customHeight="1">
      <c r="B43" s="104"/>
      <c r="C43" s="62"/>
    </row>
    <row r="44" spans="2:3" ht="12" customHeight="1">
      <c r="B44" s="104"/>
      <c r="C44" s="62"/>
    </row>
    <row r="45" spans="2:3" ht="12" customHeight="1">
      <c r="B45" s="104"/>
      <c r="C45" s="62"/>
    </row>
    <row r="46" spans="2:3" ht="12" customHeight="1">
      <c r="B46" s="104"/>
      <c r="C46" s="62"/>
    </row>
    <row r="47" spans="2:3" ht="12" customHeight="1">
      <c r="B47" s="104"/>
      <c r="C47" s="62"/>
    </row>
    <row r="48" spans="2:3" ht="12" customHeight="1">
      <c r="B48" s="104"/>
      <c r="C48" s="62"/>
    </row>
    <row r="49" spans="2:3" ht="12" customHeight="1">
      <c r="B49" s="104"/>
      <c r="C49" s="62"/>
    </row>
    <row r="50" spans="2:3" ht="12" customHeight="1">
      <c r="B50" s="104"/>
      <c r="C50" s="62"/>
    </row>
    <row r="51" spans="2:3" ht="12" customHeight="1">
      <c r="B51" s="104"/>
      <c r="C51" s="62"/>
    </row>
    <row r="52" spans="2:3" ht="12" customHeight="1">
      <c r="B52" s="104"/>
      <c r="C52" s="62"/>
    </row>
    <row r="53" spans="2:3" ht="12" customHeight="1">
      <c r="B53" s="104"/>
      <c r="C53" s="62"/>
    </row>
    <row r="54" spans="2:3" ht="12" customHeight="1">
      <c r="B54" s="104"/>
      <c r="C54" s="62"/>
    </row>
    <row r="55" spans="2:3" ht="12" customHeight="1">
      <c r="B55" s="104"/>
      <c r="C55" s="62"/>
    </row>
    <row r="56" spans="2:3" ht="12" customHeight="1">
      <c r="B56" s="104"/>
      <c r="C56" s="62"/>
    </row>
    <row r="57" spans="2:3" ht="12" customHeight="1">
      <c r="B57" s="104"/>
      <c r="C57" s="62"/>
    </row>
    <row r="58" spans="2:3" ht="12" customHeight="1">
      <c r="B58" s="104"/>
      <c r="C58" s="62"/>
    </row>
    <row r="59" spans="2:3" ht="12" customHeight="1">
      <c r="B59" s="104"/>
      <c r="C59" s="62"/>
    </row>
    <row r="60" spans="2:3" ht="12" customHeight="1">
      <c r="B60" s="104"/>
      <c r="C60" s="62"/>
    </row>
    <row r="61" spans="2:3" ht="12" customHeight="1">
      <c r="B61" s="104"/>
      <c r="C61" s="62"/>
    </row>
    <row r="62" spans="2:3" ht="12" customHeight="1">
      <c r="B62" s="104"/>
      <c r="C62" s="62"/>
    </row>
    <row r="63" spans="2:3" ht="12" customHeight="1">
      <c r="B63" s="104"/>
      <c r="C63" s="62"/>
    </row>
    <row r="64" spans="2:3" ht="12" customHeight="1">
      <c r="B64" s="104"/>
      <c r="C64" s="62"/>
    </row>
    <row r="65" spans="2:3" ht="12" customHeight="1">
      <c r="B65" s="104"/>
      <c r="C65" s="62"/>
    </row>
    <row r="66" spans="2:3" ht="12" customHeight="1">
      <c r="B66" s="104"/>
      <c r="C66" s="62"/>
    </row>
    <row r="67" spans="2:3" ht="12" customHeight="1">
      <c r="B67" s="104"/>
      <c r="C67" s="62"/>
    </row>
    <row r="68" spans="2:3" ht="12" customHeight="1">
      <c r="B68" s="104"/>
      <c r="C68" s="62"/>
    </row>
    <row r="69" spans="2:3" ht="12" customHeight="1">
      <c r="B69" s="104"/>
      <c r="C69" s="62"/>
    </row>
    <row r="70" spans="2:3" ht="12" customHeight="1">
      <c r="B70" s="104"/>
      <c r="C70" s="62"/>
    </row>
    <row r="71" spans="2:3" ht="12" customHeight="1">
      <c r="B71" s="104"/>
      <c r="C71" s="62"/>
    </row>
    <row r="72" spans="2:3" ht="12" customHeight="1">
      <c r="B72" s="104"/>
      <c r="C72" s="62"/>
    </row>
    <row r="73" spans="2:3" ht="12" customHeight="1">
      <c r="B73" s="104"/>
      <c r="C73" s="62"/>
    </row>
    <row r="74" spans="2:3" ht="12" customHeight="1">
      <c r="B74" s="104"/>
      <c r="C74" s="62"/>
    </row>
    <row r="75" spans="2:3" ht="12" customHeight="1">
      <c r="B75" s="104"/>
      <c r="C75" s="62"/>
    </row>
    <row r="76" spans="2:3" ht="12" customHeight="1">
      <c r="B76" s="104"/>
      <c r="C76" s="62"/>
    </row>
    <row r="77" spans="2:3" ht="12" customHeight="1">
      <c r="B77" s="104"/>
      <c r="C77" s="62"/>
    </row>
    <row r="78" spans="2:3" ht="12" customHeight="1">
      <c r="B78" s="104"/>
      <c r="C78" s="62"/>
    </row>
    <row r="79" spans="2:3" ht="12" customHeight="1">
      <c r="B79" s="104"/>
      <c r="C79" s="62"/>
    </row>
    <row r="80" spans="2:3" ht="12" customHeight="1">
      <c r="B80" s="104"/>
      <c r="C80" s="62"/>
    </row>
    <row r="81" spans="2:3" ht="12" customHeight="1">
      <c r="B81" s="104"/>
      <c r="C81" s="62"/>
    </row>
    <row r="82" spans="2:3" ht="12" customHeight="1">
      <c r="B82" s="104"/>
      <c r="C82" s="62"/>
    </row>
    <row r="83" spans="2:3" ht="12" customHeight="1">
      <c r="B83" s="104"/>
      <c r="C83" s="62"/>
    </row>
    <row r="84" spans="2:3" ht="12" customHeight="1">
      <c r="B84" s="104"/>
      <c r="C84" s="62"/>
    </row>
    <row r="85" spans="2:3" ht="12" customHeight="1">
      <c r="B85" s="104"/>
      <c r="C85" s="62"/>
    </row>
    <row r="86" spans="2:3" ht="12" customHeight="1">
      <c r="B86" s="104"/>
      <c r="C86" s="62"/>
    </row>
    <row r="87" spans="2:3" ht="12" customHeight="1">
      <c r="B87" s="104"/>
      <c r="C87" s="62"/>
    </row>
    <row r="88" spans="2:3" ht="12" customHeight="1">
      <c r="B88" s="104"/>
      <c r="C88" s="62"/>
    </row>
    <row r="89" spans="2:3" ht="12" customHeight="1">
      <c r="B89" s="104"/>
      <c r="C89" s="62"/>
    </row>
    <row r="90" spans="2:3" ht="12" customHeight="1">
      <c r="B90" s="104"/>
      <c r="C90" s="62"/>
    </row>
    <row r="91" spans="2:3" ht="12" customHeight="1">
      <c r="B91" s="104"/>
      <c r="C91" s="62"/>
    </row>
    <row r="92" spans="2:3" ht="12" customHeight="1">
      <c r="B92" s="104"/>
      <c r="C92" s="62"/>
    </row>
    <row r="93" spans="2:3" ht="12" customHeight="1">
      <c r="B93" s="104"/>
      <c r="C93" s="62"/>
    </row>
    <row r="94" spans="2:3" ht="12" customHeight="1">
      <c r="B94" s="104"/>
      <c r="C94" s="62"/>
    </row>
    <row r="95" spans="2:3" ht="12" customHeight="1">
      <c r="B95" s="104"/>
      <c r="C95" s="62"/>
    </row>
    <row r="96" spans="2:3" ht="12" customHeight="1">
      <c r="B96" s="104"/>
      <c r="C96" s="62"/>
    </row>
    <row r="97" spans="2:3" ht="12" customHeight="1">
      <c r="B97" s="104"/>
      <c r="C97" s="62"/>
    </row>
    <row r="98" spans="2:3" ht="12" customHeight="1">
      <c r="B98" s="104"/>
      <c r="C98" s="62"/>
    </row>
    <row r="99" spans="2:3" ht="12" customHeight="1">
      <c r="B99" s="104"/>
      <c r="C99" s="62"/>
    </row>
    <row r="100" spans="2:3" ht="12" customHeight="1">
      <c r="B100" s="104"/>
      <c r="C100" s="62"/>
    </row>
    <row r="101" spans="2:3" ht="12" customHeight="1">
      <c r="B101" s="104"/>
      <c r="C101" s="62"/>
    </row>
    <row r="102" spans="2:3" ht="12" customHeight="1">
      <c r="B102" s="104"/>
      <c r="C102" s="62"/>
    </row>
    <row r="103" spans="2:3" ht="12" customHeight="1">
      <c r="B103" s="104"/>
      <c r="C103" s="62"/>
    </row>
    <row r="104" spans="2:3" ht="12" customHeight="1">
      <c r="B104" s="104"/>
      <c r="C104" s="62"/>
    </row>
    <row r="105" spans="2:3" ht="12" customHeight="1">
      <c r="B105" s="104"/>
      <c r="C105" s="62"/>
    </row>
    <row r="106" spans="2:3" ht="12" customHeight="1">
      <c r="B106" s="104"/>
      <c r="C106" s="62"/>
    </row>
    <row r="107" spans="2:3" ht="12" customHeight="1">
      <c r="B107" s="104"/>
      <c r="C107" s="62"/>
    </row>
    <row r="108" spans="2:3" ht="12" customHeight="1">
      <c r="B108" s="104"/>
      <c r="C108" s="62"/>
    </row>
    <row r="109" spans="2:3" ht="12" customHeight="1">
      <c r="B109" s="104"/>
      <c r="C109" s="62"/>
    </row>
    <row r="110" spans="2:3" ht="12" customHeight="1">
      <c r="B110" s="104"/>
      <c r="C110" s="62"/>
    </row>
    <row r="111" spans="2:3" ht="12" customHeight="1">
      <c r="B111" s="104"/>
      <c r="C111" s="62"/>
    </row>
    <row r="112" spans="2:3" ht="12" customHeight="1">
      <c r="B112" s="104"/>
      <c r="C112" s="62"/>
    </row>
    <row r="113" spans="2:3" ht="12" customHeight="1">
      <c r="B113" s="104"/>
      <c r="C113" s="62"/>
    </row>
    <row r="114" spans="2:3" ht="12" customHeight="1">
      <c r="B114" s="104"/>
      <c r="C114" s="62"/>
    </row>
    <row r="115" spans="2:3" ht="12" customHeight="1">
      <c r="B115" s="104"/>
      <c r="C115" s="62"/>
    </row>
    <row r="116" spans="2:3" ht="12" customHeight="1">
      <c r="B116" s="104"/>
      <c r="C116" s="62"/>
    </row>
    <row r="117" spans="2:3" ht="12" customHeight="1">
      <c r="B117" s="104"/>
      <c r="C117" s="62"/>
    </row>
    <row r="118" spans="2:3" ht="12" customHeight="1">
      <c r="B118" s="104"/>
      <c r="C118" s="62"/>
    </row>
    <row r="119" spans="2:3" ht="12" customHeight="1">
      <c r="B119" s="104"/>
      <c r="C119" s="62"/>
    </row>
    <row r="120" spans="2:3" ht="12" customHeight="1">
      <c r="B120" s="104"/>
      <c r="C120" s="62"/>
    </row>
    <row r="121" spans="2:3" ht="12" customHeight="1">
      <c r="B121" s="104"/>
      <c r="C121" s="62"/>
    </row>
    <row r="122" spans="2:3" ht="12" customHeight="1">
      <c r="B122" s="104"/>
      <c r="C122" s="62"/>
    </row>
    <row r="123" spans="2:3" ht="12" customHeight="1">
      <c r="B123" s="104"/>
      <c r="C123" s="62"/>
    </row>
    <row r="124" spans="2:3" ht="12" customHeight="1">
      <c r="B124" s="104"/>
      <c r="C124" s="62"/>
    </row>
    <row r="125" spans="2:3" ht="12" customHeight="1">
      <c r="B125" s="104"/>
      <c r="C125" s="62"/>
    </row>
    <row r="126" spans="2:3" ht="12" customHeight="1">
      <c r="B126" s="104"/>
      <c r="C126" s="62"/>
    </row>
    <row r="127" spans="2:3" ht="12" customHeight="1">
      <c r="B127" s="104"/>
      <c r="C127" s="62"/>
    </row>
    <row r="128" spans="2:3" ht="12" customHeight="1">
      <c r="B128" s="104"/>
      <c r="C128" s="62"/>
    </row>
    <row r="129" spans="2:3" ht="12" customHeight="1">
      <c r="B129" s="104"/>
      <c r="C129" s="62"/>
    </row>
    <row r="130" spans="2:3" ht="12" customHeight="1">
      <c r="B130" s="104"/>
      <c r="C130" s="62"/>
    </row>
    <row r="131" spans="2:3" ht="12" customHeight="1">
      <c r="B131" s="104"/>
      <c r="C131" s="62"/>
    </row>
    <row r="132" spans="2:3" ht="12" customHeight="1">
      <c r="B132" s="104"/>
      <c r="C132" s="62"/>
    </row>
    <row r="133" spans="2:3" ht="12" customHeight="1">
      <c r="B133" s="104"/>
      <c r="C133" s="62"/>
    </row>
    <row r="134" spans="2:3" ht="12" customHeight="1">
      <c r="B134" s="104"/>
      <c r="C134" s="62"/>
    </row>
    <row r="135" spans="2:3" ht="12" customHeight="1">
      <c r="B135" s="104"/>
      <c r="C135" s="62"/>
    </row>
    <row r="136" spans="2:3" ht="12" customHeight="1">
      <c r="B136" s="104"/>
      <c r="C136" s="62"/>
    </row>
    <row r="137" spans="2:3" ht="12" customHeight="1">
      <c r="B137" s="104"/>
      <c r="C137" s="62"/>
    </row>
    <row r="138" spans="2:3" ht="12" customHeight="1">
      <c r="B138" s="104"/>
      <c r="C138" s="62"/>
    </row>
    <row r="139" spans="2:3" ht="12" customHeight="1">
      <c r="B139" s="104"/>
      <c r="C139" s="62"/>
    </row>
    <row r="140" spans="2:3" ht="12" customHeight="1">
      <c r="B140" s="104"/>
      <c r="C140" s="62"/>
    </row>
    <row r="141" spans="2:3" ht="12" customHeight="1">
      <c r="B141" s="104"/>
      <c r="C141" s="62"/>
    </row>
    <row r="142" spans="2:3" ht="12" customHeight="1">
      <c r="B142" s="104"/>
      <c r="C142" s="62"/>
    </row>
    <row r="143" spans="2:3" ht="12" customHeight="1">
      <c r="B143" s="104"/>
      <c r="C143" s="62"/>
    </row>
    <row r="144" spans="2:3" ht="12" customHeight="1">
      <c r="C144" s="62"/>
    </row>
    <row r="145" spans="3:3" ht="12" customHeight="1">
      <c r="C145" s="62"/>
    </row>
    <row r="146" spans="3:3" ht="12" customHeight="1">
      <c r="C146" s="62"/>
    </row>
    <row r="147" spans="3:3" ht="12" customHeight="1">
      <c r="C147" s="62"/>
    </row>
    <row r="148" spans="3:3" ht="12" customHeight="1">
      <c r="C148" s="62"/>
    </row>
    <row r="149" spans="3:3" ht="12" customHeight="1">
      <c r="C149" s="62"/>
    </row>
    <row r="150" spans="3:3" ht="12" customHeight="1">
      <c r="C150" s="62"/>
    </row>
    <row r="151" spans="3:3" ht="12" customHeight="1">
      <c r="C151" s="62"/>
    </row>
    <row r="152" spans="3:3" ht="12" customHeight="1">
      <c r="C152" s="62"/>
    </row>
    <row r="153" spans="3:3" ht="12" customHeight="1">
      <c r="C153" s="62"/>
    </row>
    <row r="154" spans="3:3" ht="12" customHeight="1">
      <c r="C154" s="62"/>
    </row>
    <row r="155" spans="3:3" ht="12" customHeight="1">
      <c r="C155" s="62"/>
    </row>
    <row r="156" spans="3:3" ht="12" customHeight="1">
      <c r="C156" s="62"/>
    </row>
    <row r="157" spans="3:3" ht="12" customHeight="1">
      <c r="C157" s="62"/>
    </row>
    <row r="158" spans="3:3" ht="12" customHeight="1">
      <c r="C158" s="62"/>
    </row>
    <row r="159" spans="3:3" ht="12" customHeight="1">
      <c r="C159" s="62"/>
    </row>
    <row r="160" spans="3:3" ht="12" customHeight="1">
      <c r="C160" s="62"/>
    </row>
    <row r="161" spans="3:3" ht="12" customHeight="1">
      <c r="C161" s="62"/>
    </row>
    <row r="162" spans="3:3" ht="12" customHeight="1">
      <c r="C162" s="62"/>
    </row>
    <row r="163" spans="3:3" ht="12" customHeight="1">
      <c r="C163" s="62"/>
    </row>
    <row r="164" spans="3:3" ht="12" customHeight="1">
      <c r="C164" s="62"/>
    </row>
    <row r="165" spans="3:3" ht="12" customHeight="1">
      <c r="C165" s="62"/>
    </row>
    <row r="166" spans="3:3" ht="12" customHeight="1">
      <c r="C166" s="62"/>
    </row>
    <row r="167" spans="3:3" ht="12" customHeight="1">
      <c r="C167" s="62"/>
    </row>
    <row r="168" spans="3:3" ht="12" customHeight="1">
      <c r="C168" s="62"/>
    </row>
    <row r="169" spans="3:3" ht="12" customHeight="1">
      <c r="C169" s="62"/>
    </row>
    <row r="170" spans="3:3" ht="12" customHeight="1">
      <c r="C170" s="62"/>
    </row>
    <row r="171" spans="3:3" ht="12" customHeight="1">
      <c r="C171" s="62"/>
    </row>
    <row r="172" spans="3:3" ht="12" customHeight="1">
      <c r="C172" s="62"/>
    </row>
    <row r="173" spans="3:3" ht="12" customHeight="1">
      <c r="C173" s="62"/>
    </row>
    <row r="174" spans="3:3" ht="12" customHeight="1">
      <c r="C174" s="62"/>
    </row>
    <row r="175" spans="3:3" ht="12" customHeight="1">
      <c r="C175" s="62"/>
    </row>
    <row r="176" spans="3:3" ht="12" customHeight="1">
      <c r="C176" s="62"/>
    </row>
    <row r="177" spans="3:3" ht="12" customHeight="1">
      <c r="C177" s="62"/>
    </row>
    <row r="178" spans="3:3" ht="12" customHeight="1">
      <c r="C178" s="62"/>
    </row>
    <row r="179" spans="3:3" ht="12" customHeight="1">
      <c r="C179" s="62"/>
    </row>
    <row r="180" spans="3:3" ht="12" customHeight="1">
      <c r="C180" s="62"/>
    </row>
    <row r="181" spans="3:3" ht="12" customHeight="1">
      <c r="C181" s="62"/>
    </row>
    <row r="182" spans="3:3" ht="12" customHeight="1">
      <c r="C182" s="62"/>
    </row>
    <row r="183" spans="3:3" ht="12" customHeight="1">
      <c r="C183" s="62"/>
    </row>
    <row r="184" spans="3:3" ht="12" customHeight="1">
      <c r="C184" s="62"/>
    </row>
    <row r="185" spans="3:3" ht="12" customHeight="1">
      <c r="C185" s="62"/>
    </row>
    <row r="186" spans="3:3" ht="12" customHeight="1">
      <c r="C186" s="62"/>
    </row>
    <row r="187" spans="3:3" ht="12" customHeight="1"/>
    <row r="188" spans="3:3" ht="12" customHeight="1"/>
    <row r="189" spans="3:3" ht="12" customHeight="1"/>
    <row r="190" spans="3:3" ht="12" customHeight="1"/>
    <row r="191" spans="3:3" ht="12" customHeight="1"/>
    <row r="192" spans="3:3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</sheetData>
  <printOptions horizontalCentered="1"/>
  <pageMargins left="0.59055118110236227" right="0.19685039370078741" top="0.78740157480314965" bottom="0.78740157480314965" header="0.11811023622047245" footer="0.11811023622047245"/>
  <pageSetup paperSize="9" scale="80" firstPageNumber="4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40"/>
  <sheetViews>
    <sheetView workbookViewId="0"/>
  </sheetViews>
  <sheetFormatPr baseColWidth="10" defaultRowHeight="15"/>
  <cols>
    <col min="1" max="1" width="4.28515625" style="187" customWidth="1"/>
    <col min="2" max="2" width="50.7109375" style="227" customWidth="1"/>
    <col min="3" max="3" width="13.7109375" style="227" customWidth="1"/>
    <col min="4" max="7" width="10.7109375" style="227" hidden="1" customWidth="1"/>
    <col min="8" max="8" width="10.7109375" style="238" hidden="1" customWidth="1"/>
    <col min="9" max="12" width="10.7109375" style="227" hidden="1" customWidth="1"/>
    <col min="13" max="13" width="10.7109375" style="103" hidden="1" customWidth="1"/>
    <col min="14" max="17" width="10.7109375" style="103" customWidth="1"/>
    <col min="18" max="29" width="10.7109375" style="227" customWidth="1"/>
    <col min="30" max="30" width="4.28515625" style="187" hidden="1" customWidth="1"/>
    <col min="31" max="16384" width="11.42578125" style="227"/>
  </cols>
  <sheetData>
    <row r="1" spans="1:160" s="179" customFormat="1" ht="16.5" customHeight="1">
      <c r="A1" s="305" t="s">
        <v>460</v>
      </c>
      <c r="C1" s="180"/>
      <c r="D1" s="180"/>
      <c r="E1" s="181"/>
      <c r="F1" s="181"/>
      <c r="G1" s="181"/>
      <c r="H1" s="181"/>
      <c r="K1" s="180"/>
      <c r="L1" s="181"/>
      <c r="M1" s="180"/>
      <c r="N1" s="180"/>
      <c r="R1" s="182"/>
      <c r="S1" s="305"/>
      <c r="AD1" s="180"/>
    </row>
    <row r="2" spans="1:160" s="184" customFormat="1" ht="16.5" customHeight="1">
      <c r="A2" s="64"/>
      <c r="B2" s="183"/>
      <c r="C2" s="112"/>
      <c r="D2" s="112"/>
      <c r="E2" s="112"/>
      <c r="G2" s="112"/>
      <c r="H2" s="112"/>
      <c r="I2" s="185"/>
      <c r="J2" s="185"/>
      <c r="K2" s="185"/>
      <c r="L2" s="185"/>
      <c r="M2" s="185"/>
      <c r="N2" s="185"/>
      <c r="X2" s="186"/>
      <c r="AD2" s="180"/>
    </row>
    <row r="3" spans="1:160" s="188" customFormat="1" ht="27" customHeight="1">
      <c r="A3" s="298" t="s">
        <v>263</v>
      </c>
      <c r="B3" s="363" t="s">
        <v>264</v>
      </c>
      <c r="C3" s="306" t="s">
        <v>265</v>
      </c>
      <c r="D3" s="306">
        <v>1990</v>
      </c>
      <c r="E3" s="306">
        <v>1991</v>
      </c>
      <c r="F3" s="307">
        <v>1992</v>
      </c>
      <c r="G3" s="306">
        <v>1993</v>
      </c>
      <c r="H3" s="306">
        <v>1994</v>
      </c>
      <c r="I3" s="306">
        <v>1995</v>
      </c>
      <c r="J3" s="307">
        <v>1996</v>
      </c>
      <c r="K3" s="306">
        <v>1997</v>
      </c>
      <c r="L3" s="306">
        <v>1998</v>
      </c>
      <c r="M3" s="306">
        <v>1999</v>
      </c>
      <c r="N3" s="306">
        <v>2000</v>
      </c>
      <c r="O3" s="306">
        <v>2001</v>
      </c>
      <c r="P3" s="308">
        <v>2002</v>
      </c>
      <c r="Q3" s="308">
        <v>2003</v>
      </c>
      <c r="R3" s="306">
        <v>2004</v>
      </c>
      <c r="S3" s="307">
        <v>2005</v>
      </c>
      <c r="T3" s="308">
        <v>2006</v>
      </c>
      <c r="U3" s="308">
        <v>2007</v>
      </c>
      <c r="V3" s="308">
        <v>2008</v>
      </c>
      <c r="W3" s="308">
        <v>2009</v>
      </c>
      <c r="X3" s="306">
        <v>2010</v>
      </c>
      <c r="Y3" s="308">
        <v>2011</v>
      </c>
      <c r="Z3" s="308">
        <v>2012</v>
      </c>
      <c r="AA3" s="308">
        <v>2013</v>
      </c>
      <c r="AB3" s="308" t="s">
        <v>683</v>
      </c>
      <c r="AC3" s="308" t="s">
        <v>684</v>
      </c>
      <c r="AD3" s="303" t="s">
        <v>263</v>
      </c>
      <c r="AE3" s="189"/>
      <c r="AF3" s="189"/>
      <c r="AG3" s="189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EW3" s="184"/>
      <c r="EX3" s="184"/>
      <c r="EY3" s="184"/>
      <c r="EZ3" s="184"/>
      <c r="FA3" s="184"/>
      <c r="FB3" s="184"/>
      <c r="FC3" s="184"/>
      <c r="FD3" s="184"/>
    </row>
    <row r="4" spans="1:160" s="193" customFormat="1" ht="20.100000000000001" customHeight="1">
      <c r="A4" s="264"/>
      <c r="B4" s="192"/>
      <c r="C4" s="259"/>
      <c r="D4" s="312" t="s">
        <v>461</v>
      </c>
      <c r="E4" s="312"/>
      <c r="F4" s="312"/>
      <c r="G4" s="312"/>
      <c r="H4" s="312"/>
      <c r="I4" s="312"/>
      <c r="J4" s="309"/>
      <c r="K4" s="309"/>
      <c r="L4" s="309"/>
      <c r="M4" s="309"/>
      <c r="N4" s="312" t="s">
        <v>461</v>
      </c>
      <c r="O4" s="309"/>
      <c r="P4" s="309"/>
      <c r="Q4" s="309"/>
      <c r="R4" s="310"/>
      <c r="S4" s="312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264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</row>
    <row r="5" spans="1:160" s="126" customFormat="1" ht="15" customHeight="1">
      <c r="A5" s="78">
        <v>1</v>
      </c>
      <c r="B5" s="195" t="s">
        <v>462</v>
      </c>
      <c r="C5" s="175" t="s">
        <v>316</v>
      </c>
      <c r="D5" s="121">
        <v>14905.236999999999</v>
      </c>
      <c r="E5" s="121">
        <v>14609.771000000001</v>
      </c>
      <c r="F5" s="121">
        <v>14319.456</v>
      </c>
      <c r="G5" s="121">
        <v>14309.02</v>
      </c>
      <c r="H5" s="121">
        <v>14185.249</v>
      </c>
      <c r="I5" s="121">
        <v>14268.972</v>
      </c>
      <c r="J5" s="121">
        <v>14745.937</v>
      </c>
      <c r="K5" s="121">
        <v>14613.92818852</v>
      </c>
      <c r="L5" s="121">
        <v>14520.569</v>
      </c>
      <c r="M5" s="121">
        <v>14323.277</v>
      </c>
      <c r="N5" s="121">
        <v>14400.802141999999</v>
      </c>
      <c r="O5" s="121">
        <v>14678.626196000001</v>
      </c>
      <c r="P5" s="121">
        <v>14427.36</v>
      </c>
      <c r="Q5" s="121">
        <v>14600.075852722526</v>
      </c>
      <c r="R5" s="121">
        <v>14591.341140094824</v>
      </c>
      <c r="S5" s="121">
        <v>14558.358320242451</v>
      </c>
      <c r="T5" s="121">
        <v>14836.793684916312</v>
      </c>
      <c r="U5" s="121">
        <v>14196.87369608583</v>
      </c>
      <c r="V5" s="121">
        <v>14379.686386625039</v>
      </c>
      <c r="W5" s="121">
        <v>13530.865939897401</v>
      </c>
      <c r="X5" s="121">
        <v>14216.755999999999</v>
      </c>
      <c r="Y5" s="121">
        <v>13599.334000000001</v>
      </c>
      <c r="Z5" s="121">
        <v>13447.058999999999</v>
      </c>
      <c r="AA5" s="121">
        <v>13821.609</v>
      </c>
      <c r="AB5" s="121">
        <v>13179.587</v>
      </c>
      <c r="AC5" s="121">
        <v>13258.144</v>
      </c>
      <c r="AD5" s="256">
        <v>1</v>
      </c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94"/>
      <c r="AX5" s="194"/>
      <c r="AY5" s="194"/>
      <c r="AZ5" s="194"/>
      <c r="BA5" s="194"/>
      <c r="BB5" s="194"/>
      <c r="BC5" s="194"/>
    </row>
    <row r="6" spans="1:160" s="126" customFormat="1" ht="15" customHeight="1">
      <c r="A6" s="84">
        <v>2</v>
      </c>
      <c r="B6" s="195" t="s">
        <v>463</v>
      </c>
      <c r="C6" s="175" t="s">
        <v>328</v>
      </c>
      <c r="D6" s="196" t="s">
        <v>464</v>
      </c>
      <c r="E6" s="120">
        <v>1443.3702253053332</v>
      </c>
      <c r="F6" s="120">
        <v>1460.1860441386666</v>
      </c>
      <c r="G6" s="120">
        <v>1399.6846144420001</v>
      </c>
      <c r="H6" s="120">
        <v>1514.9662753651364</v>
      </c>
      <c r="I6" s="120">
        <v>1455.1929941054293</v>
      </c>
      <c r="J6" s="120">
        <v>1433.2776408737766</v>
      </c>
      <c r="K6" s="120">
        <v>1420.4101200967648</v>
      </c>
      <c r="L6" s="120">
        <v>1398.0291642250013</v>
      </c>
      <c r="M6" s="120">
        <v>1422.8389642247646</v>
      </c>
      <c r="N6" s="120">
        <v>1412.2493927264893</v>
      </c>
      <c r="O6" s="120">
        <v>1339.8369834649475</v>
      </c>
      <c r="P6" s="120">
        <v>1323.8473802999922</v>
      </c>
      <c r="Q6" s="120">
        <v>1337.7100645572068</v>
      </c>
      <c r="R6" s="120">
        <v>1334.2028342865826</v>
      </c>
      <c r="S6" s="120">
        <v>1303.1945157858895</v>
      </c>
      <c r="T6" s="120">
        <v>1365.4091995672165</v>
      </c>
      <c r="U6" s="120">
        <v>1343.573114857699</v>
      </c>
      <c r="V6" s="120">
        <v>1325.9886486647372</v>
      </c>
      <c r="W6" s="120">
        <v>1211.6177857432062</v>
      </c>
      <c r="X6" s="120">
        <v>1250.8418790687874</v>
      </c>
      <c r="Y6" s="120">
        <v>1332.2113896714566</v>
      </c>
      <c r="Z6" s="120">
        <v>1274.4833320075243</v>
      </c>
      <c r="AA6" s="120">
        <v>1284.4290712043248</v>
      </c>
      <c r="AB6" s="120">
        <v>1297.912737930119</v>
      </c>
      <c r="AC6" s="120">
        <v>1286.6526007252255</v>
      </c>
      <c r="AD6" s="256">
        <v>2</v>
      </c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</row>
    <row r="7" spans="1:160" s="126" customFormat="1" ht="15" customHeight="1">
      <c r="A7" s="84">
        <v>3</v>
      </c>
      <c r="B7" s="195" t="s">
        <v>465</v>
      </c>
      <c r="C7" s="175" t="s">
        <v>311</v>
      </c>
      <c r="D7" s="196" t="s">
        <v>464</v>
      </c>
      <c r="E7" s="120">
        <v>51244.884172402264</v>
      </c>
      <c r="F7" s="120">
        <v>49948.487298958295</v>
      </c>
      <c r="G7" s="120">
        <v>49539.538978272984</v>
      </c>
      <c r="H7" s="120">
        <v>49199.923021629875</v>
      </c>
      <c r="I7" s="120">
        <v>48830.886153297433</v>
      </c>
      <c r="J7" s="120">
        <v>47765.155679624855</v>
      </c>
      <c r="K7" s="120">
        <v>47382.742840732652</v>
      </c>
      <c r="L7" s="120">
        <v>45806.735766410151</v>
      </c>
      <c r="M7" s="120">
        <v>45370.603846017038</v>
      </c>
      <c r="N7" s="120">
        <v>44929.278476446321</v>
      </c>
      <c r="O7" s="120">
        <v>43899.213293245193</v>
      </c>
      <c r="P7" s="120" t="s">
        <v>319</v>
      </c>
      <c r="Q7" s="120" t="s">
        <v>319</v>
      </c>
      <c r="R7" s="120">
        <v>40536.904529735148</v>
      </c>
      <c r="S7" s="197" t="s">
        <v>319</v>
      </c>
      <c r="T7" s="197" t="s">
        <v>319</v>
      </c>
      <c r="U7" s="120">
        <v>37747.156996052712</v>
      </c>
      <c r="V7" s="197" t="s">
        <v>319</v>
      </c>
      <c r="W7" s="197" t="s">
        <v>319</v>
      </c>
      <c r="X7" s="120">
        <v>38103.774261573628</v>
      </c>
      <c r="Y7" s="197" t="s">
        <v>319</v>
      </c>
      <c r="Z7" s="197" t="s">
        <v>319</v>
      </c>
      <c r="AA7" s="120">
        <v>29685.836458797865</v>
      </c>
      <c r="AB7" s="197" t="s">
        <v>319</v>
      </c>
      <c r="AC7" s="197" t="s">
        <v>319</v>
      </c>
      <c r="AD7" s="256">
        <v>3</v>
      </c>
    </row>
    <row r="8" spans="1:160" s="126" customFormat="1" ht="15" customHeight="1">
      <c r="A8" s="78">
        <v>4</v>
      </c>
      <c r="B8" s="195" t="s">
        <v>466</v>
      </c>
      <c r="C8" s="175" t="s">
        <v>467</v>
      </c>
      <c r="D8" s="120" t="s">
        <v>319</v>
      </c>
      <c r="E8" s="120" t="s">
        <v>319</v>
      </c>
      <c r="F8" s="120" t="s">
        <v>319</v>
      </c>
      <c r="G8" s="120" t="s">
        <v>319</v>
      </c>
      <c r="H8" s="120" t="s">
        <v>319</v>
      </c>
      <c r="I8" s="120">
        <v>1168097.153142662</v>
      </c>
      <c r="J8" s="120">
        <v>1186490.2917642745</v>
      </c>
      <c r="K8" s="120">
        <v>1161223.2127231383</v>
      </c>
      <c r="L8" s="120">
        <v>1136447.8781004369</v>
      </c>
      <c r="M8" s="120">
        <v>1108171.7007003995</v>
      </c>
      <c r="N8" s="120">
        <v>1100249.2590553823</v>
      </c>
      <c r="O8" s="120">
        <v>1131061.0633193271</v>
      </c>
      <c r="P8" s="120">
        <v>1113109.288293351</v>
      </c>
      <c r="Q8" s="120">
        <v>1122108.9954764622</v>
      </c>
      <c r="R8" s="120">
        <v>1124416.3231678829</v>
      </c>
      <c r="S8" s="120">
        <v>1105745.9386644769</v>
      </c>
      <c r="T8" s="120">
        <v>1125474.0334916757</v>
      </c>
      <c r="U8" s="120">
        <v>1119762.1520747754</v>
      </c>
      <c r="V8" s="120">
        <v>1131407.4701120679</v>
      </c>
      <c r="W8" s="120">
        <v>1062361.17930345</v>
      </c>
      <c r="X8" s="120">
        <v>1113516.6306773443</v>
      </c>
      <c r="Y8" s="120">
        <v>1090611.1394902021</v>
      </c>
      <c r="Z8" s="120">
        <v>1087000.4297612985</v>
      </c>
      <c r="AA8" s="120">
        <v>1107467.5028741569</v>
      </c>
      <c r="AB8" s="120">
        <v>1061541.9669858972</v>
      </c>
      <c r="AC8" s="149" t="s">
        <v>300</v>
      </c>
      <c r="AD8" s="256">
        <v>4</v>
      </c>
      <c r="AE8" s="260"/>
      <c r="AF8" s="198"/>
      <c r="AG8" s="198"/>
      <c r="AH8" s="198"/>
      <c r="AI8" s="198"/>
    </row>
    <row r="9" spans="1:160" s="126" customFormat="1" ht="15" customHeight="1">
      <c r="A9" s="78">
        <v>5</v>
      </c>
      <c r="B9" s="195" t="s">
        <v>468</v>
      </c>
      <c r="C9" s="175" t="s">
        <v>469</v>
      </c>
      <c r="D9" s="120" t="s">
        <v>319</v>
      </c>
      <c r="E9" s="120" t="s">
        <v>319</v>
      </c>
      <c r="F9" s="120" t="s">
        <v>319</v>
      </c>
      <c r="G9" s="120" t="s">
        <v>319</v>
      </c>
      <c r="H9" s="120" t="s">
        <v>319</v>
      </c>
      <c r="I9" s="133">
        <v>987262.74415579077</v>
      </c>
      <c r="J9" s="133">
        <v>1008025.4935521035</v>
      </c>
      <c r="K9" s="133">
        <v>989615.15985446877</v>
      </c>
      <c r="L9" s="133">
        <v>982424.7735574207</v>
      </c>
      <c r="M9" s="133">
        <v>959879.17345087789</v>
      </c>
      <c r="N9" s="133">
        <v>958097.26331408706</v>
      </c>
      <c r="O9" s="133">
        <v>990302.44964212494</v>
      </c>
      <c r="P9" s="133">
        <v>976903.25842627406</v>
      </c>
      <c r="Q9" s="133">
        <v>990273.96288060443</v>
      </c>
      <c r="R9" s="133">
        <v>994774.73267451965</v>
      </c>
      <c r="S9" s="133">
        <v>981166.97300555685</v>
      </c>
      <c r="T9" s="133">
        <v>1005122.6443675691</v>
      </c>
      <c r="U9" s="133">
        <v>999615.58074036718</v>
      </c>
      <c r="V9" s="133">
        <v>1011695.6755572185</v>
      </c>
      <c r="W9" s="133">
        <v>945374.62405881158</v>
      </c>
      <c r="X9" s="133">
        <v>1005678.0948966368</v>
      </c>
      <c r="Y9" s="133">
        <v>982266.22183189378</v>
      </c>
      <c r="Z9" s="133">
        <v>978594.50405862858</v>
      </c>
      <c r="AA9" s="133">
        <v>999001.96271405625</v>
      </c>
      <c r="AB9" s="133">
        <v>953536.08774834825</v>
      </c>
      <c r="AC9" s="149" t="s">
        <v>300</v>
      </c>
      <c r="AD9" s="256">
        <v>5</v>
      </c>
    </row>
    <row r="10" spans="1:160" s="126" customFormat="1" ht="15" customHeight="1">
      <c r="A10" s="78">
        <v>6</v>
      </c>
      <c r="B10" s="199" t="s">
        <v>470</v>
      </c>
      <c r="C10" s="175" t="s">
        <v>471</v>
      </c>
      <c r="D10" s="120" t="s">
        <v>319</v>
      </c>
      <c r="E10" s="120" t="s">
        <v>319</v>
      </c>
      <c r="F10" s="120" t="s">
        <v>319</v>
      </c>
      <c r="G10" s="120" t="s">
        <v>319</v>
      </c>
      <c r="H10" s="120" t="s">
        <v>319</v>
      </c>
      <c r="I10" s="133">
        <v>63257.97189056284</v>
      </c>
      <c r="J10" s="133">
        <v>64568.434026541458</v>
      </c>
      <c r="K10" s="133">
        <v>61617.203272272374</v>
      </c>
      <c r="L10" s="133">
        <v>48201.553274488288</v>
      </c>
      <c r="M10" s="133">
        <v>44658.103840156982</v>
      </c>
      <c r="N10" s="133">
        <v>44582.498505032425</v>
      </c>
      <c r="O10" s="133">
        <v>46168.563801288772</v>
      </c>
      <c r="P10" s="133">
        <v>45357.634229512892</v>
      </c>
      <c r="Q10" s="133">
        <v>44991.123727329694</v>
      </c>
      <c r="R10" s="133">
        <v>47396.208208979915</v>
      </c>
      <c r="S10" s="133">
        <v>45279.799528892348</v>
      </c>
      <c r="T10" s="133">
        <v>44975.519662529216</v>
      </c>
      <c r="U10" s="133">
        <v>47112.273307567477</v>
      </c>
      <c r="V10" s="133">
        <v>47656.887739232356</v>
      </c>
      <c r="W10" s="133">
        <v>46744.493374488782</v>
      </c>
      <c r="X10" s="133">
        <v>38436.563929472293</v>
      </c>
      <c r="Y10" s="133">
        <v>39771.151733264858</v>
      </c>
      <c r="Z10" s="133">
        <v>38976.59655324513</v>
      </c>
      <c r="AA10" s="133">
        <v>39558.551421338641</v>
      </c>
      <c r="AB10" s="133">
        <v>40231.947858678584</v>
      </c>
      <c r="AC10" s="149" t="s">
        <v>300</v>
      </c>
      <c r="AD10" s="256">
        <v>6</v>
      </c>
      <c r="AE10" s="200"/>
      <c r="AG10" s="200"/>
      <c r="AI10" s="200"/>
      <c r="AK10" s="200"/>
    </row>
    <row r="11" spans="1:160" s="126" customFormat="1" ht="15" customHeight="1">
      <c r="A11" s="78">
        <v>7</v>
      </c>
      <c r="B11" s="199" t="s">
        <v>472</v>
      </c>
      <c r="C11" s="175" t="s">
        <v>471</v>
      </c>
      <c r="D11" s="120" t="s">
        <v>319</v>
      </c>
      <c r="E11" s="120" t="s">
        <v>319</v>
      </c>
      <c r="F11" s="120" t="s">
        <v>319</v>
      </c>
      <c r="G11" s="120" t="s">
        <v>319</v>
      </c>
      <c r="H11" s="120" t="s">
        <v>319</v>
      </c>
      <c r="I11" s="133">
        <v>86593.627955690128</v>
      </c>
      <c r="J11" s="133">
        <v>84392.521559390414</v>
      </c>
      <c r="K11" s="133">
        <v>80860.960552731427</v>
      </c>
      <c r="L11" s="133">
        <v>76493.202022420985</v>
      </c>
      <c r="M11" s="133">
        <v>75997.803466830446</v>
      </c>
      <c r="N11" s="133">
        <v>72414.498767440382</v>
      </c>
      <c r="O11" s="133">
        <v>69387.685498044651</v>
      </c>
      <c r="P11" s="133">
        <v>66144.617229474781</v>
      </c>
      <c r="Q11" s="133">
        <v>63330.130377830326</v>
      </c>
      <c r="R11" s="133">
        <v>59143.867316517266</v>
      </c>
      <c r="S11" s="133">
        <v>56445.616091601558</v>
      </c>
      <c r="T11" s="133">
        <v>53165.68855665157</v>
      </c>
      <c r="U11" s="133">
        <v>51315.366416184508</v>
      </c>
      <c r="V11" s="133">
        <v>50536.661537964486</v>
      </c>
      <c r="W11" s="133">
        <v>48693.874929794751</v>
      </c>
      <c r="X11" s="133">
        <v>48010.229028638154</v>
      </c>
      <c r="Y11" s="133">
        <v>47107.673288200458</v>
      </c>
      <c r="Z11" s="133">
        <v>47691.91205922376</v>
      </c>
      <c r="AA11" s="133">
        <v>47157.578811963576</v>
      </c>
      <c r="AB11" s="133">
        <v>46013.771801018556</v>
      </c>
      <c r="AC11" s="149" t="s">
        <v>300</v>
      </c>
      <c r="AD11" s="256">
        <v>7</v>
      </c>
      <c r="AE11" s="200"/>
      <c r="AG11" s="200"/>
      <c r="AI11" s="200"/>
      <c r="AK11" s="200"/>
    </row>
    <row r="12" spans="1:160" s="126" customFormat="1" ht="15" customHeight="1">
      <c r="A12" s="84">
        <v>8</v>
      </c>
      <c r="B12" s="199" t="s">
        <v>473</v>
      </c>
      <c r="C12" s="175" t="s">
        <v>471</v>
      </c>
      <c r="D12" s="201" t="s">
        <v>319</v>
      </c>
      <c r="E12" s="201" t="s">
        <v>319</v>
      </c>
      <c r="F12" s="201" t="s">
        <v>319</v>
      </c>
      <c r="G12" s="201" t="s">
        <v>319</v>
      </c>
      <c r="H12" s="201" t="s">
        <v>319</v>
      </c>
      <c r="I12" s="120">
        <v>8379.3203613279766</v>
      </c>
      <c r="J12" s="120">
        <v>7717.5990284974469</v>
      </c>
      <c r="K12" s="120">
        <v>8342.8034650972331</v>
      </c>
      <c r="L12" s="120">
        <v>8945.7928305854693</v>
      </c>
      <c r="M12" s="120">
        <v>9108.3423654363796</v>
      </c>
      <c r="N12" s="120">
        <v>8049.7959737503606</v>
      </c>
      <c r="O12" s="120">
        <v>9143.6322798721048</v>
      </c>
      <c r="P12" s="120">
        <v>9815.675992329041</v>
      </c>
      <c r="Q12" s="120">
        <v>9123.4231512188126</v>
      </c>
      <c r="R12" s="120">
        <v>9426.9425792301899</v>
      </c>
      <c r="S12" s="120">
        <v>9663.6455744524192</v>
      </c>
      <c r="T12" s="120">
        <v>9886.561723517003</v>
      </c>
      <c r="U12" s="120">
        <v>9988.3237848656972</v>
      </c>
      <c r="V12" s="120">
        <v>10170.188893468438</v>
      </c>
      <c r="W12" s="120">
        <v>10723.668799556322</v>
      </c>
      <c r="X12" s="120">
        <v>10280.958879201244</v>
      </c>
      <c r="Y12" s="120">
        <v>10529.936147230612</v>
      </c>
      <c r="Z12" s="120">
        <v>10729.717583847687</v>
      </c>
      <c r="AA12" s="120">
        <v>10762.838188799227</v>
      </c>
      <c r="AB12" s="120">
        <v>10902.316775571842</v>
      </c>
      <c r="AC12" s="149" t="s">
        <v>300</v>
      </c>
      <c r="AD12" s="256">
        <v>8</v>
      </c>
      <c r="AE12" s="200"/>
      <c r="AG12" s="200"/>
      <c r="AI12" s="200"/>
      <c r="AK12" s="200"/>
    </row>
    <row r="13" spans="1:160" s="126" customFormat="1" ht="15" customHeight="1">
      <c r="A13" s="84">
        <v>9</v>
      </c>
      <c r="B13" s="199" t="s">
        <v>474</v>
      </c>
      <c r="C13" s="175" t="s">
        <v>471</v>
      </c>
      <c r="D13" s="201" t="s">
        <v>319</v>
      </c>
      <c r="E13" s="201" t="s">
        <v>319</v>
      </c>
      <c r="F13" s="201" t="s">
        <v>319</v>
      </c>
      <c r="G13" s="201" t="s">
        <v>319</v>
      </c>
      <c r="H13" s="201" t="s">
        <v>319</v>
      </c>
      <c r="I13" s="120">
        <v>2085.7208518848802</v>
      </c>
      <c r="J13" s="120">
        <v>2041.1871893244656</v>
      </c>
      <c r="K13" s="120">
        <v>1653.4839981390626</v>
      </c>
      <c r="L13" s="120">
        <v>1781.7906416328212</v>
      </c>
      <c r="M13" s="120">
        <v>1484.7690260499999</v>
      </c>
      <c r="N13" s="120">
        <v>956.32493682846871</v>
      </c>
      <c r="O13" s="120">
        <v>869.60135915807109</v>
      </c>
      <c r="P13" s="120">
        <v>945.64764800234991</v>
      </c>
      <c r="Q13" s="120">
        <v>1015.5303278713441</v>
      </c>
      <c r="R13" s="120">
        <v>977.40017061642061</v>
      </c>
      <c r="S13" s="120">
        <v>836.7689433954871</v>
      </c>
      <c r="T13" s="120">
        <v>668.46843793346727</v>
      </c>
      <c r="U13" s="120">
        <v>587.33713417830063</v>
      </c>
      <c r="V13" s="120">
        <v>565.99967843681929</v>
      </c>
      <c r="W13" s="120">
        <v>405.89819491865319</v>
      </c>
      <c r="X13" s="120">
        <v>345.37465452853002</v>
      </c>
      <c r="Y13" s="120">
        <v>278.51315851737002</v>
      </c>
      <c r="Z13" s="120">
        <v>242.19529827528999</v>
      </c>
      <c r="AA13" s="120">
        <v>258.24248022475001</v>
      </c>
      <c r="AB13" s="120">
        <v>234.23012790999999</v>
      </c>
      <c r="AC13" s="149" t="s">
        <v>300</v>
      </c>
      <c r="AD13" s="256">
        <v>9</v>
      </c>
      <c r="AE13" s="200"/>
      <c r="AG13" s="200"/>
      <c r="AI13" s="200"/>
      <c r="AK13" s="200"/>
    </row>
    <row r="14" spans="1:160" s="126" customFormat="1" ht="15" customHeight="1">
      <c r="A14" s="84">
        <v>10</v>
      </c>
      <c r="B14" s="199" t="s">
        <v>475</v>
      </c>
      <c r="C14" s="175" t="s">
        <v>471</v>
      </c>
      <c r="D14" s="201" t="s">
        <v>319</v>
      </c>
      <c r="E14" s="201" t="s">
        <v>319</v>
      </c>
      <c r="F14" s="201" t="s">
        <v>319</v>
      </c>
      <c r="G14" s="201" t="s">
        <v>319</v>
      </c>
      <c r="H14" s="201" t="s">
        <v>319</v>
      </c>
      <c r="I14" s="120">
        <v>283.64690896083334</v>
      </c>
      <c r="J14" s="120">
        <v>270.28475949199168</v>
      </c>
      <c r="K14" s="120">
        <v>267.93175957244836</v>
      </c>
      <c r="L14" s="120">
        <v>258.2857397818907</v>
      </c>
      <c r="M14" s="120">
        <v>188.14702584508512</v>
      </c>
      <c r="N14" s="120">
        <v>178.61832383585292</v>
      </c>
      <c r="O14" s="120">
        <v>164.5516966754891</v>
      </c>
      <c r="P14" s="120">
        <v>135.39650351924746</v>
      </c>
      <c r="Q14" s="120">
        <v>133.07709156859499</v>
      </c>
      <c r="R14" s="120">
        <v>142.26101954112573</v>
      </c>
      <c r="S14" s="120">
        <v>145.60818384846456</v>
      </c>
      <c r="T14" s="120">
        <v>142.17109039759723</v>
      </c>
      <c r="U14" s="120">
        <v>139.49970552615255</v>
      </c>
      <c r="V14" s="120">
        <v>130.31635174590906</v>
      </c>
      <c r="W14" s="120">
        <v>128.24469631795094</v>
      </c>
      <c r="X14" s="120">
        <v>133.64197735780687</v>
      </c>
      <c r="Y14" s="120">
        <v>138.73135826676099</v>
      </c>
      <c r="Z14" s="120">
        <v>138.37258605201262</v>
      </c>
      <c r="AA14" s="120">
        <v>143.03516045122524</v>
      </c>
      <c r="AB14" s="120">
        <v>148.95489630846629</v>
      </c>
      <c r="AC14" s="149" t="s">
        <v>300</v>
      </c>
      <c r="AD14" s="256">
        <v>10</v>
      </c>
      <c r="AE14" s="200"/>
      <c r="AG14" s="200"/>
      <c r="AI14" s="200"/>
      <c r="AK14" s="200"/>
    </row>
    <row r="15" spans="1:160" s="126" customFormat="1" ht="15" customHeight="1">
      <c r="A15" s="84">
        <v>11</v>
      </c>
      <c r="B15" s="199" t="s">
        <v>557</v>
      </c>
      <c r="C15" s="175" t="s">
        <v>471</v>
      </c>
      <c r="D15" s="201" t="s">
        <v>319</v>
      </c>
      <c r="E15" s="201" t="s">
        <v>319</v>
      </c>
      <c r="F15" s="201" t="s">
        <v>319</v>
      </c>
      <c r="G15" s="201" t="s">
        <v>319</v>
      </c>
      <c r="H15" s="201" t="s">
        <v>319</v>
      </c>
      <c r="I15" s="120">
        <v>5.2897166724</v>
      </c>
      <c r="J15" s="120">
        <v>7.2211333275999996</v>
      </c>
      <c r="K15" s="120">
        <v>7.8517999999999999</v>
      </c>
      <c r="L15" s="120">
        <v>7.5837666723999995</v>
      </c>
      <c r="M15" s="120">
        <v>6.6850666724000005</v>
      </c>
      <c r="N15" s="120">
        <v>8.9160500000000003</v>
      </c>
      <c r="O15" s="120">
        <v>7.8202666723999998</v>
      </c>
      <c r="P15" s="120">
        <v>12.219166672399998</v>
      </c>
      <c r="Q15" s="120">
        <v>19.377233333333276</v>
      </c>
      <c r="R15" s="120">
        <v>22.814366672399995</v>
      </c>
      <c r="S15" s="120">
        <v>34.489440000000002</v>
      </c>
      <c r="T15" s="120">
        <v>27.839919999999996</v>
      </c>
      <c r="U15" s="120">
        <v>12.022799999999998</v>
      </c>
      <c r="V15" s="120">
        <v>29.595867999999996</v>
      </c>
      <c r="W15" s="120">
        <v>29.081333336799997</v>
      </c>
      <c r="X15" s="120">
        <v>61.433666663199993</v>
      </c>
      <c r="Y15" s="120">
        <v>61.206666670399997</v>
      </c>
      <c r="Z15" s="120">
        <v>35.207000006000001</v>
      </c>
      <c r="AA15" s="120">
        <v>16.030399999999997</v>
      </c>
      <c r="AB15" s="120">
        <v>20.278799999999997</v>
      </c>
      <c r="AC15" s="149" t="s">
        <v>300</v>
      </c>
      <c r="AD15" s="256">
        <v>11</v>
      </c>
      <c r="AE15" s="200"/>
      <c r="AG15" s="200"/>
      <c r="AI15" s="200"/>
      <c r="AK15" s="200"/>
    </row>
    <row r="16" spans="1:160" s="126" customFormat="1" ht="15" customHeight="1">
      <c r="A16" s="84">
        <v>12</v>
      </c>
      <c r="B16" s="195" t="s">
        <v>10</v>
      </c>
      <c r="C16" s="175"/>
      <c r="D16" s="202"/>
      <c r="E16" s="202"/>
      <c r="F16" s="202"/>
      <c r="G16" s="202"/>
      <c r="H16" s="202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137"/>
      <c r="Z16" s="137"/>
      <c r="AB16" s="137"/>
      <c r="AC16" s="137"/>
      <c r="AD16" s="256">
        <v>12</v>
      </c>
    </row>
    <row r="17" spans="1:30" s="126" customFormat="1" ht="15" customHeight="1">
      <c r="A17" s="84">
        <v>13</v>
      </c>
      <c r="B17" s="199" t="s">
        <v>476</v>
      </c>
      <c r="C17" s="135" t="s">
        <v>332</v>
      </c>
      <c r="D17" s="120" t="s">
        <v>319</v>
      </c>
      <c r="E17" s="120" t="s">
        <v>319</v>
      </c>
      <c r="F17" s="120" t="s">
        <v>319</v>
      </c>
      <c r="G17" s="120" t="s">
        <v>319</v>
      </c>
      <c r="H17" s="120" t="s">
        <v>319</v>
      </c>
      <c r="I17" s="133">
        <v>1900.0325187006224</v>
      </c>
      <c r="J17" s="133">
        <v>1616.3709080484318</v>
      </c>
      <c r="K17" s="133">
        <v>1398.7634095028275</v>
      </c>
      <c r="L17" s="133">
        <v>1160.3718085406504</v>
      </c>
      <c r="M17" s="133">
        <v>994.29087954333875</v>
      </c>
      <c r="N17" s="133">
        <v>698.20054007127021</v>
      </c>
      <c r="O17" s="133">
        <v>806.15565119345501</v>
      </c>
      <c r="P17" s="133">
        <v>779.09603729478454</v>
      </c>
      <c r="Q17" s="133">
        <v>735.91334488791301</v>
      </c>
      <c r="R17" s="133">
        <v>877.5879115371165</v>
      </c>
      <c r="S17" s="133">
        <v>772.66515999198134</v>
      </c>
      <c r="T17" s="133">
        <v>635.14919863330101</v>
      </c>
      <c r="U17" s="133">
        <v>696.10852285213298</v>
      </c>
      <c r="V17" s="133">
        <v>727.6368956047138</v>
      </c>
      <c r="W17" s="133">
        <v>628.01591780893648</v>
      </c>
      <c r="X17" s="133">
        <v>583.07546318199661</v>
      </c>
      <c r="Y17" s="133">
        <v>553.48344866253308</v>
      </c>
      <c r="Z17" s="133">
        <v>563.94992404894185</v>
      </c>
      <c r="AA17" s="133">
        <v>564.55787309280515</v>
      </c>
      <c r="AB17" s="133">
        <v>531.80658066636897</v>
      </c>
      <c r="AC17" s="149" t="s">
        <v>300</v>
      </c>
      <c r="AD17" s="256">
        <v>13</v>
      </c>
    </row>
    <row r="18" spans="1:30" s="126" customFormat="1" ht="15" customHeight="1">
      <c r="A18" s="84">
        <v>14</v>
      </c>
      <c r="B18" s="199" t="s">
        <v>477</v>
      </c>
      <c r="C18" s="135" t="s">
        <v>332</v>
      </c>
      <c r="D18" s="120" t="s">
        <v>319</v>
      </c>
      <c r="E18" s="120" t="s">
        <v>319</v>
      </c>
      <c r="F18" s="120" t="s">
        <v>319</v>
      </c>
      <c r="G18" s="120" t="s">
        <v>319</v>
      </c>
      <c r="H18" s="120" t="s">
        <v>319</v>
      </c>
      <c r="I18" s="133">
        <v>2420.0160130895024</v>
      </c>
      <c r="J18" s="133">
        <v>2341.4046668453416</v>
      </c>
      <c r="K18" s="133">
        <v>2296.3317242717308</v>
      </c>
      <c r="L18" s="133">
        <v>2256.787708155809</v>
      </c>
      <c r="M18" s="133">
        <v>2256.378342465634</v>
      </c>
      <c r="N18" s="133">
        <v>2067.7109984427707</v>
      </c>
      <c r="O18" s="133">
        <v>2162.3050984045417</v>
      </c>
      <c r="P18" s="133">
        <v>2119.8950859734259</v>
      </c>
      <c r="Q18" s="133">
        <v>2065.1067408103827</v>
      </c>
      <c r="R18" s="133">
        <v>2180.7557137354379</v>
      </c>
      <c r="S18" s="133">
        <v>2038.6899312249934</v>
      </c>
      <c r="T18" s="133">
        <v>2011.1503149476148</v>
      </c>
      <c r="U18" s="133">
        <v>2092.1719994450254</v>
      </c>
      <c r="V18" s="133">
        <v>2074.6054080051326</v>
      </c>
      <c r="W18" s="133">
        <v>1877.1625353076295</v>
      </c>
      <c r="X18" s="133">
        <v>1916.0977982439229</v>
      </c>
      <c r="Y18" s="133">
        <v>1822.3846606303425</v>
      </c>
      <c r="Z18" s="133">
        <v>1849.0536971379956</v>
      </c>
      <c r="AA18" s="133">
        <v>1861.4540873035442</v>
      </c>
      <c r="AB18" s="133">
        <v>1784.6822707452159</v>
      </c>
      <c r="AC18" s="149" t="s">
        <v>300</v>
      </c>
      <c r="AD18" s="256">
        <v>14</v>
      </c>
    </row>
    <row r="19" spans="1:30" s="126" customFormat="1" ht="15" customHeight="1">
      <c r="A19" s="84">
        <v>15</v>
      </c>
      <c r="B19" s="199" t="s">
        <v>336</v>
      </c>
      <c r="C19" s="135" t="s">
        <v>332</v>
      </c>
      <c r="D19" s="120" t="s">
        <v>319</v>
      </c>
      <c r="E19" s="120" t="s">
        <v>319</v>
      </c>
      <c r="F19" s="120" t="s">
        <v>319</v>
      </c>
      <c r="G19" s="120" t="s">
        <v>319</v>
      </c>
      <c r="H19" s="120" t="s">
        <v>319</v>
      </c>
      <c r="I19" s="133">
        <v>2062.1288338277441</v>
      </c>
      <c r="J19" s="133">
        <v>1990.2265988456747</v>
      </c>
      <c r="K19" s="133">
        <v>1965.8917707236612</v>
      </c>
      <c r="L19" s="133">
        <v>1921.8548007744234</v>
      </c>
      <c r="M19" s="133">
        <v>1779.1485475142347</v>
      </c>
      <c r="N19" s="133">
        <v>1616.107193283538</v>
      </c>
      <c r="O19" s="133">
        <v>1532.8588142012843</v>
      </c>
      <c r="P19" s="133">
        <v>1468.2800411919243</v>
      </c>
      <c r="Q19" s="133">
        <v>1399.5630492532521</v>
      </c>
      <c r="R19" s="133">
        <v>1429.8905180758381</v>
      </c>
      <c r="S19" s="133">
        <v>1391.4743726728302</v>
      </c>
      <c r="T19" s="133">
        <v>1375.48122023052</v>
      </c>
      <c r="U19" s="133">
        <v>1332.1911226603631</v>
      </c>
      <c r="V19" s="133">
        <v>1285.6534934277822</v>
      </c>
      <c r="W19" s="133">
        <v>1187.4969600288118</v>
      </c>
      <c r="X19" s="133">
        <v>1298.3825029579134</v>
      </c>
      <c r="Y19" s="133">
        <v>1220.1163599170231</v>
      </c>
      <c r="Z19" s="133">
        <v>1195.4699114362584</v>
      </c>
      <c r="AA19" s="133">
        <v>1172.799726046534</v>
      </c>
      <c r="AB19" s="133">
        <v>1099.7872723939222</v>
      </c>
      <c r="AC19" s="149" t="s">
        <v>300</v>
      </c>
      <c r="AD19" s="256">
        <v>15</v>
      </c>
    </row>
    <row r="20" spans="1:30" s="126" customFormat="1" ht="15" customHeight="1">
      <c r="A20" s="84">
        <v>16</v>
      </c>
      <c r="B20" s="199" t="s">
        <v>478</v>
      </c>
      <c r="C20" s="135" t="s">
        <v>332</v>
      </c>
      <c r="D20" s="120" t="s">
        <v>319</v>
      </c>
      <c r="E20" s="120" t="s">
        <v>319</v>
      </c>
      <c r="F20" s="120" t="s">
        <v>319</v>
      </c>
      <c r="G20" s="120" t="s">
        <v>319</v>
      </c>
      <c r="H20" s="120" t="s">
        <v>319</v>
      </c>
      <c r="I20" s="133">
        <v>679.90253732003134</v>
      </c>
      <c r="J20" s="133">
        <v>687.19921442916427</v>
      </c>
      <c r="K20" s="133">
        <v>682.27654667921695</v>
      </c>
      <c r="L20" s="133">
        <v>689.70696526191637</v>
      </c>
      <c r="M20" s="133">
        <v>696.49986261777292</v>
      </c>
      <c r="N20" s="133">
        <v>700.07497987913041</v>
      </c>
      <c r="O20" s="133">
        <v>708.645695895279</v>
      </c>
      <c r="P20" s="133">
        <v>694.53670040026066</v>
      </c>
      <c r="Q20" s="133">
        <v>694.37852436008154</v>
      </c>
      <c r="R20" s="133">
        <v>686.23360496619307</v>
      </c>
      <c r="S20" s="133">
        <v>681.81588104195089</v>
      </c>
      <c r="T20" s="133">
        <v>686.62506721881198</v>
      </c>
      <c r="U20" s="133">
        <v>686.84905720027393</v>
      </c>
      <c r="V20" s="133">
        <v>696.11840154746039</v>
      </c>
      <c r="W20" s="133">
        <v>714.10293197248166</v>
      </c>
      <c r="X20" s="133">
        <v>685.02941373763281</v>
      </c>
      <c r="Y20" s="133">
        <v>726.88474055909717</v>
      </c>
      <c r="Z20" s="133">
        <v>708.43114285935144</v>
      </c>
      <c r="AA20" s="133">
        <v>732.95652679392788</v>
      </c>
      <c r="AB20" s="133">
        <v>742.5893619962709</v>
      </c>
      <c r="AC20" s="149" t="s">
        <v>300</v>
      </c>
      <c r="AD20" s="256">
        <v>16</v>
      </c>
    </row>
    <row r="21" spans="1:30" s="126" customFormat="1" ht="15" customHeight="1">
      <c r="A21" s="84">
        <v>17</v>
      </c>
      <c r="B21" s="195" t="s">
        <v>479</v>
      </c>
      <c r="C21" s="175" t="s">
        <v>311</v>
      </c>
      <c r="D21" s="196" t="s">
        <v>464</v>
      </c>
      <c r="E21" s="120">
        <v>51040.827840816659</v>
      </c>
      <c r="F21" s="120">
        <v>49755.274320970115</v>
      </c>
      <c r="G21" s="120">
        <v>49357.60158202194</v>
      </c>
      <c r="H21" s="120">
        <v>49007.557282216687</v>
      </c>
      <c r="I21" s="120">
        <v>48642.457685072928</v>
      </c>
      <c r="J21" s="120">
        <v>47589.264303803204</v>
      </c>
      <c r="K21" s="120">
        <v>47210.905905811887</v>
      </c>
      <c r="L21" s="120">
        <v>45635.072452052838</v>
      </c>
      <c r="M21" s="120">
        <v>45194.001525212538</v>
      </c>
      <c r="N21" s="120">
        <v>44765.815913583225</v>
      </c>
      <c r="O21" s="120">
        <v>43727.162186509697</v>
      </c>
      <c r="P21" s="120" t="s">
        <v>319</v>
      </c>
      <c r="Q21" s="120" t="s">
        <v>319</v>
      </c>
      <c r="R21" s="120">
        <v>40387.5012638681</v>
      </c>
      <c r="S21" s="121" t="s">
        <v>319</v>
      </c>
      <c r="T21" s="204" t="s">
        <v>319</v>
      </c>
      <c r="U21" s="120">
        <v>37625.629856181557</v>
      </c>
      <c r="V21" s="204" t="s">
        <v>319</v>
      </c>
      <c r="W21" s="204" t="s">
        <v>319</v>
      </c>
      <c r="X21" s="120">
        <v>37984.025040219662</v>
      </c>
      <c r="Y21" s="137" t="s">
        <v>319</v>
      </c>
      <c r="Z21" s="137" t="s">
        <v>319</v>
      </c>
      <c r="AA21" s="120">
        <v>29581.622523749575</v>
      </c>
      <c r="AB21" s="137" t="s">
        <v>319</v>
      </c>
      <c r="AC21" s="137" t="s">
        <v>319</v>
      </c>
      <c r="AD21" s="256">
        <v>17</v>
      </c>
    </row>
    <row r="22" spans="1:30" s="126" customFormat="1" ht="15" customHeight="1">
      <c r="A22" s="84">
        <v>18</v>
      </c>
      <c r="B22" s="195" t="s">
        <v>480</v>
      </c>
      <c r="C22" s="175" t="s">
        <v>311</v>
      </c>
      <c r="D22" s="196" t="s">
        <v>464</v>
      </c>
      <c r="E22" s="120">
        <v>43961.920120532573</v>
      </c>
      <c r="F22" s="120">
        <v>42380.109637991132</v>
      </c>
      <c r="G22" s="120">
        <v>41826.377536041909</v>
      </c>
      <c r="H22" s="120">
        <v>41305.43722998695</v>
      </c>
      <c r="I22" s="120">
        <v>40755.671118901249</v>
      </c>
      <c r="J22" s="120">
        <v>39916.79314447393</v>
      </c>
      <c r="K22" s="120">
        <v>39760.533214236915</v>
      </c>
      <c r="L22" s="120">
        <v>38684.499629765451</v>
      </c>
      <c r="M22" s="120">
        <v>37752.427521260695</v>
      </c>
      <c r="N22" s="120">
        <v>37355.675043735457</v>
      </c>
      <c r="O22" s="120">
        <v>36296.337991098109</v>
      </c>
      <c r="P22" s="120" t="s">
        <v>319</v>
      </c>
      <c r="Q22" s="120" t="s">
        <v>319</v>
      </c>
      <c r="R22" s="120">
        <v>33991.996955975817</v>
      </c>
      <c r="S22" s="121" t="s">
        <v>319</v>
      </c>
      <c r="T22" s="81" t="s">
        <v>319</v>
      </c>
      <c r="U22" s="120">
        <v>30473.196243461414</v>
      </c>
      <c r="V22" s="81" t="s">
        <v>319</v>
      </c>
      <c r="W22" s="81" t="s">
        <v>319</v>
      </c>
      <c r="X22" s="120">
        <v>30740.745692176642</v>
      </c>
      <c r="Y22" s="137" t="s">
        <v>319</v>
      </c>
      <c r="Z22" s="137" t="s">
        <v>319</v>
      </c>
      <c r="AA22" s="120">
        <v>23143.21422933567</v>
      </c>
      <c r="AB22" s="137" t="s">
        <v>319</v>
      </c>
      <c r="AC22" s="137" t="s">
        <v>319</v>
      </c>
      <c r="AD22" s="256">
        <v>18</v>
      </c>
    </row>
    <row r="23" spans="1:30" s="126" customFormat="1" ht="15" customHeight="1">
      <c r="A23" s="84">
        <v>19</v>
      </c>
      <c r="B23" s="195" t="s">
        <v>481</v>
      </c>
      <c r="C23" s="175" t="s">
        <v>332</v>
      </c>
      <c r="D23" s="196" t="s">
        <v>464</v>
      </c>
      <c r="E23" s="120">
        <v>354179</v>
      </c>
      <c r="F23" s="120">
        <v>371381</v>
      </c>
      <c r="G23" s="120">
        <v>363042</v>
      </c>
      <c r="H23" s="120">
        <v>379500</v>
      </c>
      <c r="I23" s="120">
        <v>365421</v>
      </c>
      <c r="J23" s="120">
        <v>385317.7</v>
      </c>
      <c r="K23" s="120">
        <v>394445.45099999994</v>
      </c>
      <c r="L23" s="120">
        <v>396080.56800000003</v>
      </c>
      <c r="M23" s="120">
        <v>405062.47400000005</v>
      </c>
      <c r="N23" s="120">
        <v>406662.74900000001</v>
      </c>
      <c r="O23" s="120">
        <v>395221.67560999998</v>
      </c>
      <c r="P23" s="120">
        <v>381262.46899999998</v>
      </c>
      <c r="Q23" s="120">
        <v>366412.10600000003</v>
      </c>
      <c r="R23" s="120">
        <v>339368.43099999998</v>
      </c>
      <c r="S23" s="120">
        <v>331875.74</v>
      </c>
      <c r="T23" s="120">
        <v>372906</v>
      </c>
      <c r="U23" s="120">
        <v>386946</v>
      </c>
      <c r="V23" s="120">
        <v>382818</v>
      </c>
      <c r="W23" s="120">
        <v>359387</v>
      </c>
      <c r="X23" s="120">
        <v>373011</v>
      </c>
      <c r="Y23" s="120">
        <v>386690</v>
      </c>
      <c r="Z23" s="120">
        <v>380576</v>
      </c>
      <c r="AA23" s="120">
        <v>385729</v>
      </c>
      <c r="AB23" s="120">
        <v>400953</v>
      </c>
      <c r="AC23" s="120" t="s">
        <v>300</v>
      </c>
      <c r="AD23" s="256">
        <v>19</v>
      </c>
    </row>
    <row r="24" spans="1:30" s="126" customFormat="1" ht="15" customHeight="1">
      <c r="A24" s="84">
        <v>20</v>
      </c>
      <c r="B24" s="195" t="s">
        <v>482</v>
      </c>
      <c r="C24" s="175" t="s">
        <v>297</v>
      </c>
      <c r="D24" s="196" t="s">
        <v>464</v>
      </c>
      <c r="E24" s="196" t="s">
        <v>464</v>
      </c>
      <c r="F24" s="120">
        <v>40305</v>
      </c>
      <c r="G24" s="196" t="s">
        <v>464</v>
      </c>
      <c r="H24" s="196" t="s">
        <v>464</v>
      </c>
      <c r="I24" s="196" t="s">
        <v>464</v>
      </c>
      <c r="J24" s="120">
        <v>42052</v>
      </c>
      <c r="K24" s="120">
        <v>0</v>
      </c>
      <c r="L24" s="120">
        <v>0</v>
      </c>
      <c r="M24" s="120">
        <v>0</v>
      </c>
      <c r="N24" s="120">
        <v>43939</v>
      </c>
      <c r="O24" s="120">
        <v>44381</v>
      </c>
      <c r="P24" s="120">
        <v>44780</v>
      </c>
      <c r="Q24" s="120">
        <v>45141</v>
      </c>
      <c r="R24" s="120">
        <v>45621</v>
      </c>
      <c r="S24" s="120">
        <v>46050</v>
      </c>
      <c r="T24" s="120">
        <v>46436</v>
      </c>
      <c r="U24" s="120">
        <v>46789</v>
      </c>
      <c r="V24" s="120">
        <v>47137</v>
      </c>
      <c r="W24" s="120">
        <v>47422</v>
      </c>
      <c r="X24" s="120">
        <v>47702</v>
      </c>
      <c r="Y24" s="120">
        <v>48133</v>
      </c>
      <c r="Z24" s="120">
        <v>48368</v>
      </c>
      <c r="AA24" s="120">
        <v>48597</v>
      </c>
      <c r="AB24" s="120">
        <v>48895</v>
      </c>
      <c r="AC24" s="120" t="s">
        <v>300</v>
      </c>
      <c r="AD24" s="256">
        <v>20</v>
      </c>
    </row>
    <row r="25" spans="1:30" s="126" customFormat="1" ht="15" customHeight="1">
      <c r="A25" s="84">
        <v>21</v>
      </c>
      <c r="B25" s="195" t="s">
        <v>483</v>
      </c>
      <c r="C25" s="175" t="s">
        <v>276</v>
      </c>
      <c r="D25" s="196" t="s">
        <v>464</v>
      </c>
      <c r="E25" s="81">
        <v>60.261000000000003</v>
      </c>
      <c r="F25" s="81">
        <v>59.902000000000001</v>
      </c>
      <c r="G25" s="81">
        <v>58.25</v>
      </c>
      <c r="H25" s="81">
        <v>58.104999999999997</v>
      </c>
      <c r="I25" s="81">
        <v>57.999000000000002</v>
      </c>
      <c r="J25" s="81">
        <v>57.351999999999997</v>
      </c>
      <c r="K25" s="81">
        <v>56.906999999999996</v>
      </c>
      <c r="L25" s="81">
        <v>57.363999999999997</v>
      </c>
      <c r="M25" s="81">
        <v>57.716000000000001</v>
      </c>
      <c r="N25" s="81">
        <v>57.96</v>
      </c>
      <c r="O25" s="81">
        <v>57.401000000000003</v>
      </c>
      <c r="P25" s="81">
        <v>56.704999999999998</v>
      </c>
      <c r="Q25" s="81">
        <v>55.85</v>
      </c>
      <c r="R25" s="81">
        <v>55.945999999999998</v>
      </c>
      <c r="S25" s="81">
        <v>55.5</v>
      </c>
      <c r="T25" s="81">
        <v>56.466999999999999</v>
      </c>
      <c r="U25" s="81">
        <v>57.436999999999998</v>
      </c>
      <c r="V25" s="81">
        <v>57.95</v>
      </c>
      <c r="W25" s="81">
        <v>56.133000000000003</v>
      </c>
      <c r="X25" s="81">
        <v>57.012999999999998</v>
      </c>
      <c r="Y25" s="81">
        <v>57.908999999999999</v>
      </c>
      <c r="Z25" s="81">
        <v>57.835000000000001</v>
      </c>
      <c r="AA25" s="81">
        <v>57.656999999999996</v>
      </c>
      <c r="AB25" s="81">
        <v>58.343000000000004</v>
      </c>
      <c r="AC25" s="81">
        <v>58.895000000000003</v>
      </c>
      <c r="AD25" s="256">
        <v>21</v>
      </c>
    </row>
    <row r="26" spans="1:30" s="126" customFormat="1" ht="15" customHeight="1">
      <c r="A26" s="84">
        <v>22</v>
      </c>
      <c r="B26" s="195" t="s">
        <v>279</v>
      </c>
      <c r="C26" s="175" t="s">
        <v>272</v>
      </c>
      <c r="D26" s="196" t="s">
        <v>464</v>
      </c>
      <c r="E26" s="120">
        <f>'1.1'!D14</f>
        <v>246.01</v>
      </c>
      <c r="F26" s="120">
        <f>'1.1'!E14</f>
        <v>267.17199999999997</v>
      </c>
      <c r="G26" s="120">
        <f>'1.1'!F14</f>
        <v>284.69400000000002</v>
      </c>
      <c r="H26" s="120">
        <f>'1.1'!G14</f>
        <v>296.39000000000004</v>
      </c>
      <c r="I26" s="120">
        <f>'1.1'!H14</f>
        <v>307.41699999999997</v>
      </c>
      <c r="J26" s="120">
        <f>'1.1'!I14</f>
        <v>315.08800000000002</v>
      </c>
      <c r="K26" s="120">
        <f>'1.1'!J14</f>
        <v>323.25700000000006</v>
      </c>
      <c r="L26" s="120">
        <f>'1.1'!K14</f>
        <v>331.15899999999993</v>
      </c>
      <c r="M26" s="120">
        <f>'1.1'!L14</f>
        <v>339.62199999999996</v>
      </c>
      <c r="N26" s="120">
        <f>'1.1'!M14</f>
        <v>354.3540000000001</v>
      </c>
      <c r="O26" s="120">
        <f>'1.1'!N14</f>
        <v>366.28300000000002</v>
      </c>
      <c r="P26" s="120">
        <f>'1.1'!O14</f>
        <v>374.57099999999991</v>
      </c>
      <c r="Q26" s="120">
        <f>'1.1'!P14</f>
        <v>378.7050000000001</v>
      </c>
      <c r="R26" s="120">
        <f>'1.1'!Q14</f>
        <v>385.89699999999999</v>
      </c>
      <c r="S26" s="120">
        <f>'1.1'!R14</f>
        <v>392.8060000000001</v>
      </c>
      <c r="T26" s="120">
        <f>'1.1'!S14</f>
        <v>402.81500000000005</v>
      </c>
      <c r="U26" s="120">
        <f>'1.1'!T14</f>
        <v>423.03199999999998</v>
      </c>
      <c r="V26" s="120">
        <f>'1.1'!U14</f>
        <v>440.3040000000002</v>
      </c>
      <c r="W26" s="120">
        <f>'1.1'!V14</f>
        <v>450.79400000000021</v>
      </c>
      <c r="X26" s="120">
        <f>'1.1'!W14</f>
        <v>459.72499999999991</v>
      </c>
      <c r="Y26" s="120">
        <f>'1.1'!X14</f>
        <v>475.53900000000016</v>
      </c>
      <c r="Z26" s="120">
        <f>'1.1'!Y14</f>
        <v>492.27800000000002</v>
      </c>
      <c r="AA26" s="120">
        <f>'1.1'!Z14</f>
        <v>506.20900000000006</v>
      </c>
      <c r="AB26" s="120">
        <f>'1.1'!AA14</f>
        <v>520.64400000000001</v>
      </c>
      <c r="AC26" s="120">
        <f>'1.1'!AB14</f>
        <v>535.726</v>
      </c>
      <c r="AD26" s="256">
        <v>22</v>
      </c>
    </row>
    <row r="27" spans="1:30" s="126" customFormat="1" ht="15" customHeight="1">
      <c r="A27" s="84">
        <v>23</v>
      </c>
      <c r="B27" s="195" t="s">
        <v>280</v>
      </c>
      <c r="C27" s="175" t="s">
        <v>272</v>
      </c>
      <c r="D27" s="196" t="s">
        <v>464</v>
      </c>
      <c r="E27" s="120">
        <f>'1.1'!D15</f>
        <v>259.91919210958912</v>
      </c>
      <c r="F27" s="120">
        <f>'1.1'!E15</f>
        <v>273.00555090410961</v>
      </c>
      <c r="G27" s="120">
        <f>'1.1'!F15</f>
        <v>283.9825952876713</v>
      </c>
      <c r="H27" s="120">
        <f>'1.1'!G15</f>
        <v>293.06556142465763</v>
      </c>
      <c r="I27" s="120">
        <f>'1.1'!H15</f>
        <v>301.80414969863023</v>
      </c>
      <c r="J27" s="120">
        <f>'1.1'!I15</f>
        <v>310.19836010958915</v>
      </c>
      <c r="K27" s="120">
        <f>'1.1'!J15</f>
        <v>318.59257052054807</v>
      </c>
      <c r="L27" s="120">
        <f>'1.1'!K15</f>
        <v>328.01991452054807</v>
      </c>
      <c r="M27" s="120">
        <f>'1.1'!L15</f>
        <v>338.9969589041097</v>
      </c>
      <c r="N27" s="120">
        <f>'1.1'!M15</f>
        <v>351.30846750684941</v>
      </c>
      <c r="O27" s="120">
        <f>'1.1'!N15</f>
        <v>363.70607057534255</v>
      </c>
      <c r="P27" s="120">
        <f>'1.1'!O15</f>
        <v>373.56388690410967</v>
      </c>
      <c r="Q27" s="120">
        <f>'1.1'!P15</f>
        <v>380.79582202739738</v>
      </c>
      <c r="R27" s="120">
        <f>'1.1'!Q15</f>
        <v>386.73634016438365</v>
      </c>
      <c r="S27" s="120">
        <f>'1.1'!R15</f>
        <v>392.80600000000015</v>
      </c>
      <c r="T27" s="120">
        <f>'1.1'!S15</f>
        <v>400.08098235616455</v>
      </c>
      <c r="U27" s="120">
        <f>'1.1'!T15</f>
        <v>409.33613742465764</v>
      </c>
      <c r="V27" s="120">
        <f>'1.1'!U15</f>
        <v>419.19395375342469</v>
      </c>
      <c r="W27" s="120">
        <f>'1.1'!V15</f>
        <v>425.82322761643843</v>
      </c>
      <c r="X27" s="120">
        <f>'1.1'!W15</f>
        <v>430.47232876712337</v>
      </c>
      <c r="Y27" s="120">
        <f>'1.1'!X15</f>
        <v>436.71417753424669</v>
      </c>
      <c r="Z27" s="120">
        <f>'1.1'!Y15</f>
        <v>443.60173479452061</v>
      </c>
      <c r="AA27" s="120">
        <f>'1.1'!Z15</f>
        <v>449.37006400000007</v>
      </c>
      <c r="AB27" s="120">
        <f>'1.1'!AA15</f>
        <v>455.18144043835622</v>
      </c>
      <c r="AC27" s="120">
        <f>'1.1'!AB15</f>
        <v>461.85376153424676</v>
      </c>
      <c r="AD27" s="256">
        <v>23</v>
      </c>
    </row>
    <row r="28" spans="1:30" s="126" customFormat="1" ht="15" customHeight="1">
      <c r="A28" s="78"/>
      <c r="B28" s="195" t="s">
        <v>443</v>
      </c>
      <c r="C28" s="175"/>
      <c r="D28" s="194"/>
      <c r="E28" s="194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5"/>
      <c r="AD28" s="261"/>
    </row>
    <row r="29" spans="1:30" s="126" customFormat="1" ht="15" customHeight="1">
      <c r="A29" s="78">
        <v>24</v>
      </c>
      <c r="B29" s="206" t="s">
        <v>484</v>
      </c>
      <c r="C29" s="207" t="s">
        <v>270</v>
      </c>
      <c r="D29" s="81">
        <v>1.9</v>
      </c>
      <c r="E29" s="81">
        <v>0</v>
      </c>
      <c r="F29" s="81">
        <v>0</v>
      </c>
      <c r="G29" s="81">
        <v>2.1</v>
      </c>
      <c r="H29" s="81">
        <v>0</v>
      </c>
      <c r="I29" s="81">
        <v>2.2000000000000002</v>
      </c>
      <c r="J29" s="81">
        <v>2.1</v>
      </c>
      <c r="K29" s="81">
        <v>2.8</v>
      </c>
      <c r="L29" s="81">
        <v>3.2</v>
      </c>
      <c r="M29" s="81">
        <v>3.4</v>
      </c>
      <c r="N29" s="81">
        <v>3.7</v>
      </c>
      <c r="O29" s="81">
        <v>4</v>
      </c>
      <c r="P29" s="81">
        <v>4.4000000000000004</v>
      </c>
      <c r="Q29" s="81">
        <v>5.8</v>
      </c>
      <c r="R29" s="81">
        <v>6.4</v>
      </c>
      <c r="S29" s="81">
        <v>7.2</v>
      </c>
      <c r="T29" s="81">
        <v>8.1</v>
      </c>
      <c r="U29" s="81">
        <v>9.6999999999999993</v>
      </c>
      <c r="V29" s="81">
        <v>9.1</v>
      </c>
      <c r="W29" s="81">
        <v>10.1</v>
      </c>
      <c r="X29" s="81">
        <v>10.9</v>
      </c>
      <c r="Y29" s="81">
        <v>11.8</v>
      </c>
      <c r="Z29" s="81">
        <v>12.8</v>
      </c>
      <c r="AA29" s="81">
        <v>13.1</v>
      </c>
      <c r="AB29" s="81">
        <v>13.6</v>
      </c>
      <c r="AC29" s="81">
        <v>14.9</v>
      </c>
      <c r="AD29" s="256">
        <v>24</v>
      </c>
    </row>
    <row r="30" spans="1:30" s="126" customFormat="1" ht="15" customHeight="1">
      <c r="A30" s="78">
        <v>25</v>
      </c>
      <c r="B30" s="208" t="s">
        <v>485</v>
      </c>
      <c r="C30" s="175" t="s">
        <v>270</v>
      </c>
      <c r="D30" s="81">
        <v>3.4</v>
      </c>
      <c r="E30" s="81">
        <v>3.1</v>
      </c>
      <c r="F30" s="81">
        <v>3.6</v>
      </c>
      <c r="G30" s="81">
        <v>3.8</v>
      </c>
      <c r="H30" s="81">
        <v>4.3</v>
      </c>
      <c r="I30" s="81">
        <v>4.7</v>
      </c>
      <c r="J30" s="81">
        <v>4.8</v>
      </c>
      <c r="K30" s="81">
        <v>4.0999999999999996</v>
      </c>
      <c r="L30" s="81">
        <v>4.5</v>
      </c>
      <c r="M30" s="81">
        <v>5.2</v>
      </c>
      <c r="N30" s="81">
        <v>6.2</v>
      </c>
      <c r="O30" s="81">
        <v>6.6</v>
      </c>
      <c r="P30" s="81">
        <v>7.7</v>
      </c>
      <c r="Q30" s="81">
        <v>7.6</v>
      </c>
      <c r="R30" s="81">
        <v>9.3000000000000007</v>
      </c>
      <c r="S30" s="81">
        <v>10.199999999999999</v>
      </c>
      <c r="T30" s="81">
        <v>11.6</v>
      </c>
      <c r="U30" s="81">
        <v>14.2</v>
      </c>
      <c r="V30" s="81">
        <v>15.1</v>
      </c>
      <c r="W30" s="81">
        <v>16.3</v>
      </c>
      <c r="X30" s="81">
        <v>17</v>
      </c>
      <c r="Y30" s="81">
        <v>20.3</v>
      </c>
      <c r="Z30" s="81">
        <v>23.5</v>
      </c>
      <c r="AA30" s="81">
        <v>25.1</v>
      </c>
      <c r="AB30" s="81">
        <v>27.3</v>
      </c>
      <c r="AC30" s="81">
        <v>31.6</v>
      </c>
      <c r="AD30" s="256">
        <v>25</v>
      </c>
    </row>
    <row r="31" spans="1:30" s="126" customFormat="1" ht="15" customHeight="1">
      <c r="A31" s="78">
        <v>26</v>
      </c>
      <c r="B31" s="209" t="s">
        <v>486</v>
      </c>
      <c r="C31" s="207" t="s">
        <v>272</v>
      </c>
      <c r="D31" s="210" t="s">
        <v>464</v>
      </c>
      <c r="E31" s="211">
        <v>1579.8</v>
      </c>
      <c r="F31" s="211">
        <v>1695.3200000000002</v>
      </c>
      <c r="G31" s="211">
        <v>1748.55</v>
      </c>
      <c r="H31" s="211">
        <v>1830.29</v>
      </c>
      <c r="I31" s="211">
        <v>1898.8799999999999</v>
      </c>
      <c r="J31" s="211">
        <v>1926.32</v>
      </c>
      <c r="K31" s="211">
        <v>1967.09</v>
      </c>
      <c r="L31" s="211">
        <v>2018.23</v>
      </c>
      <c r="M31" s="211">
        <v>2064.88</v>
      </c>
      <c r="N31" s="211">
        <v>2116.48</v>
      </c>
      <c r="O31" s="211">
        <v>2179.85</v>
      </c>
      <c r="P31" s="211">
        <v>2209.29</v>
      </c>
      <c r="Q31" s="211">
        <v>2220.0800000000004</v>
      </c>
      <c r="R31" s="211">
        <v>2270.62</v>
      </c>
      <c r="S31" s="211">
        <v>2300.86</v>
      </c>
      <c r="T31" s="211">
        <v>2393.25</v>
      </c>
      <c r="U31" s="211">
        <v>2513.23</v>
      </c>
      <c r="V31" s="211">
        <v>2561.7399999999998</v>
      </c>
      <c r="W31" s="211">
        <v>2460.2799999999997</v>
      </c>
      <c r="X31" s="211">
        <v>2580.06</v>
      </c>
      <c r="Y31" s="211">
        <v>2703.12</v>
      </c>
      <c r="Z31" s="211">
        <v>2758.26</v>
      </c>
      <c r="AA31" s="211">
        <v>2826.24</v>
      </c>
      <c r="AB31" s="211">
        <v>2923.93</v>
      </c>
      <c r="AC31" s="211">
        <v>3032.8199999999997</v>
      </c>
      <c r="AD31" s="256">
        <v>26</v>
      </c>
    </row>
    <row r="32" spans="1:30" s="126" customFormat="1" ht="15" customHeight="1">
      <c r="A32" s="78">
        <v>27</v>
      </c>
      <c r="B32" s="212" t="s">
        <v>487</v>
      </c>
      <c r="C32" s="207" t="s">
        <v>274</v>
      </c>
      <c r="D32" s="210" t="s">
        <v>464</v>
      </c>
      <c r="E32" s="262">
        <v>84.008506113769272</v>
      </c>
      <c r="F32" s="262">
        <v>85.624667729930891</v>
      </c>
      <c r="G32" s="262">
        <v>84.805954279638499</v>
      </c>
      <c r="H32" s="262">
        <v>86.889952153110045</v>
      </c>
      <c r="I32" s="262">
        <v>88.399787347155765</v>
      </c>
      <c r="J32" s="262">
        <v>89.122807017543863</v>
      </c>
      <c r="K32" s="262">
        <v>90.770866560340252</v>
      </c>
      <c r="L32" s="262">
        <v>92.567783094098885</v>
      </c>
      <c r="M32" s="262">
        <v>94.407230196703892</v>
      </c>
      <c r="N32" s="262">
        <v>97.203615098351946</v>
      </c>
      <c r="O32" s="262">
        <v>98.851674641148321</v>
      </c>
      <c r="P32" s="262">
        <v>98.851674641148321</v>
      </c>
      <c r="Q32" s="262">
        <v>98.149920255183417</v>
      </c>
      <c r="R32" s="262">
        <v>99.298245614035096</v>
      </c>
      <c r="S32" s="262">
        <v>100</v>
      </c>
      <c r="T32" s="262">
        <v>103.70015948963318</v>
      </c>
      <c r="U32" s="262">
        <v>107.08133971291866</v>
      </c>
      <c r="V32" s="262">
        <v>108.24029771398192</v>
      </c>
      <c r="W32" s="262">
        <v>102.15842636895269</v>
      </c>
      <c r="X32" s="262">
        <v>106.32642211589581</v>
      </c>
      <c r="Y32" s="262">
        <v>110.21796916533759</v>
      </c>
      <c r="Z32" s="262">
        <v>110.76023391812866</v>
      </c>
      <c r="AA32" s="262">
        <v>111.30249867091973</v>
      </c>
      <c r="AB32" s="262">
        <v>113.07814992025517</v>
      </c>
      <c r="AC32" s="262">
        <v>115.02392344497609</v>
      </c>
      <c r="AD32" s="256">
        <v>27</v>
      </c>
    </row>
    <row r="33" spans="1:30" s="215" customFormat="1" ht="20.100000000000001" customHeight="1">
      <c r="A33" s="264"/>
      <c r="B33" s="214"/>
      <c r="C33" s="259"/>
      <c r="D33" s="320" t="s">
        <v>488</v>
      </c>
      <c r="E33" s="311"/>
      <c r="F33" s="311"/>
      <c r="G33" s="311"/>
      <c r="H33" s="311"/>
      <c r="I33" s="213"/>
      <c r="J33" s="310"/>
      <c r="K33" s="310"/>
      <c r="L33" s="310"/>
      <c r="M33" s="310"/>
      <c r="N33" s="320" t="s">
        <v>488</v>
      </c>
      <c r="O33" s="310"/>
      <c r="P33" s="310"/>
      <c r="Q33" s="310"/>
      <c r="R33" s="310"/>
      <c r="S33" s="320"/>
      <c r="T33" s="310"/>
      <c r="U33" s="295"/>
      <c r="V33" s="295"/>
      <c r="W33" s="295"/>
      <c r="X33" s="295"/>
      <c r="Y33" s="295"/>
      <c r="Z33" s="295"/>
      <c r="AA33" s="295"/>
      <c r="AB33" s="295"/>
      <c r="AC33" s="295"/>
      <c r="AD33" s="264"/>
    </row>
    <row r="34" spans="1:30" s="126" customFormat="1" ht="15" customHeight="1">
      <c r="A34" s="78">
        <v>28</v>
      </c>
      <c r="B34" s="195" t="s">
        <v>489</v>
      </c>
      <c r="C34" s="175" t="s">
        <v>458</v>
      </c>
      <c r="D34" s="81">
        <f>IF(AND(ISNUMBER(D5),($D5)&gt;0),D5/$D5*100,0)</f>
        <v>100</v>
      </c>
      <c r="E34" s="81">
        <f t="shared" ref="E34:AC34" si="0">IF(AND(ISNUMBER(E5),($D5)&gt;0),E5/$D5*100,0)</f>
        <v>98.017703442085505</v>
      </c>
      <c r="F34" s="81">
        <f t="shared" si="0"/>
        <v>96.069965207530757</v>
      </c>
      <c r="G34" s="81">
        <f t="shared" si="0"/>
        <v>95.999949547934065</v>
      </c>
      <c r="H34" s="81">
        <f t="shared" si="0"/>
        <v>95.16956355675525</v>
      </c>
      <c r="I34" s="81">
        <f t="shared" si="0"/>
        <v>95.731265460589455</v>
      </c>
      <c r="J34" s="81">
        <f t="shared" si="0"/>
        <v>98.931248124400852</v>
      </c>
      <c r="K34" s="81">
        <f t="shared" si="0"/>
        <v>98.045594233221522</v>
      </c>
      <c r="L34" s="81">
        <f t="shared" si="0"/>
        <v>97.419242646057896</v>
      </c>
      <c r="M34" s="81">
        <f t="shared" si="0"/>
        <v>96.095600492632229</v>
      </c>
      <c r="N34" s="81">
        <f>IF(AND(ISNUMBER(N5),($D5)&gt;0),N5/$D5*100,0)</f>
        <v>96.615720649057778</v>
      </c>
      <c r="O34" s="81">
        <f t="shared" si="0"/>
        <v>98.479656485837836</v>
      </c>
      <c r="P34" s="81">
        <f t="shared" si="0"/>
        <v>96.793898681382942</v>
      </c>
      <c r="Q34" s="81">
        <f t="shared" si="0"/>
        <v>97.952658201426303</v>
      </c>
      <c r="R34" s="81">
        <f t="shared" si="0"/>
        <v>97.894056566123879</v>
      </c>
      <c r="S34" s="81">
        <f t="shared" si="0"/>
        <v>97.672773134989072</v>
      </c>
      <c r="T34" s="81">
        <f t="shared" si="0"/>
        <v>99.540810286453777</v>
      </c>
      <c r="U34" s="81">
        <f t="shared" si="0"/>
        <v>95.24755423939807</v>
      </c>
      <c r="V34" s="81">
        <f t="shared" si="0"/>
        <v>96.474053962543778</v>
      </c>
      <c r="W34" s="81">
        <f t="shared" si="0"/>
        <v>90.779274022260779</v>
      </c>
      <c r="X34" s="81">
        <f t="shared" si="0"/>
        <v>95.380945636758412</v>
      </c>
      <c r="Y34" s="81">
        <f t="shared" si="0"/>
        <v>91.238629751408865</v>
      </c>
      <c r="Z34" s="81">
        <f t="shared" si="0"/>
        <v>90.217008961346949</v>
      </c>
      <c r="AA34" s="81">
        <f t="shared" si="0"/>
        <v>92.729884134012778</v>
      </c>
      <c r="AB34" s="81">
        <f t="shared" si="0"/>
        <v>88.422525586141305</v>
      </c>
      <c r="AC34" s="81">
        <f t="shared" si="0"/>
        <v>88.949568530845909</v>
      </c>
      <c r="AD34" s="256">
        <v>28</v>
      </c>
    </row>
    <row r="35" spans="1:30" s="126" customFormat="1" ht="15" customHeight="1">
      <c r="A35" s="78">
        <v>29</v>
      </c>
      <c r="B35" s="209"/>
      <c r="C35" s="175" t="s">
        <v>343</v>
      </c>
      <c r="D35" s="81">
        <f>IF(AND(ISNUMBER(D5),($S5)&gt;0),D5/$S5*100,0)</f>
        <v>102.38267716817518</v>
      </c>
      <c r="E35" s="81">
        <f t="shared" ref="E35:AC35" si="1">IF(AND(ISNUMBER(E5),($S5)&gt;0),E5/$S5*100,0)</f>
        <v>100.35314888276974</v>
      </c>
      <c r="F35" s="81">
        <f t="shared" si="1"/>
        <v>98.35900233400443</v>
      </c>
      <c r="G35" s="81">
        <f t="shared" si="1"/>
        <v>98.287318427272382</v>
      </c>
      <c r="H35" s="81">
        <f t="shared" si="1"/>
        <v>97.437147018674025</v>
      </c>
      <c r="I35" s="81">
        <f t="shared" si="1"/>
        <v>98.012232465524093</v>
      </c>
      <c r="J35" s="81">
        <f t="shared" si="1"/>
        <v>101.28846038565167</v>
      </c>
      <c r="K35" s="81">
        <f t="shared" si="1"/>
        <v>100.38170422141816</v>
      </c>
      <c r="L35" s="81">
        <f t="shared" si="1"/>
        <v>99.740428697994702</v>
      </c>
      <c r="M35" s="81">
        <f t="shared" si="1"/>
        <v>98.385248425191008</v>
      </c>
      <c r="N35" s="81">
        <f t="shared" si="1"/>
        <v>98.917761365830785</v>
      </c>
      <c r="O35" s="81">
        <f t="shared" si="1"/>
        <v>100.82610877622325</v>
      </c>
      <c r="P35" s="81">
        <f t="shared" si="1"/>
        <v>99.100184805450866</v>
      </c>
      <c r="Q35" s="81">
        <f t="shared" si="1"/>
        <v>100.28655382401234</v>
      </c>
      <c r="R35" s="81">
        <f t="shared" si="1"/>
        <v>100.22655590092539</v>
      </c>
      <c r="S35" s="81">
        <f t="shared" si="1"/>
        <v>100</v>
      </c>
      <c r="T35" s="81">
        <f t="shared" si="1"/>
        <v>101.91254644616568</v>
      </c>
      <c r="U35" s="81">
        <f t="shared" si="1"/>
        <v>97.51699596750548</v>
      </c>
      <c r="V35" s="81">
        <f t="shared" si="1"/>
        <v>98.772719219522301</v>
      </c>
      <c r="W35" s="81">
        <f t="shared" si="1"/>
        <v>92.942251057824365</v>
      </c>
      <c r="X35" s="81">
        <f t="shared" si="1"/>
        <v>97.653565651235027</v>
      </c>
      <c r="Y35" s="81">
        <f t="shared" si="1"/>
        <v>93.412551751051566</v>
      </c>
      <c r="Z35" s="81">
        <f t="shared" si="1"/>
        <v>92.36658903567951</v>
      </c>
      <c r="AA35" s="81">
        <f t="shared" si="1"/>
        <v>94.939337911349199</v>
      </c>
      <c r="AB35" s="81">
        <f t="shared" si="1"/>
        <v>90.52934891480615</v>
      </c>
      <c r="AC35" s="81">
        <f t="shared" si="1"/>
        <v>91.068949591420704</v>
      </c>
      <c r="AD35" s="256">
        <v>29</v>
      </c>
    </row>
    <row r="36" spans="1:30" s="126" customFormat="1" ht="15" customHeight="1">
      <c r="A36" s="78">
        <v>30</v>
      </c>
      <c r="B36" s="195" t="s">
        <v>490</v>
      </c>
      <c r="C36" s="175" t="s">
        <v>459</v>
      </c>
      <c r="D36" s="166">
        <f>IF(AND(ISNUMBER(D6),($H6)&gt;0),D6/$H6*100,0)</f>
        <v>0</v>
      </c>
      <c r="E36" s="166">
        <f t="shared" ref="E36:AC36" si="2">IF(AND(ISNUMBER(E6),($H6)&gt;0),E6/$H6*100,0)</f>
        <v>95.274082913657793</v>
      </c>
      <c r="F36" s="166">
        <f t="shared" si="2"/>
        <v>96.384062660849224</v>
      </c>
      <c r="G36" s="166">
        <f t="shared" si="2"/>
        <v>92.3904800524123</v>
      </c>
      <c r="H36" s="166">
        <f t="shared" si="2"/>
        <v>100</v>
      </c>
      <c r="I36" s="166">
        <f t="shared" si="2"/>
        <v>96.054481064583399</v>
      </c>
      <c r="J36" s="166">
        <f t="shared" si="2"/>
        <v>94.607890893698524</v>
      </c>
      <c r="K36" s="166">
        <f t="shared" si="2"/>
        <v>93.758530681114877</v>
      </c>
      <c r="L36" s="166">
        <f t="shared" si="2"/>
        <v>92.281206978554621</v>
      </c>
      <c r="M36" s="166">
        <f t="shared" si="2"/>
        <v>93.918853994412032</v>
      </c>
      <c r="N36" s="166">
        <f>IF(AND(ISNUMBER(N6),($H6)&gt;0),N6/$H6*100,0)</f>
        <v>93.219856817347946</v>
      </c>
      <c r="O36" s="166">
        <f t="shared" si="2"/>
        <v>88.44005343564632</v>
      </c>
      <c r="P36" s="166">
        <f t="shared" si="2"/>
        <v>87.384610590154495</v>
      </c>
      <c r="Q36" s="166">
        <f t="shared" si="2"/>
        <v>88.299659623432376</v>
      </c>
      <c r="R36" s="166">
        <f t="shared" si="2"/>
        <v>88.068154122111636</v>
      </c>
      <c r="S36" s="166">
        <f t="shared" si="2"/>
        <v>86.021354862951924</v>
      </c>
      <c r="T36" s="166">
        <f t="shared" si="2"/>
        <v>90.128026066991254</v>
      </c>
      <c r="U36" s="166">
        <f t="shared" si="2"/>
        <v>88.686668258266792</v>
      </c>
      <c r="V36" s="166">
        <f t="shared" si="2"/>
        <v>87.525951582331302</v>
      </c>
      <c r="W36" s="166">
        <f t="shared" si="2"/>
        <v>79.976551653018333</v>
      </c>
      <c r="X36" s="166">
        <f t="shared" si="2"/>
        <v>82.56565835218413</v>
      </c>
      <c r="Y36" s="166">
        <f t="shared" si="2"/>
        <v>87.936702706492113</v>
      </c>
      <c r="Z36" s="166">
        <f t="shared" si="2"/>
        <v>84.126185033415936</v>
      </c>
      <c r="AA36" s="166">
        <f t="shared" si="2"/>
        <v>84.782684082835601</v>
      </c>
      <c r="AB36" s="166">
        <f t="shared" si="2"/>
        <v>85.672714900356226</v>
      </c>
      <c r="AC36" s="166">
        <f t="shared" si="2"/>
        <v>84.929454975168824</v>
      </c>
      <c r="AD36" s="256">
        <v>30</v>
      </c>
    </row>
    <row r="37" spans="1:30" s="126" customFormat="1" ht="15" customHeight="1">
      <c r="A37" s="78">
        <v>31</v>
      </c>
      <c r="B37" s="195"/>
      <c r="C37" s="175" t="s">
        <v>343</v>
      </c>
      <c r="D37" s="166">
        <f>IF(AND(ISNUMBER(D6),($N6)&gt;0),D6/$N6*100,0)</f>
        <v>0</v>
      </c>
      <c r="E37" s="166">
        <f>IF(AND(ISNUMBER(E6),($S6)&gt;0),E6/$S6*100,0)</f>
        <v>110.75631517946583</v>
      </c>
      <c r="F37" s="166">
        <f t="shared" ref="F37:AC37" si="3">IF(AND(ISNUMBER(F6),($S6)&gt;0),F6/$S6*100,0)</f>
        <v>112.04666889333122</v>
      </c>
      <c r="G37" s="166">
        <f t="shared" si="3"/>
        <v>107.40412098787282</v>
      </c>
      <c r="H37" s="166">
        <f t="shared" si="3"/>
        <v>116.25020340509478</v>
      </c>
      <c r="I37" s="166">
        <f t="shared" si="3"/>
        <v>111.66352961728643</v>
      </c>
      <c r="J37" s="166">
        <f t="shared" si="3"/>
        <v>109.98186560119467</v>
      </c>
      <c r="K37" s="166">
        <f t="shared" si="3"/>
        <v>108.99448262642424</v>
      </c>
      <c r="L37" s="166">
        <f t="shared" si="3"/>
        <v>107.27709081724626</v>
      </c>
      <c r="M37" s="166">
        <f t="shared" si="3"/>
        <v>109.18085880423796</v>
      </c>
      <c r="N37" s="166">
        <f t="shared" si="3"/>
        <v>108.36827316410509</v>
      </c>
      <c r="O37" s="166">
        <f t="shared" si="3"/>
        <v>102.81174201051336</v>
      </c>
      <c r="P37" s="166">
        <f t="shared" si="3"/>
        <v>101.5847875558046</v>
      </c>
      <c r="Q37" s="166">
        <f t="shared" si="3"/>
        <v>102.64853391824649</v>
      </c>
      <c r="R37" s="166">
        <f t="shared" si="3"/>
        <v>102.37940830206713</v>
      </c>
      <c r="S37" s="166">
        <f t="shared" si="3"/>
        <v>100</v>
      </c>
      <c r="T37" s="166">
        <f t="shared" si="3"/>
        <v>104.77401362787415</v>
      </c>
      <c r="U37" s="166">
        <f t="shared" si="3"/>
        <v>103.09843224343676</v>
      </c>
      <c r="V37" s="166">
        <f t="shared" si="3"/>
        <v>101.74909674670489</v>
      </c>
      <c r="W37" s="166">
        <f t="shared" si="3"/>
        <v>92.972903973014482</v>
      </c>
      <c r="X37" s="166">
        <f t="shared" si="3"/>
        <v>95.982745777169654</v>
      </c>
      <c r="Y37" s="166">
        <f t="shared" si="3"/>
        <v>102.22659576403055</v>
      </c>
      <c r="Z37" s="166">
        <f t="shared" si="3"/>
        <v>97.79686121829242</v>
      </c>
      <c r="AA37" s="166">
        <f t="shared" si="3"/>
        <v>98.560042698595282</v>
      </c>
      <c r="AB37" s="166">
        <f t="shared" si="3"/>
        <v>99.594705334331053</v>
      </c>
      <c r="AC37" s="166">
        <f t="shared" si="3"/>
        <v>98.730664159472127</v>
      </c>
      <c r="AD37" s="256">
        <v>31</v>
      </c>
    </row>
    <row r="38" spans="1:30" s="126" customFormat="1" ht="15" customHeight="1">
      <c r="A38" s="78">
        <v>32</v>
      </c>
      <c r="B38" s="195" t="s">
        <v>491</v>
      </c>
      <c r="C38" s="175" t="s">
        <v>345</v>
      </c>
      <c r="D38" s="142">
        <f>IF(AND(ISNUMBER(D7),($N7)&gt;0),D7/$N7*100,0)</f>
        <v>0</v>
      </c>
      <c r="E38" s="81">
        <f t="shared" ref="E38:M38" si="4">IF(AND(ISNUMBER(E7),($N7)&gt;0),E7/$N7*100,0)</f>
        <v>114.0567707965015</v>
      </c>
      <c r="F38" s="81">
        <f t="shared" si="4"/>
        <v>111.17135416528721</v>
      </c>
      <c r="G38" s="81">
        <f t="shared" si="4"/>
        <v>110.26114965154301</v>
      </c>
      <c r="H38" s="81">
        <f t="shared" si="4"/>
        <v>109.50525957683115</v>
      </c>
      <c r="I38" s="81">
        <f t="shared" si="4"/>
        <v>108.68388678642256</v>
      </c>
      <c r="J38" s="81">
        <f t="shared" si="4"/>
        <v>106.31186900689984</v>
      </c>
      <c r="K38" s="81">
        <f t="shared" si="4"/>
        <v>105.46072504941857</v>
      </c>
      <c r="L38" s="81">
        <f t="shared" si="4"/>
        <v>101.95297436263932</v>
      </c>
      <c r="M38" s="81">
        <f t="shared" si="4"/>
        <v>100.98226676353612</v>
      </c>
      <c r="N38" s="81">
        <f>IF(AND(ISNUMBER(N7),($N7)&gt;0),N7/$N7*100,0)</f>
        <v>100</v>
      </c>
      <c r="O38" s="81">
        <f>IF(AND(ISNUMBER(O7),($N7)&gt;0),O7/$N7*100,0)</f>
        <v>97.707363175793873</v>
      </c>
      <c r="P38" s="142">
        <f t="shared" ref="P38:U38" si="5">IF(AND(ISNUMBER(P7),($N7)&gt;0),P7/$N7*100,0)</f>
        <v>0</v>
      </c>
      <c r="Q38" s="142">
        <f t="shared" si="5"/>
        <v>0</v>
      </c>
      <c r="R38" s="142">
        <f t="shared" si="5"/>
        <v>90.223804842506368</v>
      </c>
      <c r="S38" s="142">
        <f t="shared" si="5"/>
        <v>0</v>
      </c>
      <c r="T38" s="142">
        <f t="shared" si="5"/>
        <v>0</v>
      </c>
      <c r="U38" s="142">
        <f t="shared" si="5"/>
        <v>84.014607570075356</v>
      </c>
      <c r="V38" s="142">
        <f>IF(AND(ISNUMBER(V7),($I7)&gt;0),V7/$I7*100,0)</f>
        <v>0</v>
      </c>
      <c r="W38" s="142" t="s">
        <v>319</v>
      </c>
      <c r="X38" s="142">
        <f t="shared" ref="X38:AC38" si="6">IF(AND(ISNUMBER(X7),($N7)&gt;0),X7/$N7*100,0)</f>
        <v>84.808337800370225</v>
      </c>
      <c r="Y38" s="142">
        <f t="shared" si="6"/>
        <v>0</v>
      </c>
      <c r="Z38" s="142">
        <f t="shared" si="6"/>
        <v>0</v>
      </c>
      <c r="AA38" s="142">
        <f t="shared" si="6"/>
        <v>66.072364091847902</v>
      </c>
      <c r="AB38" s="142">
        <f t="shared" si="6"/>
        <v>0</v>
      </c>
      <c r="AC38" s="142">
        <f t="shared" si="6"/>
        <v>0</v>
      </c>
      <c r="AD38" s="256">
        <v>32</v>
      </c>
    </row>
    <row r="39" spans="1:30" s="126" customFormat="1" ht="15" customHeight="1">
      <c r="A39" s="78">
        <v>33</v>
      </c>
      <c r="B39" s="195" t="s">
        <v>466</v>
      </c>
      <c r="C39" s="175" t="s">
        <v>492</v>
      </c>
      <c r="D39" s="81">
        <f>IF(AND(ISNUMBER(D8),($D8)&gt;0),D8/$D8*100,0)</f>
        <v>0</v>
      </c>
      <c r="E39" s="81">
        <f>IF(AND(ISNUMBER(E8),($D8)&gt;0),E8/$D8*100,0)</f>
        <v>0</v>
      </c>
      <c r="F39" s="81">
        <f>IF(AND(ISNUMBER(F8),($D8)&gt;0),F8/$D8*100,0)</f>
        <v>0</v>
      </c>
      <c r="G39" s="81">
        <f>IF(AND(ISNUMBER(G8),($D8)&gt;0),G8/$D8*100,0)</f>
        <v>0</v>
      </c>
      <c r="H39" s="81">
        <f>IF(AND(ISNUMBER(H8),($D8)&gt;0),H8/$D8*100,0)</f>
        <v>0</v>
      </c>
      <c r="I39" s="81">
        <f>IF(AND(ISNUMBER(I8),($I8)&gt;0),I8/$I8*100,0)</f>
        <v>100</v>
      </c>
      <c r="J39" s="81">
        <f t="shared" ref="J39:X39" si="7">IF(AND(ISNUMBER(J8),($I8)&gt;0),J8/$I8*100,0)</f>
        <v>101.57462404322513</v>
      </c>
      <c r="K39" s="81">
        <f t="shared" si="7"/>
        <v>99.411526652468069</v>
      </c>
      <c r="L39" s="81">
        <f t="shared" si="7"/>
        <v>97.290527165734844</v>
      </c>
      <c r="M39" s="81">
        <f t="shared" si="7"/>
        <v>94.869822918321617</v>
      </c>
      <c r="N39" s="81">
        <f t="shared" si="7"/>
        <v>94.191588096525976</v>
      </c>
      <c r="O39" s="81">
        <f t="shared" si="7"/>
        <v>96.829365629075241</v>
      </c>
      <c r="P39" s="81">
        <f t="shared" si="7"/>
        <v>95.292526422021396</v>
      </c>
      <c r="Q39" s="81">
        <f t="shared" si="7"/>
        <v>96.062985211249526</v>
      </c>
      <c r="R39" s="81">
        <f t="shared" si="7"/>
        <v>96.260513960053771</v>
      </c>
      <c r="S39" s="81">
        <f t="shared" si="7"/>
        <v>94.662155086121501</v>
      </c>
      <c r="T39" s="81">
        <f t="shared" si="7"/>
        <v>96.351063818937277</v>
      </c>
      <c r="U39" s="81">
        <f t="shared" si="7"/>
        <v>95.862073549460717</v>
      </c>
      <c r="V39" s="81">
        <f t="shared" si="7"/>
        <v>96.859021278163056</v>
      </c>
      <c r="W39" s="81">
        <f t="shared" si="7"/>
        <v>90.948015449336665</v>
      </c>
      <c r="X39" s="81">
        <f t="shared" si="7"/>
        <v>95.327398725484983</v>
      </c>
      <c r="Y39" s="81">
        <f>IF(AND(ISNUMBER(Y8),($I8)&gt;0),Y8/$I8*100,0)</f>
        <v>93.366475259015004</v>
      </c>
      <c r="Z39" s="81">
        <f>IF(AND(ISNUMBER(Z8),($I8)&gt;0),Z8/$I8*100,0)</f>
        <v>93.057364863600597</v>
      </c>
      <c r="AA39" s="81">
        <f>IF(AND(ISNUMBER(AA8),($I8)&gt;0),AA8/$I8*100,0)</f>
        <v>94.809537023064706</v>
      </c>
      <c r="AB39" s="81">
        <f>IF(AND(ISNUMBER(AB8),($I8)&gt;0),AB8/$I8*100,0)</f>
        <v>90.877883241981408</v>
      </c>
      <c r="AC39" s="149" t="s">
        <v>300</v>
      </c>
      <c r="AD39" s="256">
        <v>33</v>
      </c>
    </row>
    <row r="40" spans="1:30" s="126" customFormat="1" ht="15" customHeight="1">
      <c r="A40" s="78">
        <v>34</v>
      </c>
      <c r="B40" s="209"/>
      <c r="C40" s="175" t="s">
        <v>343</v>
      </c>
      <c r="D40" s="216">
        <f>IF(AND(ISNUMBER(D8),($N$8)&gt;0),D8/$N$8*100,0)</f>
        <v>0</v>
      </c>
      <c r="E40" s="216">
        <f>IF(AND(ISNUMBER(E8),($N$8)&gt;0),E8/$N$8*100,0)</f>
        <v>0</v>
      </c>
      <c r="F40" s="216">
        <f>IF(AND(ISNUMBER(F8),($N$8)&gt;0),F8/$N$8*100,0)</f>
        <v>0</v>
      </c>
      <c r="G40" s="216">
        <f>IF(AND(ISNUMBER(G8),($N$8)&gt;0),G8/$N$8*100,0)</f>
        <v>0</v>
      </c>
      <c r="H40" s="216">
        <f>IF(AND(ISNUMBER(H8),($N$8)&gt;0),H8/$N$8*100,0)</f>
        <v>0</v>
      </c>
      <c r="I40" s="216">
        <f>IF(AND(ISNUMBER(I8),($S$8)&gt;0),I8/$S$8*100,0)</f>
        <v>105.63883730411827</v>
      </c>
      <c r="J40" s="216">
        <f t="shared" ref="J40:X40" si="8">IF(AND(ISNUMBER(J8),($S$8)&gt;0),J8/$S$8*100,0)</f>
        <v>107.30225183529237</v>
      </c>
      <c r="K40" s="216">
        <f t="shared" si="8"/>
        <v>105.01718090194092</v>
      </c>
      <c r="L40" s="216">
        <f t="shared" si="8"/>
        <v>102.7765817049296</v>
      </c>
      <c r="M40" s="216">
        <f t="shared" si="8"/>
        <v>100.21937788339086</v>
      </c>
      <c r="N40" s="216">
        <f t="shared" si="8"/>
        <v>99.50289850345429</v>
      </c>
      <c r="O40" s="216">
        <f t="shared" si="8"/>
        <v>102.28941601950861</v>
      </c>
      <c r="P40" s="216">
        <f t="shared" si="8"/>
        <v>100.6659169499431</v>
      </c>
      <c r="Q40" s="216">
        <f t="shared" si="8"/>
        <v>101.47982065679109</v>
      </c>
      <c r="R40" s="216">
        <f t="shared" si="8"/>
        <v>101.68848773036925</v>
      </c>
      <c r="S40" s="216">
        <f t="shared" si="8"/>
        <v>100</v>
      </c>
      <c r="T40" s="216">
        <f t="shared" si="8"/>
        <v>101.78414354847429</v>
      </c>
      <c r="U40" s="216">
        <f t="shared" si="8"/>
        <v>101.267579913269</v>
      </c>
      <c r="V40" s="216">
        <f t="shared" si="8"/>
        <v>102.32074390239995</v>
      </c>
      <c r="W40" s="216">
        <f t="shared" si="8"/>
        <v>96.076426071849113</v>
      </c>
      <c r="X40" s="216">
        <f t="shared" si="8"/>
        <v>100.70275564586318</v>
      </c>
      <c r="Y40" s="216">
        <f>IF(AND(ISNUMBER(Y8),($S$8)&gt;0),Y8/$S$8*100,0)</f>
        <v>98.631258895460689</v>
      </c>
      <c r="Z40" s="216">
        <f>IF(AND(ISNUMBER(Z8),($S$8)&gt;0),Z8/$S$8*100,0)</f>
        <v>98.304718267758744</v>
      </c>
      <c r="AA40" s="216">
        <f>IF(AND(ISNUMBER(AA8),($S$8)&gt;0),AA8/$S$8*100,0)</f>
        <v>100.15569256458309</v>
      </c>
      <c r="AB40" s="216">
        <f>IF(AND(ISNUMBER(AB8),($S$8)&gt;0),AB8/$S$8*100,0)</f>
        <v>96.002339223423292</v>
      </c>
      <c r="AC40" s="149" t="s">
        <v>300</v>
      </c>
      <c r="AD40" s="256">
        <v>34</v>
      </c>
    </row>
    <row r="41" spans="1:30" s="126" customFormat="1" ht="15" customHeight="1">
      <c r="A41" s="78">
        <v>35</v>
      </c>
      <c r="B41" s="195" t="s">
        <v>493</v>
      </c>
      <c r="C41" s="175" t="s">
        <v>492</v>
      </c>
      <c r="D41" s="81">
        <f>IF(AND(ISNUMBER(D9),($D9)&gt;0),D9/$D9*100,0)</f>
        <v>0</v>
      </c>
      <c r="E41" s="81">
        <f>IF(AND(ISNUMBER(E9),($D9)&gt;0),E9/$D9*100,0)</f>
        <v>0</v>
      </c>
      <c r="F41" s="81">
        <f>IF(AND(ISNUMBER(F9),($D9)&gt;0),F9/$D9*100,0)</f>
        <v>0</v>
      </c>
      <c r="G41" s="81">
        <f>IF(AND(ISNUMBER(G9),($D9)&gt;0),G9/$D9*100,0)</f>
        <v>0</v>
      </c>
      <c r="H41" s="81">
        <f>IF(AND(ISNUMBER(H9),($D9)&gt;0),H9/$D9*100,0)</f>
        <v>0</v>
      </c>
      <c r="I41" s="81">
        <f>IF(AND(ISNUMBER(I9),($I9)&gt;0),I9/$I9*100,0)</f>
        <v>100</v>
      </c>
      <c r="J41" s="81">
        <f t="shared" ref="J41:X41" si="9">IF(AND(ISNUMBER(J9),($I9)&gt;0),J9/$I9*100,0)</f>
        <v>102.10306218068293</v>
      </c>
      <c r="K41" s="81">
        <f t="shared" si="9"/>
        <v>100.23827655936613</v>
      </c>
      <c r="L41" s="81">
        <f t="shared" si="9"/>
        <v>99.509961190472453</v>
      </c>
      <c r="M41" s="81">
        <f t="shared" si="9"/>
        <v>97.226313778473568</v>
      </c>
      <c r="N41" s="81">
        <f t="shared" si="9"/>
        <v>97.045823817990509</v>
      </c>
      <c r="O41" s="81">
        <f t="shared" si="9"/>
        <v>100.30789225100693</v>
      </c>
      <c r="P41" s="81">
        <f t="shared" si="9"/>
        <v>98.950686046765085</v>
      </c>
      <c r="Q41" s="81">
        <f t="shared" si="9"/>
        <v>100.30500682241265</v>
      </c>
      <c r="R41" s="81">
        <f t="shared" si="9"/>
        <v>100.76089050895487</v>
      </c>
      <c r="S41" s="81">
        <f t="shared" si="9"/>
        <v>99.382558373004699</v>
      </c>
      <c r="T41" s="81">
        <f t="shared" si="9"/>
        <v>101.80903212619963</v>
      </c>
      <c r="U41" s="81">
        <f t="shared" si="9"/>
        <v>101.25122077761976</v>
      </c>
      <c r="V41" s="81">
        <f t="shared" si="9"/>
        <v>102.47481549831198</v>
      </c>
      <c r="W41" s="81">
        <f t="shared" si="9"/>
        <v>95.757145669180716</v>
      </c>
      <c r="X41" s="81">
        <f t="shared" si="9"/>
        <v>101.86529379841969</v>
      </c>
      <c r="Y41" s="81">
        <f>IF(AND(ISNUMBER(Y9),($I9)&gt;0),Y9/$I9*100,0)</f>
        <v>99.493901461037154</v>
      </c>
      <c r="Z41" s="81">
        <f>IF(AND(ISNUMBER(Z9),($I9)&gt;0),Z9/$I9*100,0)</f>
        <v>99.12199258520846</v>
      </c>
      <c r="AA41" s="81">
        <f>IF(AND(ISNUMBER(AA9),($I9)&gt;0),AA9/$I9*100,0)</f>
        <v>101.18906731037478</v>
      </c>
      <c r="AB41" s="81">
        <f>IF(AND(ISNUMBER(AB9),($I9)&gt;0),AB9/$I9*100,0)</f>
        <v>96.583821621235984</v>
      </c>
      <c r="AC41" s="149" t="s">
        <v>300</v>
      </c>
      <c r="AD41" s="256">
        <v>35</v>
      </c>
    </row>
    <row r="42" spans="1:30" s="126" customFormat="1" ht="15" customHeight="1">
      <c r="A42" s="78">
        <v>36</v>
      </c>
      <c r="B42" s="209"/>
      <c r="C42" s="175" t="s">
        <v>343</v>
      </c>
      <c r="D42" s="216">
        <f>IF(AND(ISNUMBER(D9),($N$9)&gt;0),D9/$N$9*100,0)</f>
        <v>0</v>
      </c>
      <c r="E42" s="216">
        <f>IF(AND(ISNUMBER(E9),($N$9)&gt;0),E9/$N$9*100,0)</f>
        <v>0</v>
      </c>
      <c r="F42" s="216">
        <f>IF(AND(ISNUMBER(F9),($N$9)&gt;0),F9/$N$9*100,0)</f>
        <v>0</v>
      </c>
      <c r="G42" s="216">
        <f>IF(AND(ISNUMBER(G9),($N$9)&gt;0),G9/$N$9*100,0)</f>
        <v>0</v>
      </c>
      <c r="H42" s="216">
        <f>IF(AND(ISNUMBER(H9),($N$9)&gt;0),H9/$N$9*100,0)</f>
        <v>0</v>
      </c>
      <c r="I42" s="216">
        <f>IF(AND(ISNUMBER(I9),($S$9)&gt;0),I9/$S$9*100,0)</f>
        <v>100.62127765384939</v>
      </c>
      <c r="J42" s="216">
        <f t="shared" ref="J42:AB42" si="10">IF(AND(ISNUMBER(J9),($S$9)&gt;0),J9/$S$9*100,0)</f>
        <v>102.73740568990743</v>
      </c>
      <c r="K42" s="216">
        <f t="shared" si="10"/>
        <v>100.86103457223321</v>
      </c>
      <c r="L42" s="216">
        <f t="shared" si="10"/>
        <v>100.12819434270304</v>
      </c>
      <c r="M42" s="216">
        <f t="shared" si="10"/>
        <v>97.830359139640706</v>
      </c>
      <c r="N42" s="216">
        <f t="shared" si="10"/>
        <v>97.648747835365725</v>
      </c>
      <c r="O42" s="216">
        <f t="shared" si="10"/>
        <v>100.93108277060976</v>
      </c>
      <c r="P42" s="216">
        <f t="shared" si="10"/>
        <v>99.565444547504285</v>
      </c>
      <c r="Q42" s="216">
        <f t="shared" si="10"/>
        <v>100.92817941549241</v>
      </c>
      <c r="R42" s="216">
        <f t="shared" si="10"/>
        <v>101.38689540550665</v>
      </c>
      <c r="S42" s="216">
        <f t="shared" si="10"/>
        <v>100</v>
      </c>
      <c r="T42" s="216">
        <f t="shared" si="10"/>
        <v>102.44154889240005</v>
      </c>
      <c r="U42" s="216">
        <f t="shared" si="10"/>
        <v>101.88027198656083</v>
      </c>
      <c r="V42" s="216">
        <f t="shared" si="10"/>
        <v>103.11146862782638</v>
      </c>
      <c r="W42" s="216">
        <f t="shared" si="10"/>
        <v>96.352063417187352</v>
      </c>
      <c r="X42" s="216">
        <f t="shared" si="10"/>
        <v>102.49816010581729</v>
      </c>
      <c r="Y42" s="216">
        <f t="shared" si="10"/>
        <v>100.11203483775751</v>
      </c>
      <c r="Z42" s="216">
        <f t="shared" si="10"/>
        <v>99.737815375190607</v>
      </c>
      <c r="AA42" s="216">
        <f t="shared" si="10"/>
        <v>101.81773237371274</v>
      </c>
      <c r="AB42" s="216">
        <f t="shared" si="10"/>
        <v>97.183875322202468</v>
      </c>
      <c r="AC42" s="149" t="s">
        <v>300</v>
      </c>
      <c r="AD42" s="256">
        <v>36</v>
      </c>
    </row>
    <row r="43" spans="1:30" s="126" customFormat="1" ht="15" customHeight="1">
      <c r="A43" s="78">
        <v>37</v>
      </c>
      <c r="B43" s="199" t="s">
        <v>494</v>
      </c>
      <c r="C43" s="175" t="s">
        <v>492</v>
      </c>
      <c r="D43" s="81">
        <f>IF(AND(ISNUMBER(D10),($D10)&gt;0),D10/$D10*100,0)</f>
        <v>0</v>
      </c>
      <c r="E43" s="81">
        <f>IF(AND(ISNUMBER(E10),($D10)&gt;0),E10/$D10*100,0)</f>
        <v>0</v>
      </c>
      <c r="F43" s="81">
        <f>IF(AND(ISNUMBER(F10),($D10)&gt;0),F10/$D10*100,0)</f>
        <v>0</v>
      </c>
      <c r="G43" s="81">
        <f>IF(AND(ISNUMBER(G10),($D10)&gt;0),G10/$D10*100,0)</f>
        <v>0</v>
      </c>
      <c r="H43" s="81">
        <f>IF(AND(ISNUMBER(H10),($D10)&gt;0),H10/$D10*100,0)</f>
        <v>0</v>
      </c>
      <c r="I43" s="81">
        <f>IF(AND(ISNUMBER(I10),($I10)&gt;0),I10/$I10*100,0)</f>
        <v>100</v>
      </c>
      <c r="J43" s="81">
        <f t="shared" ref="J43:X43" si="11">IF(AND(ISNUMBER(J10),($I10)&gt;0),J10/$I10*100,0)</f>
        <v>102.07161579294026</v>
      </c>
      <c r="K43" s="81">
        <f t="shared" si="11"/>
        <v>97.406226331237718</v>
      </c>
      <c r="L43" s="81">
        <f t="shared" si="11"/>
        <v>76.198385490255106</v>
      </c>
      <c r="M43" s="81">
        <f t="shared" si="11"/>
        <v>70.596799905972503</v>
      </c>
      <c r="N43" s="81">
        <f t="shared" si="11"/>
        <v>70.477280843212554</v>
      </c>
      <c r="O43" s="81">
        <f t="shared" si="11"/>
        <v>72.984577945624025</v>
      </c>
      <c r="P43" s="81">
        <f t="shared" si="11"/>
        <v>71.702637428816445</v>
      </c>
      <c r="Q43" s="81">
        <f t="shared" si="11"/>
        <v>71.123247209324006</v>
      </c>
      <c r="R43" s="81">
        <f t="shared" si="11"/>
        <v>74.925273119688384</v>
      </c>
      <c r="S43" s="81">
        <f t="shared" si="11"/>
        <v>71.579594121713257</v>
      </c>
      <c r="T43" s="81">
        <f t="shared" si="11"/>
        <v>71.098579860159731</v>
      </c>
      <c r="U43" s="81">
        <f t="shared" si="11"/>
        <v>74.47642075701124</v>
      </c>
      <c r="V43" s="81">
        <f t="shared" si="11"/>
        <v>75.337362730628527</v>
      </c>
      <c r="W43" s="81">
        <f t="shared" si="11"/>
        <v>73.895023785077072</v>
      </c>
      <c r="X43" s="81">
        <f t="shared" si="11"/>
        <v>60.761612775016047</v>
      </c>
      <c r="Y43" s="81">
        <f>IF(AND(ISNUMBER(Y10),($I10)&gt;0),Y10/$I10*100,0)</f>
        <v>62.871367109381083</v>
      </c>
      <c r="Z43" s="81">
        <f>IF(AND(ISNUMBER(Z10),($I10)&gt;0),Z10/$I10*100,0)</f>
        <v>61.615311696484952</v>
      </c>
      <c r="AA43" s="81">
        <f>IF(AND(ISNUMBER(AA10),($I10)&gt;0),AA10/$I10*100,0)</f>
        <v>62.53528249336776</v>
      </c>
      <c r="AB43" s="81">
        <f>IF(AND(ISNUMBER(AB10),($I10)&gt;0),AB10/$I10*100,0)</f>
        <v>63.599806722037201</v>
      </c>
      <c r="AC43" s="149" t="s">
        <v>300</v>
      </c>
      <c r="AD43" s="256">
        <v>37</v>
      </c>
    </row>
    <row r="44" spans="1:30" s="126" customFormat="1" ht="15" customHeight="1">
      <c r="A44" s="78">
        <v>38</v>
      </c>
      <c r="B44" s="217"/>
      <c r="C44" s="175" t="s">
        <v>343</v>
      </c>
      <c r="D44" s="81">
        <f>IF(AND(ISNUMBER(D10),($N$10)&gt;0),D10/$N$10*100,0)</f>
        <v>0</v>
      </c>
      <c r="E44" s="81">
        <f>IF(AND(ISNUMBER(E10),($N$10)&gt;0),E10/$N$10*100,0)</f>
        <v>0</v>
      </c>
      <c r="F44" s="81">
        <f>IF(AND(ISNUMBER(F10),($N$10)&gt;0),F10/$N$10*100,0)</f>
        <v>0</v>
      </c>
      <c r="G44" s="81">
        <f>IF(AND(ISNUMBER(G10),($N$10)&gt;0),G10/$N$10*100,0)</f>
        <v>0</v>
      </c>
      <c r="H44" s="81">
        <f>IF(AND(ISNUMBER(H10),($N$10)&gt;0),H10/$N$10*100,0)</f>
        <v>0</v>
      </c>
      <c r="I44" s="81">
        <f>IF(AND(ISNUMBER(I10),($S$10)&gt;0),I10/$S$10*100,0)</f>
        <v>139.70462004850285</v>
      </c>
      <c r="J44" s="81">
        <f t="shared" ref="J44:AB44" si="12">IF(AND(ISNUMBER(J10),($S$10)&gt;0),J10/$S$10*100,0)</f>
        <v>142.59876302089484</v>
      </c>
      <c r="K44" s="81">
        <f t="shared" si="12"/>
        <v>136.08099839964038</v>
      </c>
      <c r="L44" s="81">
        <f t="shared" si="12"/>
        <v>106.45266493225442</v>
      </c>
      <c r="M44" s="81">
        <f t="shared" si="12"/>
        <v>98.626991075040721</v>
      </c>
      <c r="N44" s="81">
        <f t="shared" si="12"/>
        <v>98.460017422526377</v>
      </c>
      <c r="O44" s="81">
        <f t="shared" si="12"/>
        <v>101.96282731293745</v>
      </c>
      <c r="P44" s="81">
        <f t="shared" si="12"/>
        <v>100.1718971846836</v>
      </c>
      <c r="Q44" s="81">
        <f t="shared" si="12"/>
        <v>99.3624622799435</v>
      </c>
      <c r="R44" s="81">
        <f t="shared" si="12"/>
        <v>104.67406813216371</v>
      </c>
      <c r="S44" s="81">
        <f t="shared" si="12"/>
        <v>100</v>
      </c>
      <c r="T44" s="81">
        <f t="shared" si="12"/>
        <v>99.328000853517523</v>
      </c>
      <c r="U44" s="81">
        <f t="shared" si="12"/>
        <v>104.04700064430685</v>
      </c>
      <c r="V44" s="81">
        <f t="shared" si="12"/>
        <v>105.24977635738696</v>
      </c>
      <c r="W44" s="81">
        <f t="shared" si="12"/>
        <v>103.23476221369275</v>
      </c>
      <c r="X44" s="81">
        <f t="shared" si="12"/>
        <v>84.886780262678741</v>
      </c>
      <c r="Y44" s="81">
        <f t="shared" si="12"/>
        <v>87.834204539460231</v>
      </c>
      <c r="Z44" s="81">
        <f t="shared" si="12"/>
        <v>86.079437097275047</v>
      </c>
      <c r="AA44" s="81">
        <f t="shared" si="12"/>
        <v>87.364678803617352</v>
      </c>
      <c r="AB44" s="81">
        <f t="shared" si="12"/>
        <v>88.851868332604241</v>
      </c>
      <c r="AC44" s="149" t="s">
        <v>300</v>
      </c>
      <c r="AD44" s="256">
        <v>38</v>
      </c>
    </row>
    <row r="45" spans="1:30" s="126" customFormat="1" ht="15" customHeight="1">
      <c r="A45" s="78">
        <v>39</v>
      </c>
      <c r="B45" s="199" t="s">
        <v>472</v>
      </c>
      <c r="C45" s="175" t="s">
        <v>492</v>
      </c>
      <c r="D45" s="81">
        <f>IF(AND(ISNUMBER(D11),($D11)&gt;0),D11/$D11*100,0)</f>
        <v>0</v>
      </c>
      <c r="E45" s="81">
        <f>IF(AND(ISNUMBER(E11),($D11)&gt;0),E11/$D11*100,0)</f>
        <v>0</v>
      </c>
      <c r="F45" s="81">
        <f>IF(AND(ISNUMBER(F11),($D11)&gt;0),F11/$D11*100,0)</f>
        <v>0</v>
      </c>
      <c r="G45" s="81">
        <f>IF(AND(ISNUMBER(G11),($D11)&gt;0),G11/$D11*100,0)</f>
        <v>0</v>
      </c>
      <c r="H45" s="81">
        <f>IF(AND(ISNUMBER(H11),($D11)&gt;0),H11/$D11*100,0)</f>
        <v>0</v>
      </c>
      <c r="I45" s="81">
        <f>IF(AND(ISNUMBER(I11),($I11)&gt;0),I11/$I11*100,0)</f>
        <v>100</v>
      </c>
      <c r="J45" s="81">
        <f t="shared" ref="J45:X45" si="13">IF(AND(ISNUMBER(J11),($I11)&gt;0),J11/$I11*100,0)</f>
        <v>97.458119669699002</v>
      </c>
      <c r="K45" s="81">
        <f t="shared" si="13"/>
        <v>93.379804567268963</v>
      </c>
      <c r="L45" s="81">
        <f t="shared" si="13"/>
        <v>88.335832356582273</v>
      </c>
      <c r="M45" s="81">
        <f t="shared" si="13"/>
        <v>87.763736502319134</v>
      </c>
      <c r="N45" s="81">
        <f t="shared" si="13"/>
        <v>83.625666780579749</v>
      </c>
      <c r="O45" s="81">
        <f t="shared" si="13"/>
        <v>80.130244148622879</v>
      </c>
      <c r="P45" s="81">
        <f t="shared" si="13"/>
        <v>76.385086051967832</v>
      </c>
      <c r="Q45" s="81">
        <f t="shared" si="13"/>
        <v>73.134862082734642</v>
      </c>
      <c r="R45" s="81">
        <f t="shared" si="13"/>
        <v>68.300484357557025</v>
      </c>
      <c r="S45" s="81">
        <f t="shared" si="13"/>
        <v>65.184491543055245</v>
      </c>
      <c r="T45" s="81">
        <f t="shared" si="13"/>
        <v>61.396767651144494</v>
      </c>
      <c r="U45" s="81">
        <f t="shared" si="13"/>
        <v>59.259979778699801</v>
      </c>
      <c r="V45" s="81">
        <f t="shared" si="13"/>
        <v>58.360716291762301</v>
      </c>
      <c r="W45" s="81">
        <f t="shared" si="13"/>
        <v>56.23263059807514</v>
      </c>
      <c r="X45" s="81">
        <f t="shared" si="13"/>
        <v>55.443143060370382</v>
      </c>
      <c r="Y45" s="81">
        <f>IF(AND(ISNUMBER(Y11),($I11)&gt;0),Y11/$I11*100,0)</f>
        <v>54.4008541971534</v>
      </c>
      <c r="Z45" s="81">
        <f>IF(AND(ISNUMBER(Z11),($I11)&gt;0),Z11/$I11*100,0)</f>
        <v>55.075544454180466</v>
      </c>
      <c r="AA45" s="81">
        <f>IF(AND(ISNUMBER(AA11),($I11)&gt;0),AA11/$I11*100,0)</f>
        <v>54.458486063309486</v>
      </c>
      <c r="AB45" s="81">
        <f>IF(AND(ISNUMBER(AB11),($I11)&gt;0),AB11/$I11*100,0)</f>
        <v>53.137595556758235</v>
      </c>
      <c r="AC45" s="149" t="s">
        <v>300</v>
      </c>
      <c r="AD45" s="256">
        <v>39</v>
      </c>
    </row>
    <row r="46" spans="1:30" s="126" customFormat="1" ht="15" customHeight="1">
      <c r="A46" s="78">
        <v>40</v>
      </c>
      <c r="B46" s="217"/>
      <c r="C46" s="175" t="s">
        <v>343</v>
      </c>
      <c r="D46" s="81">
        <f>IF(AND(ISNUMBER(D11),($N$11)&gt;0),D11/$N$11*100,0)</f>
        <v>0</v>
      </c>
      <c r="E46" s="81">
        <f>IF(AND(ISNUMBER(E11),($N$11)&gt;0),E11/$N$11*100,0)</f>
        <v>0</v>
      </c>
      <c r="F46" s="81">
        <f>IF(AND(ISNUMBER(F11),($N$11)&gt;0),F11/$N$11*100,0)</f>
        <v>0</v>
      </c>
      <c r="G46" s="81">
        <f>IF(AND(ISNUMBER(G11),($N$11)&gt;0),G11/$N$11*100,0)</f>
        <v>0</v>
      </c>
      <c r="H46" s="81">
        <f>IF(AND(ISNUMBER(H11),($N$11)&gt;0),H11/$N$11*100,0)</f>
        <v>0</v>
      </c>
      <c r="I46" s="81">
        <f>IF(AND(ISNUMBER(I11),($S$11)&gt;0),I11/$S$11*100,0)</f>
        <v>153.41072336807079</v>
      </c>
      <c r="J46" s="81">
        <f t="shared" ref="J46:AB46" si="14">IF(AND(ISNUMBER(J11),($S$11)&gt;0),J11/$S$11*100,0)</f>
        <v>149.51120636620533</v>
      </c>
      <c r="K46" s="81">
        <f t="shared" si="14"/>
        <v>143.25463366633815</v>
      </c>
      <c r="L46" s="81">
        <f t="shared" si="14"/>
        <v>135.5166394114392</v>
      </c>
      <c r="M46" s="81">
        <f t="shared" si="14"/>
        <v>134.6389830230554</v>
      </c>
      <c r="N46" s="81">
        <f t="shared" si="14"/>
        <v>128.29074032945988</v>
      </c>
      <c r="O46" s="81">
        <f t="shared" si="14"/>
        <v>122.92838718500359</v>
      </c>
      <c r="P46" s="81">
        <f t="shared" si="14"/>
        <v>117.18291305764721</v>
      </c>
      <c r="Q46" s="81">
        <f t="shared" si="14"/>
        <v>112.19672095536414</v>
      </c>
      <c r="R46" s="81">
        <f t="shared" si="14"/>
        <v>104.78026711682429</v>
      </c>
      <c r="S46" s="81">
        <f t="shared" si="14"/>
        <v>100</v>
      </c>
      <c r="T46" s="81">
        <f t="shared" si="14"/>
        <v>94.189225378234468</v>
      </c>
      <c r="U46" s="81">
        <f t="shared" si="14"/>
        <v>90.911163646275853</v>
      </c>
      <c r="V46" s="81">
        <f t="shared" si="14"/>
        <v>89.531597025980105</v>
      </c>
      <c r="W46" s="81">
        <f t="shared" si="14"/>
        <v>86.266885369402189</v>
      </c>
      <c r="X46" s="81">
        <f t="shared" si="14"/>
        <v>85.055726826908554</v>
      </c>
      <c r="Y46" s="81">
        <f t="shared" si="14"/>
        <v>83.456743942262548</v>
      </c>
      <c r="Z46" s="81">
        <f t="shared" si="14"/>
        <v>84.491791146061658</v>
      </c>
      <c r="AA46" s="81">
        <f t="shared" si="14"/>
        <v>83.545157405023105</v>
      </c>
      <c r="AB46" s="81">
        <f t="shared" si="14"/>
        <v>81.518769724022661</v>
      </c>
      <c r="AC46" s="149" t="s">
        <v>300</v>
      </c>
      <c r="AD46" s="256">
        <v>40</v>
      </c>
    </row>
    <row r="47" spans="1:30" s="126" customFormat="1" ht="15" customHeight="1">
      <c r="A47" s="78">
        <v>41</v>
      </c>
      <c r="B47" s="199" t="s">
        <v>473</v>
      </c>
      <c r="C47" s="175" t="s">
        <v>492</v>
      </c>
      <c r="D47" s="81">
        <f>IF(AND(ISNUMBER(D12),($D12)&gt;0),D12/$D12*100,0)</f>
        <v>0</v>
      </c>
      <c r="E47" s="81">
        <f>IF(AND(ISNUMBER(E12),($D12)&gt;0),E12/$D12*100,0)</f>
        <v>0</v>
      </c>
      <c r="F47" s="81">
        <f>IF(AND(ISNUMBER(F12),($D12)&gt;0),F12/$D12*100,0)</f>
        <v>0</v>
      </c>
      <c r="G47" s="81">
        <f>IF(AND(ISNUMBER(G12),($D12)&gt;0),G12/$D12*100,0)</f>
        <v>0</v>
      </c>
      <c r="H47" s="81">
        <f>IF(AND(ISNUMBER(H12),($D12)&gt;0),H12/$D12*100,0)</f>
        <v>0</v>
      </c>
      <c r="I47" s="81">
        <f>IF(AND(ISNUMBER(I12),($I12)&gt;0),I12/$I12*100,0)</f>
        <v>100</v>
      </c>
      <c r="J47" s="81">
        <f t="shared" ref="J47:X47" si="15">IF(AND(ISNUMBER(J12),($I12)&gt;0),J12/$I12*100,0)</f>
        <v>92.102923574989575</v>
      </c>
      <c r="K47" s="81">
        <f t="shared" si="15"/>
        <v>99.564202170867276</v>
      </c>
      <c r="L47" s="81">
        <f t="shared" si="15"/>
        <v>106.76036295105582</v>
      </c>
      <c r="M47" s="81">
        <f t="shared" si="15"/>
        <v>108.70025220032124</v>
      </c>
      <c r="N47" s="81">
        <f t="shared" si="15"/>
        <v>96.067409129045501</v>
      </c>
      <c r="O47" s="81">
        <f t="shared" si="15"/>
        <v>109.1214070543425</v>
      </c>
      <c r="P47" s="81">
        <f t="shared" si="15"/>
        <v>117.14167222475579</v>
      </c>
      <c r="Q47" s="81">
        <f t="shared" si="15"/>
        <v>108.88022844102009</v>
      </c>
      <c r="R47" s="81">
        <f t="shared" si="15"/>
        <v>112.50247242887588</v>
      </c>
      <c r="S47" s="81">
        <f t="shared" si="15"/>
        <v>115.32731961236173</v>
      </c>
      <c r="T47" s="81">
        <f t="shared" si="15"/>
        <v>117.98763261451619</v>
      </c>
      <c r="U47" s="81">
        <f t="shared" si="15"/>
        <v>119.20207551633366</v>
      </c>
      <c r="V47" s="81">
        <f t="shared" si="15"/>
        <v>121.37247956774193</v>
      </c>
      <c r="W47" s="81">
        <f t="shared" si="15"/>
        <v>127.97778742352331</v>
      </c>
      <c r="X47" s="81">
        <f t="shared" si="15"/>
        <v>122.69442431929993</v>
      </c>
      <c r="Y47" s="81">
        <f>IF(AND(ISNUMBER(Y12),($I12)&gt;0),Y12/$I12*100,0)</f>
        <v>125.66575441879633</v>
      </c>
      <c r="Z47" s="81">
        <f>IF(AND(ISNUMBER(Z12),($I12)&gt;0),Z12/$I12*100,0)</f>
        <v>128.04997447486556</v>
      </c>
      <c r="AA47" s="81">
        <f>IF(AND(ISNUMBER(AA12),($I12)&gt;0),AA12/$I12*100,0)</f>
        <v>128.44524048121613</v>
      </c>
      <c r="AB47" s="81">
        <f>IF(AND(ISNUMBER(AB12),($I12)&gt;0),AB12/$I12*100,0)</f>
        <v>130.10979775744025</v>
      </c>
      <c r="AC47" s="149" t="s">
        <v>300</v>
      </c>
      <c r="AD47" s="256">
        <v>41</v>
      </c>
    </row>
    <row r="48" spans="1:30" s="126" customFormat="1" ht="15" customHeight="1">
      <c r="A48" s="78">
        <v>42</v>
      </c>
      <c r="B48" s="217"/>
      <c r="C48" s="175" t="s">
        <v>343</v>
      </c>
      <c r="D48" s="81">
        <f>IF(AND(ISNUMBER(D12),($N$12)&gt;0),D12/$N$12*100,0)</f>
        <v>0</v>
      </c>
      <c r="E48" s="81">
        <f>IF(AND(ISNUMBER(E12),($N$12)&gt;0),E12/$N$12*100,0)</f>
        <v>0</v>
      </c>
      <c r="F48" s="81">
        <f>IF(AND(ISNUMBER(F12),($N$12)&gt;0),F12/$N$12*100,0)</f>
        <v>0</v>
      </c>
      <c r="G48" s="81">
        <f>IF(AND(ISNUMBER(G12),($N$12)&gt;0),G12/$N$12*100,0)</f>
        <v>0</v>
      </c>
      <c r="H48" s="81">
        <f>IF(AND(ISNUMBER(H12),($N$12)&gt;0),H12/$N$12*100,0)</f>
        <v>0</v>
      </c>
      <c r="I48" s="81">
        <f>IF(AND(ISNUMBER(I12),($S$12)&gt;0),I12/$S$12*100,0)</f>
        <v>86.709723538290902</v>
      </c>
      <c r="J48" s="81">
        <f t="shared" ref="J48:AB48" si="16">IF(AND(ISNUMBER(J12),($S$12)&gt;0),J12/$S$12*100,0)</f>
        <v>79.86219040255682</v>
      </c>
      <c r="K48" s="81">
        <f t="shared" si="16"/>
        <v>86.331844445464043</v>
      </c>
      <c r="L48" s="81">
        <f t="shared" si="16"/>
        <v>92.571615563336451</v>
      </c>
      <c r="M48" s="81">
        <f t="shared" si="16"/>
        <v>94.253688168323521</v>
      </c>
      <c r="N48" s="81">
        <f t="shared" si="16"/>
        <v>83.299784866194187</v>
      </c>
      <c r="O48" s="81">
        <f t="shared" si="16"/>
        <v>94.618870377913453</v>
      </c>
      <c r="P48" s="81">
        <f t="shared" si="16"/>
        <v>101.57322013421665</v>
      </c>
      <c r="Q48" s="81">
        <f t="shared" si="16"/>
        <v>94.409745069068123</v>
      </c>
      <c r="R48" s="81">
        <f t="shared" si="16"/>
        <v>97.550582816820224</v>
      </c>
      <c r="S48" s="81">
        <f t="shared" si="16"/>
        <v>100</v>
      </c>
      <c r="T48" s="81">
        <f t="shared" si="16"/>
        <v>102.30675004942134</v>
      </c>
      <c r="U48" s="81">
        <f t="shared" si="16"/>
        <v>103.35979013211767</v>
      </c>
      <c r="V48" s="81">
        <f t="shared" si="16"/>
        <v>105.24174148475764</v>
      </c>
      <c r="W48" s="81">
        <f t="shared" si="16"/>
        <v>110.96918566535867</v>
      </c>
      <c r="X48" s="81">
        <f t="shared" si="16"/>
        <v>106.38799612416253</v>
      </c>
      <c r="Y48" s="81">
        <f>IF(AND(ISNUMBER(Y12),($S$12)&gt;0),Y12/$S$12*100,0)</f>
        <v>108.96442823884587</v>
      </c>
      <c r="Z48" s="81">
        <f t="shared" si="16"/>
        <v>111.031778858008</v>
      </c>
      <c r="AA48" s="81">
        <f t="shared" si="16"/>
        <v>111.37451291935541</v>
      </c>
      <c r="AB48" s="81">
        <f t="shared" si="16"/>
        <v>112.81784593170588</v>
      </c>
      <c r="AC48" s="149" t="s">
        <v>300</v>
      </c>
      <c r="AD48" s="256">
        <v>42</v>
      </c>
    </row>
    <row r="49" spans="1:30" s="126" customFormat="1" ht="15" customHeight="1">
      <c r="A49" s="78">
        <v>43</v>
      </c>
      <c r="B49" s="199" t="s">
        <v>474</v>
      </c>
      <c r="C49" s="175" t="s">
        <v>492</v>
      </c>
      <c r="D49" s="81">
        <f>IF(AND(ISNUMBER(D13),($D13)&gt;0),D13/$D13*100,0)</f>
        <v>0</v>
      </c>
      <c r="E49" s="81">
        <f>IF(AND(ISNUMBER(E13),($D13)&gt;0),E13/$D13*100,0)</f>
        <v>0</v>
      </c>
      <c r="F49" s="81">
        <f>IF(AND(ISNUMBER(F13),($D13)&gt;0),F13/$D13*100,0)</f>
        <v>0</v>
      </c>
      <c r="G49" s="81">
        <f>IF(AND(ISNUMBER(G13),($D13)&gt;0),G13/$D13*100,0)</f>
        <v>0</v>
      </c>
      <c r="H49" s="81">
        <f>IF(AND(ISNUMBER(H13),($D13)&gt;0),H13/$D13*100,0)</f>
        <v>0</v>
      </c>
      <c r="I49" s="81">
        <f>IF(AND(ISNUMBER(I13),($I13)&gt;0),I13/$I13*100,0)</f>
        <v>100</v>
      </c>
      <c r="J49" s="81">
        <f t="shared" ref="J49:X49" si="17">IF(AND(ISNUMBER(J13),($I13)&gt;0),J13/$I13*100,0)</f>
        <v>97.864831119650106</v>
      </c>
      <c r="K49" s="81">
        <f t="shared" si="17"/>
        <v>79.276380472717506</v>
      </c>
      <c r="L49" s="81">
        <f t="shared" si="17"/>
        <v>85.428049492941724</v>
      </c>
      <c r="M49" s="81">
        <f t="shared" si="17"/>
        <v>71.187331934098651</v>
      </c>
      <c r="N49" s="81">
        <f t="shared" si="17"/>
        <v>45.85105125473676</v>
      </c>
      <c r="O49" s="81">
        <f t="shared" si="17"/>
        <v>41.693084593377222</v>
      </c>
      <c r="P49" s="81">
        <f t="shared" si="17"/>
        <v>45.339128059623206</v>
      </c>
      <c r="Q49" s="81">
        <f t="shared" si="17"/>
        <v>48.689656957382496</v>
      </c>
      <c r="R49" s="81">
        <f t="shared" si="17"/>
        <v>46.861504488155134</v>
      </c>
      <c r="S49" s="81">
        <f t="shared" si="17"/>
        <v>40.118932628941849</v>
      </c>
      <c r="T49" s="81">
        <f t="shared" si="17"/>
        <v>32.049755715361805</v>
      </c>
      <c r="U49" s="81">
        <f t="shared" si="17"/>
        <v>28.15991093187375</v>
      </c>
      <c r="V49" s="81">
        <f t="shared" si="17"/>
        <v>27.136885452591681</v>
      </c>
      <c r="W49" s="81">
        <f t="shared" si="17"/>
        <v>19.460811093288932</v>
      </c>
      <c r="X49" s="81">
        <f t="shared" si="17"/>
        <v>16.559006648296805</v>
      </c>
      <c r="Y49" s="81">
        <f>IF(AND(ISNUMBER(Y13),($I13)&gt;0),Y13/$I13*100,0)</f>
        <v>13.353328575378425</v>
      </c>
      <c r="Z49" s="81">
        <f>IF(AND(ISNUMBER(Z13),($I13)&gt;0),Z13/$I13*100,0)</f>
        <v>11.612066785275529</v>
      </c>
      <c r="AA49" s="81">
        <f>IF(AND(ISNUMBER(AA13),($I13)&gt;0),AA13/$I13*100,0)</f>
        <v>12.381449799064651</v>
      </c>
      <c r="AB49" s="81">
        <f>IF(AND(ISNUMBER(AB13),($I13)&gt;0),AB13/$I13*100,0)</f>
        <v>11.230176257686864</v>
      </c>
      <c r="AC49" s="149" t="s">
        <v>300</v>
      </c>
      <c r="AD49" s="256">
        <v>43</v>
      </c>
    </row>
    <row r="50" spans="1:30" s="126" customFormat="1" ht="15" customHeight="1">
      <c r="A50" s="78">
        <v>44</v>
      </c>
      <c r="B50" s="217"/>
      <c r="C50" s="175" t="s">
        <v>343</v>
      </c>
      <c r="D50" s="81">
        <f>IF(AND(ISNUMBER(D13),($N13)&gt;0),D13/$N13*100,0)</f>
        <v>0</v>
      </c>
      <c r="E50" s="81">
        <f>IF(AND(ISNUMBER(E13),($N13)&gt;0),E13/$N13*100,0)</f>
        <v>0</v>
      </c>
      <c r="F50" s="81">
        <f>IF(AND(ISNUMBER(F13),($N13)&gt;0),F13/$N13*100,0)</f>
        <v>0</v>
      </c>
      <c r="G50" s="81">
        <f>IF(AND(ISNUMBER(G13),($N13)&gt;0),G13/$N13*100,0)</f>
        <v>0</v>
      </c>
      <c r="H50" s="81">
        <f>IF(AND(ISNUMBER(H13),($N13)&gt;0),H13/$N13*100,0)</f>
        <v>0</v>
      </c>
      <c r="I50" s="81">
        <f>IF(AND(ISNUMBER(I13),($S13)&gt;0),I13/$S13*100,0)</f>
        <v>249.25887466871407</v>
      </c>
      <c r="J50" s="81">
        <f t="shared" ref="J50:AB50" si="18">IF(AND(ISNUMBER(J13),($S13)&gt;0),J13/$S13*100,0)</f>
        <v>243.93677674527737</v>
      </c>
      <c r="K50" s="81">
        <f t="shared" si="18"/>
        <v>197.60341384438388</v>
      </c>
      <c r="L50" s="81">
        <f t="shared" si="18"/>
        <v>212.93699481753862</v>
      </c>
      <c r="M50" s="81">
        <f t="shared" si="18"/>
        <v>177.44074248561643</v>
      </c>
      <c r="N50" s="81">
        <f t="shared" si="18"/>
        <v>114.28781438133217</v>
      </c>
      <c r="O50" s="81">
        <f t="shared" si="18"/>
        <v>103.92371347212705</v>
      </c>
      <c r="P50" s="81">
        <f t="shared" si="18"/>
        <v>113.01180038602399</v>
      </c>
      <c r="Q50" s="81">
        <f t="shared" si="18"/>
        <v>121.36329101202885</v>
      </c>
      <c r="R50" s="81">
        <f t="shared" si="18"/>
        <v>116.80645874000442</v>
      </c>
      <c r="S50" s="81">
        <f t="shared" si="18"/>
        <v>100</v>
      </c>
      <c r="T50" s="81">
        <f t="shared" si="18"/>
        <v>79.886860430182708</v>
      </c>
      <c r="U50" s="81">
        <f t="shared" si="18"/>
        <v>70.191077096500692</v>
      </c>
      <c r="V50" s="81">
        <f t="shared" si="18"/>
        <v>67.641095299267988</v>
      </c>
      <c r="W50" s="81">
        <f t="shared" si="18"/>
        <v>48.507798732536266</v>
      </c>
      <c r="X50" s="81">
        <f t="shared" si="18"/>
        <v>41.274793627862152</v>
      </c>
      <c r="Y50" s="81">
        <f>IF(AND(ISNUMBER(Y13),($S13)&gt;0),Y13/$S13*100,0)</f>
        <v>33.284356537804086</v>
      </c>
      <c r="Z50" s="81">
        <f t="shared" si="18"/>
        <v>28.944106994757306</v>
      </c>
      <c r="AA50" s="81">
        <f t="shared" si="18"/>
        <v>30.86186243682031</v>
      </c>
      <c r="AB50" s="81">
        <f t="shared" si="18"/>
        <v>27.992210963223378</v>
      </c>
      <c r="AC50" s="149" t="s">
        <v>300</v>
      </c>
      <c r="AD50" s="256">
        <v>44</v>
      </c>
    </row>
    <row r="51" spans="1:30" s="126" customFormat="1" ht="15" customHeight="1">
      <c r="A51" s="78">
        <v>45</v>
      </c>
      <c r="B51" s="199" t="s">
        <v>495</v>
      </c>
      <c r="C51" s="175" t="s">
        <v>492</v>
      </c>
      <c r="D51" s="81">
        <f>IF(AND(ISNUMBER(D14),($D14)&gt;0),D14/$D14*100,0)</f>
        <v>0</v>
      </c>
      <c r="E51" s="81">
        <f>IF(AND(ISNUMBER(E14),($D14)&gt;0),E14/$D14*100,0)</f>
        <v>0</v>
      </c>
      <c r="F51" s="81">
        <f>IF(AND(ISNUMBER(F14),($D14)&gt;0),F14/$D14*100,0)</f>
        <v>0</v>
      </c>
      <c r="G51" s="81">
        <f>IF(AND(ISNUMBER(G14),($D14)&gt;0),G14/$D14*100,0)</f>
        <v>0</v>
      </c>
      <c r="H51" s="81">
        <f>IF(AND(ISNUMBER(H14),($D14)&gt;0),H14/$D14*100,0)</f>
        <v>0</v>
      </c>
      <c r="I51" s="81">
        <f>IF(AND(ISNUMBER(I14),($I14)&gt;0),I14/$I14*100,0)</f>
        <v>100</v>
      </c>
      <c r="J51" s="81">
        <f t="shared" ref="J51:X51" si="19">IF(AND(ISNUMBER(J14),($I14)&gt;0),J14/$I14*100,0)</f>
        <v>95.289160908611649</v>
      </c>
      <c r="K51" s="81">
        <f t="shared" si="19"/>
        <v>94.459608445599187</v>
      </c>
      <c r="L51" s="81">
        <f t="shared" si="19"/>
        <v>91.058894570064012</v>
      </c>
      <c r="M51" s="81">
        <f t="shared" si="19"/>
        <v>66.331421179373734</v>
      </c>
      <c r="N51" s="81">
        <f t="shared" si="19"/>
        <v>62.972067804383144</v>
      </c>
      <c r="O51" s="81">
        <f t="shared" si="19"/>
        <v>58.012864401850685</v>
      </c>
      <c r="P51" s="81">
        <f t="shared" si="19"/>
        <v>47.734172043434228</v>
      </c>
      <c r="Q51" s="81">
        <f t="shared" si="19"/>
        <v>46.916461052276304</v>
      </c>
      <c r="R51" s="81">
        <f t="shared" si="19"/>
        <v>50.154263997556725</v>
      </c>
      <c r="S51" s="81">
        <f t="shared" si="19"/>
        <v>51.33431010474029</v>
      </c>
      <c r="T51" s="81">
        <f t="shared" si="19"/>
        <v>50.122559388520806</v>
      </c>
      <c r="U51" s="81">
        <f t="shared" si="19"/>
        <v>49.180759993903202</v>
      </c>
      <c r="V51" s="81">
        <f t="shared" si="19"/>
        <v>45.943159480685004</v>
      </c>
      <c r="W51" s="81">
        <f t="shared" si="19"/>
        <v>45.21279529813571</v>
      </c>
      <c r="X51" s="81">
        <f t="shared" si="19"/>
        <v>47.115612099358529</v>
      </c>
      <c r="Y51" s="81">
        <f>IF(AND(ISNUMBER(Y14),($I14)&gt;0),Y14/$I14*100,0)</f>
        <v>48.90987840305263</v>
      </c>
      <c r="Z51" s="81">
        <f>IF(AND(ISNUMBER(Z14),($I14)&gt;0),Z14/$I14*100,0)</f>
        <v>48.783392901743007</v>
      </c>
      <c r="AA51" s="81">
        <f>IF(AND(ISNUMBER(AA14),($I14)&gt;0),AA14/$I14*100,0)</f>
        <v>50.42718814572941</v>
      </c>
      <c r="AB51" s="81">
        <f>IF(AND(ISNUMBER(AB14),($I14)&gt;0),AB14/$I14*100,0)</f>
        <v>52.514196912695546</v>
      </c>
      <c r="AC51" s="149" t="s">
        <v>300</v>
      </c>
      <c r="AD51" s="256">
        <v>45</v>
      </c>
    </row>
    <row r="52" spans="1:30" s="126" customFormat="1" ht="15" customHeight="1">
      <c r="A52" s="78">
        <v>46</v>
      </c>
      <c r="B52" s="209"/>
      <c r="C52" s="175" t="s">
        <v>343</v>
      </c>
      <c r="D52" s="81">
        <f>IF(AND(ISNUMBER(D14),($N$14)&gt;0),D14/$N$14*100,0)</f>
        <v>0</v>
      </c>
      <c r="E52" s="81">
        <f>IF(AND(ISNUMBER(E14),($N$14)&gt;0),E14/$N$14*100,0)</f>
        <v>0</v>
      </c>
      <c r="F52" s="81">
        <f>IF(AND(ISNUMBER(F14),($N$14)&gt;0),F14/$N$14*100,0)</f>
        <v>0</v>
      </c>
      <c r="G52" s="81">
        <f>IF(AND(ISNUMBER(G14),($N$14)&gt;0),G14/$N$14*100,0)</f>
        <v>0</v>
      </c>
      <c r="H52" s="81">
        <f>IF(AND(ISNUMBER(H14),($N$14)&gt;0),H14/$N$14*100,0)</f>
        <v>0</v>
      </c>
      <c r="I52" s="81">
        <f>IF(AND(ISNUMBER(I14),($S$14)&gt;0),I14/$S$14*100,0)</f>
        <v>194.80148811966959</v>
      </c>
      <c r="J52" s="81">
        <f t="shared" ref="J52:AB52" si="20">IF(AND(ISNUMBER(J14),($S$14)&gt;0),J14/$S$14*100,0)</f>
        <v>185.62470346672194</v>
      </c>
      <c r="K52" s="81">
        <f t="shared" si="20"/>
        <v>184.00872292404028</v>
      </c>
      <c r="L52" s="81">
        <f t="shared" si="20"/>
        <v>177.38408168780572</v>
      </c>
      <c r="M52" s="81">
        <f t="shared" si="20"/>
        <v>129.2145955483457</v>
      </c>
      <c r="N52" s="81">
        <f t="shared" si="20"/>
        <v>122.67052518266573</v>
      </c>
      <c r="O52" s="81">
        <f t="shared" si="20"/>
        <v>113.00992315565117</v>
      </c>
      <c r="P52" s="81">
        <f t="shared" si="20"/>
        <v>92.986877482213188</v>
      </c>
      <c r="Q52" s="81">
        <f t="shared" si="20"/>
        <v>91.393964302919429</v>
      </c>
      <c r="R52" s="81">
        <f t="shared" si="20"/>
        <v>97.701252622708182</v>
      </c>
      <c r="S52" s="81">
        <f t="shared" si="20"/>
        <v>100</v>
      </c>
      <c r="T52" s="81">
        <f t="shared" si="20"/>
        <v>97.639491572503673</v>
      </c>
      <c r="U52" s="81">
        <f t="shared" si="20"/>
        <v>95.804852336686551</v>
      </c>
      <c r="V52" s="81">
        <f t="shared" si="20"/>
        <v>89.497958357567441</v>
      </c>
      <c r="W52" s="81">
        <f t="shared" si="20"/>
        <v>88.075198061268367</v>
      </c>
      <c r="X52" s="81">
        <f t="shared" si="20"/>
        <v>91.781913506241509</v>
      </c>
      <c r="Y52" s="81">
        <f>IF(AND(ISNUMBER(Y14),($S$14)&gt;0),Y14/$S$14*100,0)</f>
        <v>95.277170966667413</v>
      </c>
      <c r="Z52" s="81">
        <f t="shared" si="20"/>
        <v>95.030775327860638</v>
      </c>
      <c r="AA52" s="81">
        <f t="shared" si="20"/>
        <v>98.232912924786504</v>
      </c>
      <c r="AB52" s="81">
        <f t="shared" si="20"/>
        <v>102.29843706002451</v>
      </c>
      <c r="AC52" s="149" t="s">
        <v>300</v>
      </c>
      <c r="AD52" s="256">
        <v>46</v>
      </c>
    </row>
    <row r="53" spans="1:30" s="126" customFormat="1" ht="15" customHeight="1">
      <c r="A53" s="78">
        <v>47</v>
      </c>
      <c r="B53" s="199" t="s">
        <v>557</v>
      </c>
      <c r="C53" s="175" t="s">
        <v>492</v>
      </c>
      <c r="D53" s="81">
        <f t="shared" ref="D53:H54" si="21">IF(AND(ISNUMBER(D15),($N$14)&gt;0),D15/$N$14*100,0)</f>
        <v>0</v>
      </c>
      <c r="E53" s="81">
        <f t="shared" si="21"/>
        <v>0</v>
      </c>
      <c r="F53" s="81">
        <f t="shared" si="21"/>
        <v>0</v>
      </c>
      <c r="G53" s="81">
        <f t="shared" si="21"/>
        <v>0</v>
      </c>
      <c r="H53" s="81">
        <f t="shared" si="21"/>
        <v>0</v>
      </c>
      <c r="I53" s="81">
        <f>IF(AND(ISNUMBER(I15),($I15)&gt;0),I15/$I15*100,0)</f>
        <v>100</v>
      </c>
      <c r="J53" s="81">
        <f t="shared" ref="J53:AB53" si="22">IF(AND(ISNUMBER(J15),($I15)&gt;0),J15/$I15*100,0)</f>
        <v>136.51266740386109</v>
      </c>
      <c r="K53" s="81">
        <f t="shared" si="22"/>
        <v>148.43517122510752</v>
      </c>
      <c r="L53" s="81">
        <f t="shared" si="22"/>
        <v>143.3681072555284</v>
      </c>
      <c r="M53" s="81">
        <f t="shared" si="22"/>
        <v>126.37853946470285</v>
      </c>
      <c r="N53" s="81">
        <f t="shared" si="22"/>
        <v>168.55439624055884</v>
      </c>
      <c r="O53" s="81">
        <f t="shared" si="22"/>
        <v>147.83904614785089</v>
      </c>
      <c r="P53" s="81">
        <f t="shared" si="22"/>
        <v>230.9985095450497</v>
      </c>
      <c r="Q53" s="81">
        <f t="shared" si="22"/>
        <v>366.3189265776237</v>
      </c>
      <c r="R53" s="81">
        <f t="shared" si="22"/>
        <v>431.29657192109835</v>
      </c>
      <c r="S53" s="81">
        <f t="shared" si="22"/>
        <v>652.00921213709887</v>
      </c>
      <c r="T53" s="81">
        <f t="shared" si="22"/>
        <v>526.30266844459811</v>
      </c>
      <c r="U53" s="81">
        <f t="shared" si="22"/>
        <v>227.28627532606822</v>
      </c>
      <c r="V53" s="81">
        <f t="shared" si="22"/>
        <v>559.49817037312209</v>
      </c>
      <c r="W53" s="81">
        <f t="shared" si="22"/>
        <v>549.7710962202724</v>
      </c>
      <c r="X53" s="81">
        <f t="shared" si="22"/>
        <v>1161.3791525686174</v>
      </c>
      <c r="Y53" s="81">
        <f t="shared" si="22"/>
        <v>1157.0878075522689</v>
      </c>
      <c r="Z53" s="81">
        <f t="shared" si="22"/>
        <v>665.57440003731267</v>
      </c>
      <c r="AA53" s="81">
        <f t="shared" si="22"/>
        <v>303.04836710142428</v>
      </c>
      <c r="AB53" s="81">
        <f t="shared" si="22"/>
        <v>383.36268756714509</v>
      </c>
      <c r="AC53" s="149" t="s">
        <v>300</v>
      </c>
      <c r="AD53" s="256">
        <v>47</v>
      </c>
    </row>
    <row r="54" spans="1:30" s="126" customFormat="1" ht="15" customHeight="1">
      <c r="A54" s="78">
        <v>48</v>
      </c>
      <c r="B54" s="209"/>
      <c r="C54" s="175" t="s">
        <v>343</v>
      </c>
      <c r="D54" s="81">
        <f t="shared" si="21"/>
        <v>0</v>
      </c>
      <c r="E54" s="81">
        <f t="shared" si="21"/>
        <v>0</v>
      </c>
      <c r="F54" s="81">
        <f t="shared" si="21"/>
        <v>0</v>
      </c>
      <c r="G54" s="81">
        <f t="shared" si="21"/>
        <v>0</v>
      </c>
      <c r="H54" s="81">
        <f t="shared" si="21"/>
        <v>0</v>
      </c>
      <c r="I54" s="81">
        <f>IF(AND(ISNUMBER(I15),($S$15)&gt;0),I15/$S$15*100,0)</f>
        <v>15.337206612806703</v>
      </c>
      <c r="J54" s="81">
        <f t="shared" ref="J54:AB54" si="23">IF(AND(ISNUMBER(J15),($S$15)&gt;0),J15/$S$15*100,0)</f>
        <v>20.937229852383798</v>
      </c>
      <c r="K54" s="81">
        <f t="shared" si="23"/>
        <v>22.76580889686814</v>
      </c>
      <c r="L54" s="81">
        <f t="shared" si="23"/>
        <v>21.988662826650707</v>
      </c>
      <c r="M54" s="81">
        <f t="shared" si="23"/>
        <v>19.382937711948934</v>
      </c>
      <c r="N54" s="81">
        <f t="shared" si="23"/>
        <v>25.851536006383402</v>
      </c>
      <c r="O54" s="81">
        <f t="shared" si="23"/>
        <v>22.674379962098541</v>
      </c>
      <c r="P54" s="81">
        <f t="shared" si="23"/>
        <v>35.428718681428279</v>
      </c>
      <c r="Q54" s="81">
        <f t="shared" si="23"/>
        <v>56.183090631025834</v>
      </c>
      <c r="R54" s="81">
        <f t="shared" si="23"/>
        <v>66.148846349491308</v>
      </c>
      <c r="S54" s="81">
        <f t="shared" si="23"/>
        <v>100</v>
      </c>
      <c r="T54" s="81">
        <f t="shared" si="23"/>
        <v>80.720127668063029</v>
      </c>
      <c r="U54" s="81">
        <f t="shared" si="23"/>
        <v>34.859365649311783</v>
      </c>
      <c r="V54" s="81">
        <f t="shared" si="23"/>
        <v>85.811390384998987</v>
      </c>
      <c r="W54" s="81">
        <f t="shared" si="23"/>
        <v>84.31952892479552</v>
      </c>
      <c r="X54" s="81">
        <f t="shared" si="23"/>
        <v>178.12312018751243</v>
      </c>
      <c r="Y54" s="81">
        <f t="shared" si="23"/>
        <v>177.46494773588668</v>
      </c>
      <c r="Z54" s="81">
        <f t="shared" si="23"/>
        <v>102.08052089567126</v>
      </c>
      <c r="AA54" s="81">
        <f t="shared" si="23"/>
        <v>46.479154199082373</v>
      </c>
      <c r="AB54" s="81">
        <f t="shared" si="23"/>
        <v>58.797127468581678</v>
      </c>
      <c r="AC54" s="149" t="s">
        <v>300</v>
      </c>
      <c r="AD54" s="256">
        <v>48</v>
      </c>
    </row>
    <row r="55" spans="1:30" s="126" customFormat="1" ht="15" customHeight="1">
      <c r="A55" s="78">
        <v>49</v>
      </c>
      <c r="B55" s="195" t="s">
        <v>496</v>
      </c>
      <c r="C55" s="175"/>
      <c r="D55" s="81"/>
      <c r="E55" s="120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149"/>
      <c r="AD55" s="256">
        <v>49</v>
      </c>
    </row>
    <row r="56" spans="1:30" s="126" customFormat="1" ht="15" customHeight="1">
      <c r="A56" s="78">
        <v>50</v>
      </c>
      <c r="B56" s="199" t="s">
        <v>476</v>
      </c>
      <c r="C56" s="175" t="s">
        <v>492</v>
      </c>
      <c r="D56" s="81">
        <f>IF(AND(ISNUMBER(D17),($D17)&gt;0),D17/$D17*100,0)</f>
        <v>0</v>
      </c>
      <c r="E56" s="81">
        <f>IF(AND(ISNUMBER(E17),($D17)&gt;0),E17/$D17*100,0)</f>
        <v>0</v>
      </c>
      <c r="F56" s="81">
        <f>IF(AND(ISNUMBER(F17),($D17)&gt;0),F17/$D17*100,0)</f>
        <v>0</v>
      </c>
      <c r="G56" s="81">
        <f>IF(AND(ISNUMBER(G17),($D17)&gt;0),G17/$D17*100,0)</f>
        <v>0</v>
      </c>
      <c r="H56" s="81">
        <f>IF(AND(ISNUMBER(H17),($D17)&gt;0),H17/$D17*100,0)</f>
        <v>0</v>
      </c>
      <c r="I56" s="81">
        <f>IF(AND(ISNUMBER(I17),($I17)&gt;0),I17/$I17*100,0)</f>
        <v>100</v>
      </c>
      <c r="J56" s="81">
        <f t="shared" ref="J56:X56" si="24">IF(AND(ISNUMBER(J17),($I17)&gt;0),J17/$I17*100,0)</f>
        <v>85.070697061217743</v>
      </c>
      <c r="K56" s="81">
        <f t="shared" si="24"/>
        <v>73.617866838373985</v>
      </c>
      <c r="L56" s="81">
        <f t="shared" si="24"/>
        <v>61.07115521023794</v>
      </c>
      <c r="M56" s="81">
        <f t="shared" si="24"/>
        <v>52.330203286378783</v>
      </c>
      <c r="N56" s="81">
        <f t="shared" si="24"/>
        <v>36.746767921043237</v>
      </c>
      <c r="O56" s="81">
        <f t="shared" si="24"/>
        <v>42.4285186310791</v>
      </c>
      <c r="P56" s="81">
        <f t="shared" si="24"/>
        <v>41.004352800634479</v>
      </c>
      <c r="Q56" s="81">
        <f t="shared" si="24"/>
        <v>38.731618414151299</v>
      </c>
      <c r="R56" s="81">
        <f t="shared" si="24"/>
        <v>46.188046936021578</v>
      </c>
      <c r="S56" s="81">
        <f t="shared" si="24"/>
        <v>40.665891366974336</v>
      </c>
      <c r="T56" s="81">
        <f t="shared" si="24"/>
        <v>33.428333061776293</v>
      </c>
      <c r="U56" s="81">
        <f t="shared" si="24"/>
        <v>36.636663636061428</v>
      </c>
      <c r="V56" s="81">
        <f t="shared" si="24"/>
        <v>38.296023275555498</v>
      </c>
      <c r="W56" s="81">
        <f t="shared" si="24"/>
        <v>33.052903654428953</v>
      </c>
      <c r="X56" s="81">
        <f t="shared" si="24"/>
        <v>30.687657050245914</v>
      </c>
      <c r="Y56" s="81">
        <f>IF(AND(ISNUMBER(Y17),($I17)&gt;0),Y17/$I17*100,0)</f>
        <v>29.130209257736521</v>
      </c>
      <c r="Z56" s="81">
        <f>IF(AND(ISNUMBER(Z17),($I17)&gt;0),Z17/$I17*100,0)</f>
        <v>29.681066955349323</v>
      </c>
      <c r="AA56" s="81">
        <f>IF(AND(ISNUMBER(AA17),($I17)&gt;0),AA17/$I17*100,0)</f>
        <v>29.713063725819282</v>
      </c>
      <c r="AB56" s="81">
        <f>IF(AND(ISNUMBER(AB17),($I17)&gt;0),AB17/$I17*100,0)</f>
        <v>27.989340994545515</v>
      </c>
      <c r="AC56" s="149" t="s">
        <v>300</v>
      </c>
      <c r="AD56" s="256">
        <v>50</v>
      </c>
    </row>
    <row r="57" spans="1:30" s="126" customFormat="1" ht="15" customHeight="1">
      <c r="A57" s="78">
        <v>51</v>
      </c>
      <c r="B57" s="217"/>
      <c r="C57" s="175" t="s">
        <v>343</v>
      </c>
      <c r="D57" s="216">
        <f>IF(AND(ISNUMBER(D17),($N$17)&gt;0),D17/$N$17*100,0)</f>
        <v>0</v>
      </c>
      <c r="E57" s="216">
        <f>IF(AND(ISNUMBER(E17),($N$17)&gt;0),E17/$N$17*100,0)</f>
        <v>0</v>
      </c>
      <c r="F57" s="216">
        <f>IF(AND(ISNUMBER(F17),($N$17)&gt;0),F17/$N$17*100,0)</f>
        <v>0</v>
      </c>
      <c r="G57" s="216">
        <f>IF(AND(ISNUMBER(G17),($N$17)&gt;0),G17/$N$17*100,0)</f>
        <v>0</v>
      </c>
      <c r="H57" s="216">
        <f>IF(AND(ISNUMBER(H17),($N$17)&gt;0),H17/$N$17*100,0)</f>
        <v>0</v>
      </c>
      <c r="I57" s="216">
        <f>IF(AND(ISNUMBER(I17),($S$17)&gt;0),I17/$S$17*100,0)</f>
        <v>245.90632748606663</v>
      </c>
      <c r="J57" s="216">
        <f t="shared" ref="J57:AB57" si="25">IF(AND(ISNUMBER(J17),($S$17)&gt;0),J17/$S$17*100,0)</f>
        <v>209.19422691003774</v>
      </c>
      <c r="K57" s="216">
        <f t="shared" si="25"/>
        <v>181.03099271582838</v>
      </c>
      <c r="L57" s="216">
        <f t="shared" si="25"/>
        <v>150.17783493081177</v>
      </c>
      <c r="M57" s="216">
        <f t="shared" si="25"/>
        <v>128.68328106752702</v>
      </c>
      <c r="N57" s="216">
        <f t="shared" si="25"/>
        <v>90.362627464465476</v>
      </c>
      <c r="O57" s="216">
        <f t="shared" si="25"/>
        <v>104.33441197242817</v>
      </c>
      <c r="P57" s="216">
        <f t="shared" si="25"/>
        <v>100.83229808147036</v>
      </c>
      <c r="Q57" s="216">
        <f t="shared" si="25"/>
        <v>95.243500418156586</v>
      </c>
      <c r="R57" s="216">
        <f t="shared" si="25"/>
        <v>113.5793299579114</v>
      </c>
      <c r="S57" s="216">
        <f t="shared" si="25"/>
        <v>100</v>
      </c>
      <c r="T57" s="216">
        <f t="shared" si="25"/>
        <v>82.202386172024703</v>
      </c>
      <c r="U57" s="216">
        <f t="shared" si="25"/>
        <v>90.091874060861912</v>
      </c>
      <c r="V57" s="216">
        <f t="shared" si="25"/>
        <v>94.17234441012782</v>
      </c>
      <c r="W57" s="216">
        <f t="shared" si="25"/>
        <v>81.279181504114149</v>
      </c>
      <c r="X57" s="216">
        <f t="shared" si="25"/>
        <v>75.462890443778747</v>
      </c>
      <c r="Y57" s="216">
        <f t="shared" si="25"/>
        <v>71.633027774706065</v>
      </c>
      <c r="Z57" s="216">
        <f t="shared" si="25"/>
        <v>72.987621708580008</v>
      </c>
      <c r="AA57" s="216">
        <f t="shared" si="25"/>
        <v>73.066303791756852</v>
      </c>
      <c r="AB57" s="216">
        <f t="shared" si="25"/>
        <v>68.827560527239001</v>
      </c>
      <c r="AC57" s="149" t="s">
        <v>300</v>
      </c>
      <c r="AD57" s="256">
        <v>51</v>
      </c>
    </row>
    <row r="58" spans="1:30" s="126" customFormat="1" ht="15" customHeight="1">
      <c r="A58" s="78">
        <v>52</v>
      </c>
      <c r="B58" s="199" t="s">
        <v>477</v>
      </c>
      <c r="C58" s="175" t="s">
        <v>492</v>
      </c>
      <c r="D58" s="81">
        <f>IF(AND(ISNUMBER(D18),($D18)&gt;0),D18/$D18*100,0)</f>
        <v>0</v>
      </c>
      <c r="E58" s="81">
        <f>IF(AND(ISNUMBER(E18),($D18)&gt;0),E18/$D18*100,0)</f>
        <v>0</v>
      </c>
      <c r="F58" s="81">
        <f>IF(AND(ISNUMBER(F18),($D18)&gt;0),F18/$D18*100,0)</f>
        <v>0</v>
      </c>
      <c r="G58" s="81">
        <f>IF(AND(ISNUMBER(G18),($D18)&gt;0),G18/$D18*100,0)</f>
        <v>0</v>
      </c>
      <c r="H58" s="81">
        <f>IF(AND(ISNUMBER(H18),($D18)&gt;0),H18/$D18*100,0)</f>
        <v>0</v>
      </c>
      <c r="I58" s="81">
        <f>IF(AND(ISNUMBER(I18),($I18)&gt;0),I18/$I18*100,0)</f>
        <v>100</v>
      </c>
      <c r="J58" s="81">
        <f t="shared" ref="J58:X58" si="26">IF(AND(ISNUMBER(J18),($I18)&gt;0),J18/$I18*100,0)</f>
        <v>96.751618757108886</v>
      </c>
      <c r="K58" s="81">
        <f t="shared" si="26"/>
        <v>94.88911279310625</v>
      </c>
      <c r="L58" s="81">
        <f t="shared" si="26"/>
        <v>93.255073352787093</v>
      </c>
      <c r="M58" s="81">
        <f t="shared" si="26"/>
        <v>93.238157527108214</v>
      </c>
      <c r="N58" s="81">
        <f t="shared" si="26"/>
        <v>85.442037873255089</v>
      </c>
      <c r="O58" s="81">
        <f t="shared" si="26"/>
        <v>89.350859114524823</v>
      </c>
      <c r="P58" s="81">
        <f t="shared" si="26"/>
        <v>87.598390858045249</v>
      </c>
      <c r="Q58" s="81">
        <f t="shared" si="26"/>
        <v>85.334424633578081</v>
      </c>
      <c r="R58" s="81">
        <f t="shared" si="26"/>
        <v>90.113276190738347</v>
      </c>
      <c r="S58" s="81">
        <f t="shared" si="26"/>
        <v>84.242828154773619</v>
      </c>
      <c r="T58" s="81">
        <f t="shared" si="26"/>
        <v>83.104835012231547</v>
      </c>
      <c r="U58" s="81">
        <f t="shared" si="26"/>
        <v>86.452816350337429</v>
      </c>
      <c r="V58" s="81">
        <f t="shared" si="26"/>
        <v>85.726928945259218</v>
      </c>
      <c r="W58" s="81">
        <f t="shared" si="26"/>
        <v>77.568186539028659</v>
      </c>
      <c r="X58" s="81">
        <f t="shared" si="26"/>
        <v>79.177071055730138</v>
      </c>
      <c r="Y58" s="81">
        <f>IF(AND(ISNUMBER(Y18),($I18)&gt;0),Y18/$I18*100,0)</f>
        <v>75.304652976399254</v>
      </c>
      <c r="Z58" s="81">
        <f>IF(AND(ISNUMBER(Z18),($I18)&gt;0),Z18/$I18*100,0)</f>
        <v>76.406671986331602</v>
      </c>
      <c r="AA58" s="81">
        <f>IF(AND(ISNUMBER(AA18),($I18)&gt;0),AA18/$I18*100,0)</f>
        <v>76.919081412487316</v>
      </c>
      <c r="AB58" s="81">
        <f>IF(AND(ISNUMBER(AB18),($I18)&gt;0),AB18/$I18*100,0)</f>
        <v>73.746713290000486</v>
      </c>
      <c r="AC58" s="149" t="s">
        <v>300</v>
      </c>
      <c r="AD58" s="256">
        <v>52</v>
      </c>
    </row>
    <row r="59" spans="1:30" s="126" customFormat="1" ht="15" customHeight="1">
      <c r="A59" s="78">
        <v>53</v>
      </c>
      <c r="B59" s="217"/>
      <c r="C59" s="175" t="s">
        <v>343</v>
      </c>
      <c r="D59" s="216">
        <f>IF(AND(ISNUMBER(D18),($N$18)&gt;0),D18/$N$18*100,0)</f>
        <v>0</v>
      </c>
      <c r="E59" s="216">
        <f>IF(AND(ISNUMBER(E18),($N$18)&gt;0),E18/$N$18*100,0)</f>
        <v>0</v>
      </c>
      <c r="F59" s="216">
        <f>IF(AND(ISNUMBER(F18),($N$18)&gt;0),F18/$N$18*100,0)</f>
        <v>0</v>
      </c>
      <c r="G59" s="216">
        <f>IF(AND(ISNUMBER(G18),($N$18)&gt;0),G18/$N$18*100,0)</f>
        <v>0</v>
      </c>
      <c r="H59" s="216">
        <f>IF(AND(ISNUMBER(H18),($N$18)&gt;0),H18/$N$18*100,0)</f>
        <v>0</v>
      </c>
      <c r="I59" s="216">
        <f>IF(AND(ISNUMBER(I18),($S$18)&gt;0),I18/$S$18*100,0)</f>
        <v>118.70446682568254</v>
      </c>
      <c r="J59" s="216">
        <f t="shared" ref="J59:AB59" si="27">IF(AND(ISNUMBER(J18),($S$18)&gt;0),J18/$S$18*100,0)</f>
        <v>114.84849319084316</v>
      </c>
      <c r="K59" s="216">
        <f t="shared" si="27"/>
        <v>112.63761541667729</v>
      </c>
      <c r="L59" s="216">
        <f t="shared" si="27"/>
        <v>110.69793761132507</v>
      </c>
      <c r="M59" s="216">
        <f t="shared" si="27"/>
        <v>110.67785777064378</v>
      </c>
      <c r="N59" s="216">
        <f t="shared" si="27"/>
        <v>101.42351550244521</v>
      </c>
      <c r="O59" s="216">
        <f t="shared" si="27"/>
        <v>106.06346091606345</v>
      </c>
      <c r="P59" s="216">
        <f t="shared" si="27"/>
        <v>103.98320281592007</v>
      </c>
      <c r="Q59" s="216">
        <f t="shared" si="27"/>
        <v>101.29577378005277</v>
      </c>
      <c r="R59" s="216">
        <f t="shared" si="27"/>
        <v>106.96848404137067</v>
      </c>
      <c r="S59" s="216">
        <f t="shared" si="27"/>
        <v>100</v>
      </c>
      <c r="T59" s="216">
        <f t="shared" si="27"/>
        <v>98.649151307632593</v>
      </c>
      <c r="U59" s="216">
        <f t="shared" si="27"/>
        <v>102.62335470445454</v>
      </c>
      <c r="V59" s="216">
        <f t="shared" si="27"/>
        <v>101.76169393050165</v>
      </c>
      <c r="W59" s="216">
        <f t="shared" si="27"/>
        <v>92.076902257504827</v>
      </c>
      <c r="X59" s="216">
        <f t="shared" si="27"/>
        <v>93.986720044896259</v>
      </c>
      <c r="Y59" s="216">
        <f t="shared" si="27"/>
        <v>89.389986810565205</v>
      </c>
      <c r="Z59" s="216">
        <f t="shared" si="27"/>
        <v>90.698132600623055</v>
      </c>
      <c r="AA59" s="216">
        <f t="shared" si="27"/>
        <v>91.306385477905749</v>
      </c>
      <c r="AB59" s="216">
        <f t="shared" si="27"/>
        <v>87.540642812359835</v>
      </c>
      <c r="AC59" s="149" t="s">
        <v>300</v>
      </c>
      <c r="AD59" s="256">
        <v>53</v>
      </c>
    </row>
    <row r="60" spans="1:30" s="126" customFormat="1" ht="15" customHeight="1">
      <c r="A60" s="78">
        <v>54</v>
      </c>
      <c r="B60" s="199" t="s">
        <v>336</v>
      </c>
      <c r="C60" s="175" t="s">
        <v>492</v>
      </c>
      <c r="D60" s="81">
        <f>IF(AND(ISNUMBER(D19),($D19)&gt;0),D19/$D19*100,0)</f>
        <v>0</v>
      </c>
      <c r="E60" s="81">
        <f>IF(AND(ISNUMBER(E19),($D19)&gt;0),E19/$D19*100,0)</f>
        <v>0</v>
      </c>
      <c r="F60" s="81">
        <f>IF(AND(ISNUMBER(F19),($D19)&gt;0),F19/$D19*100,0)</f>
        <v>0</v>
      </c>
      <c r="G60" s="81">
        <f>IF(AND(ISNUMBER(G19),($D19)&gt;0),G19/$D19*100,0)</f>
        <v>0</v>
      </c>
      <c r="H60" s="81">
        <f>IF(AND(ISNUMBER(H19),($D19)&gt;0),H19/$D19*100,0)</f>
        <v>0</v>
      </c>
      <c r="I60" s="81">
        <f>IF(AND(ISNUMBER(I19),($I19)&gt;0),I19/$I19*100,0)</f>
        <v>100</v>
      </c>
      <c r="J60" s="81">
        <f t="shared" ref="J60:X60" si="28">IF(AND(ISNUMBER(J19),($I19)&gt;0),J19/$I19*100,0)</f>
        <v>96.513203549527816</v>
      </c>
      <c r="K60" s="81">
        <f t="shared" si="28"/>
        <v>95.333120728182308</v>
      </c>
      <c r="L60" s="81">
        <f t="shared" si="28"/>
        <v>93.197610607435095</v>
      </c>
      <c r="M60" s="81">
        <f t="shared" si="28"/>
        <v>86.277274160982529</v>
      </c>
      <c r="N60" s="81">
        <f t="shared" si="28"/>
        <v>78.37081596321525</v>
      </c>
      <c r="O60" s="81">
        <f t="shared" si="28"/>
        <v>74.333804418804263</v>
      </c>
      <c r="P60" s="81">
        <f t="shared" si="28"/>
        <v>71.202148823383084</v>
      </c>
      <c r="Q60" s="81">
        <f t="shared" si="28"/>
        <v>67.869816196467667</v>
      </c>
      <c r="R60" s="81">
        <f t="shared" si="28"/>
        <v>69.340503591216518</v>
      </c>
      <c r="S60" s="81">
        <f t="shared" si="28"/>
        <v>67.477567349172929</v>
      </c>
      <c r="T60" s="81">
        <f t="shared" si="28"/>
        <v>66.702002206008544</v>
      </c>
      <c r="U60" s="81">
        <f t="shared" si="28"/>
        <v>64.602710597258692</v>
      </c>
      <c r="V60" s="81">
        <f t="shared" si="28"/>
        <v>62.345934567111371</v>
      </c>
      <c r="W60" s="81">
        <f t="shared" si="28"/>
        <v>57.585973317902173</v>
      </c>
      <c r="X60" s="81">
        <f t="shared" si="28"/>
        <v>62.963209749986518</v>
      </c>
      <c r="Y60" s="81">
        <f>IF(AND(ISNUMBER(Y19),($I19)&gt;0),Y19/$I19*100,0)</f>
        <v>59.167804644496002</v>
      </c>
      <c r="Z60" s="81">
        <f>IF(AND(ISNUMBER(Z19),($I19)&gt;0),Z19/$I19*100,0)</f>
        <v>57.972610237800481</v>
      </c>
      <c r="AA60" s="81">
        <f>IF(AND(ISNUMBER(AA19),($I19)&gt;0),AA19/$I19*100,0)</f>
        <v>56.873251894236475</v>
      </c>
      <c r="AB60" s="81">
        <f>IF(AND(ISNUMBER(AB19),($I19)&gt;0),AB19/$I19*100,0)</f>
        <v>53.332616971001087</v>
      </c>
      <c r="AC60" s="149" t="s">
        <v>300</v>
      </c>
      <c r="AD60" s="256">
        <v>54</v>
      </c>
    </row>
    <row r="61" spans="1:30" s="126" customFormat="1" ht="15" customHeight="1">
      <c r="A61" s="78">
        <v>55</v>
      </c>
      <c r="B61" s="217"/>
      <c r="C61" s="175" t="s">
        <v>343</v>
      </c>
      <c r="D61" s="216">
        <f>IF(AND(ISNUMBER(D19),($N$19)&gt;0),D19/$N$19*100,0)</f>
        <v>0</v>
      </c>
      <c r="E61" s="216">
        <f>IF(AND(ISNUMBER(E19),($N$19)&gt;0),E19/$N$19*100,0)</f>
        <v>0</v>
      </c>
      <c r="F61" s="216">
        <f>IF(AND(ISNUMBER(F19),($N$19)&gt;0),F19/$N$19*100,0)</f>
        <v>0</v>
      </c>
      <c r="G61" s="216">
        <f>IF(AND(ISNUMBER(G19),($N$19)&gt;0),G19/$N$19*100,0)</f>
        <v>0</v>
      </c>
      <c r="H61" s="216">
        <f>IF(AND(ISNUMBER(H19),($N$19)&gt;0),H19/$N$19*100,0)</f>
        <v>0</v>
      </c>
      <c r="I61" s="216">
        <f>IF(AND(ISNUMBER(I19),($S$19)&gt;0),I19/$S$19*100,0)</f>
        <v>148.1973994150305</v>
      </c>
      <c r="J61" s="216">
        <f t="shared" ref="J61:AB61" si="29">IF(AND(ISNUMBER(J19),($S$19)&gt;0),J19/$S$19*100,0)</f>
        <v>143.03005775253513</v>
      </c>
      <c r="K61" s="216">
        <f t="shared" si="29"/>
        <v>141.28120570035756</v>
      </c>
      <c r="L61" s="216">
        <f t="shared" si="29"/>
        <v>138.11643523716543</v>
      </c>
      <c r="M61" s="216">
        <f t="shared" si="29"/>
        <v>127.86067659275217</v>
      </c>
      <c r="N61" s="216">
        <f t="shared" si="29"/>
        <v>116.14351115782458</v>
      </c>
      <c r="O61" s="216">
        <f t="shared" si="29"/>
        <v>110.16076503492293</v>
      </c>
      <c r="P61" s="216">
        <f t="shared" si="29"/>
        <v>105.51973288387346</v>
      </c>
      <c r="Q61" s="216">
        <f t="shared" si="29"/>
        <v>100.58130259092624</v>
      </c>
      <c r="R61" s="216">
        <f t="shared" si="29"/>
        <v>102.76082306346869</v>
      </c>
      <c r="S61" s="216">
        <f t="shared" si="29"/>
        <v>100</v>
      </c>
      <c r="T61" s="216">
        <f t="shared" si="29"/>
        <v>98.850632627060918</v>
      </c>
      <c r="U61" s="216">
        <f t="shared" si="29"/>
        <v>95.739537056755694</v>
      </c>
      <c r="V61" s="216">
        <f t="shared" si="29"/>
        <v>92.395053669455606</v>
      </c>
      <c r="W61" s="216">
        <f t="shared" si="29"/>
        <v>85.340914884964363</v>
      </c>
      <c r="X61" s="216">
        <f t="shared" si="29"/>
        <v>93.309839437710934</v>
      </c>
      <c r="Y61" s="216">
        <f t="shared" si="29"/>
        <v>87.6851477741087</v>
      </c>
      <c r="Z61" s="216">
        <f t="shared" si="29"/>
        <v>85.913900745432031</v>
      </c>
      <c r="AA61" s="216">
        <f t="shared" si="29"/>
        <v>84.284680270018029</v>
      </c>
      <c r="AB61" s="216">
        <f t="shared" si="29"/>
        <v>79.037551391002808</v>
      </c>
      <c r="AC61" s="149" t="s">
        <v>300</v>
      </c>
      <c r="AD61" s="256">
        <v>55</v>
      </c>
    </row>
    <row r="62" spans="1:30" s="126" customFormat="1" ht="15" customHeight="1">
      <c r="A62" s="78">
        <v>56</v>
      </c>
      <c r="B62" s="199" t="s">
        <v>497</v>
      </c>
      <c r="C62" s="175" t="s">
        <v>492</v>
      </c>
      <c r="D62" s="81">
        <f>IF(AND(ISNUMBER(D20),($D20)&gt;0),D20/$D20*100,0)</f>
        <v>0</v>
      </c>
      <c r="E62" s="81">
        <f>IF(AND(ISNUMBER(E20),($D20)&gt;0),E20/$D20*100,0)</f>
        <v>0</v>
      </c>
      <c r="F62" s="81">
        <f>IF(AND(ISNUMBER(F20),($D20)&gt;0),F20/$D20*100,0)</f>
        <v>0</v>
      </c>
      <c r="G62" s="81">
        <f>IF(AND(ISNUMBER(G20),($D20)&gt;0),G20/$D20*100,0)</f>
        <v>0</v>
      </c>
      <c r="H62" s="81">
        <f>IF(AND(ISNUMBER(H20),($D20)&gt;0),H20/$D20*100,0)</f>
        <v>0</v>
      </c>
      <c r="I62" s="81">
        <f>IF(AND(ISNUMBER(I20),($I20)&gt;0),I20/$I20*100,0)</f>
        <v>100</v>
      </c>
      <c r="J62" s="81">
        <f t="shared" ref="J62:X62" si="30">IF(AND(ISNUMBER(J20),($I20)&gt;0),J20/$I20*100,0)</f>
        <v>101.07319456960613</v>
      </c>
      <c r="K62" s="81">
        <f t="shared" si="30"/>
        <v>100.34916906892907</v>
      </c>
      <c r="L62" s="81">
        <f t="shared" si="30"/>
        <v>101.44203432164427</v>
      </c>
      <c r="M62" s="81">
        <f t="shared" si="30"/>
        <v>102.44113301344089</v>
      </c>
      <c r="N62" s="81">
        <f t="shared" si="30"/>
        <v>102.96696091745925</v>
      </c>
      <c r="O62" s="81">
        <f t="shared" si="30"/>
        <v>104.22754100735445</v>
      </c>
      <c r="P62" s="81">
        <f t="shared" si="30"/>
        <v>102.15239130271712</v>
      </c>
      <c r="Q62" s="81">
        <f t="shared" si="30"/>
        <v>102.12912678589348</v>
      </c>
      <c r="R62" s="81">
        <f t="shared" si="30"/>
        <v>100.93117282237493</v>
      </c>
      <c r="S62" s="81">
        <f t="shared" si="30"/>
        <v>100.2814144111686</v>
      </c>
      <c r="T62" s="81">
        <f t="shared" si="30"/>
        <v>100.98874905295673</v>
      </c>
      <c r="U62" s="81">
        <f t="shared" si="30"/>
        <v>101.021693477954</v>
      </c>
      <c r="V62" s="81">
        <f t="shared" si="30"/>
        <v>102.38502775579381</v>
      </c>
      <c r="W62" s="81">
        <f t="shared" si="30"/>
        <v>105.0301907663498</v>
      </c>
      <c r="X62" s="81">
        <f t="shared" si="30"/>
        <v>100.75406049193609</v>
      </c>
      <c r="Y62" s="81">
        <f>IF(AND(ISNUMBER(Y20),($I20)&gt;0),Y20/$I20*100,0)</f>
        <v>106.91013794774989</v>
      </c>
      <c r="Z62" s="81">
        <f>IF(AND(ISNUMBER(Z20),($I20)&gt;0),Z20/$I20*100,0)</f>
        <v>104.19598456740155</v>
      </c>
      <c r="AA62" s="81">
        <f>IF(AND(ISNUMBER(AA20),($I20)&gt;0),AA20/$I20*100,0)</f>
        <v>107.80317568500615</v>
      </c>
      <c r="AB62" s="81">
        <f>IF(AND(ISNUMBER(AB20),($I20)&gt;0),AB20/$I20*100,0)</f>
        <v>109.21997216297088</v>
      </c>
      <c r="AC62" s="149" t="s">
        <v>300</v>
      </c>
      <c r="AD62" s="256">
        <v>56</v>
      </c>
    </row>
    <row r="63" spans="1:30" s="126" customFormat="1" ht="15" customHeight="1">
      <c r="A63" s="78">
        <v>57</v>
      </c>
      <c r="B63" s="209"/>
      <c r="C63" s="175" t="s">
        <v>345</v>
      </c>
      <c r="D63" s="216">
        <f>IF(AND(ISNUMBER(D20),($N$20)&gt;0),D20/$N$20*100,0)</f>
        <v>0</v>
      </c>
      <c r="E63" s="216">
        <f>IF(AND(ISNUMBER(E20),($N$20)&gt;0),E20/$N$20*100,0)</f>
        <v>0</v>
      </c>
      <c r="F63" s="216">
        <f>IF(AND(ISNUMBER(F20),($N$20)&gt;0),F20/$N$20*100,0)</f>
        <v>0</v>
      </c>
      <c r="G63" s="216">
        <f>IF(AND(ISNUMBER(G20),($N$20)&gt;0),G20/$N$20*100,0)</f>
        <v>0</v>
      </c>
      <c r="H63" s="216">
        <f>IF(AND(ISNUMBER(H20),($N$20)&gt;0),H20/$N$20*100,0)</f>
        <v>0</v>
      </c>
      <c r="I63" s="216">
        <f>IF(AND(ISNUMBER(I20),($S$20)&gt;0),I20/$S$20*100,0)</f>
        <v>99.719375307158359</v>
      </c>
      <c r="J63" s="216">
        <f t="shared" ref="J63:AB63" si="31">IF(AND(ISNUMBER(J20),($S$20)&gt;0),J20/$S$20*100,0)</f>
        <v>100.78955822779993</v>
      </c>
      <c r="K63" s="216">
        <f t="shared" si="31"/>
        <v>100.06756452146026</v>
      </c>
      <c r="L63" s="216">
        <f t="shared" si="31"/>
        <v>101.15736292441684</v>
      </c>
      <c r="M63" s="216">
        <f t="shared" si="31"/>
        <v>102.15365789857842</v>
      </c>
      <c r="N63" s="216">
        <f t="shared" si="31"/>
        <v>102.67801019965623</v>
      </c>
      <c r="O63" s="216">
        <f t="shared" si="31"/>
        <v>103.93505279054615</v>
      </c>
      <c r="P63" s="216">
        <f t="shared" si="31"/>
        <v>101.86572646839348</v>
      </c>
      <c r="Q63" s="216">
        <f t="shared" si="31"/>
        <v>101.84252723754872</v>
      </c>
      <c r="R63" s="216">
        <f t="shared" si="31"/>
        <v>100.64793502866067</v>
      </c>
      <c r="S63" s="216">
        <f t="shared" si="31"/>
        <v>100</v>
      </c>
      <c r="T63" s="216">
        <f t="shared" si="31"/>
        <v>100.70534968612226</v>
      </c>
      <c r="U63" s="216">
        <f t="shared" si="31"/>
        <v>100.73820166092806</v>
      </c>
      <c r="V63" s="216">
        <f t="shared" si="31"/>
        <v>102.09771008613826</v>
      </c>
      <c r="W63" s="216">
        <f t="shared" si="31"/>
        <v>104.73545011612076</v>
      </c>
      <c r="X63" s="216">
        <f t="shared" si="31"/>
        <v>100.47131971915513</v>
      </c>
      <c r="Y63" s="216">
        <f t="shared" si="31"/>
        <v>106.61012170151743</v>
      </c>
      <c r="Z63" s="216">
        <f t="shared" si="31"/>
        <v>103.90358490575595</v>
      </c>
      <c r="AA63" s="216">
        <f t="shared" si="31"/>
        <v>107.50065335436656</v>
      </c>
      <c r="AB63" s="216">
        <f t="shared" si="31"/>
        <v>108.91347395156681</v>
      </c>
      <c r="AC63" s="149" t="s">
        <v>300</v>
      </c>
      <c r="AD63" s="256">
        <v>57</v>
      </c>
    </row>
    <row r="64" spans="1:30" s="126" customFormat="1" ht="15" customHeight="1">
      <c r="A64" s="78">
        <v>58</v>
      </c>
      <c r="B64" s="195" t="s">
        <v>498</v>
      </c>
      <c r="C64" s="175" t="s">
        <v>345</v>
      </c>
      <c r="D64" s="142">
        <f t="shared" ref="D64:M64" si="32">IF(AND(ISNUMBER(D21),($N21)&gt;0),D21/$N21*100,0)</f>
        <v>0</v>
      </c>
      <c r="E64" s="81">
        <f t="shared" si="32"/>
        <v>114.01741887011919</v>
      </c>
      <c r="F64" s="81">
        <f t="shared" si="32"/>
        <v>111.14568852496431</v>
      </c>
      <c r="G64" s="81">
        <f t="shared" si="32"/>
        <v>110.25734832422754</v>
      </c>
      <c r="H64" s="81">
        <f t="shared" si="32"/>
        <v>109.47540278685371</v>
      </c>
      <c r="I64" s="81">
        <f t="shared" si="32"/>
        <v>108.65982601316426</v>
      </c>
      <c r="J64" s="81">
        <f t="shared" si="32"/>
        <v>106.30715275171218</v>
      </c>
      <c r="K64" s="81">
        <f t="shared" si="32"/>
        <v>105.46195784066286</v>
      </c>
      <c r="L64" s="81">
        <f t="shared" si="32"/>
        <v>101.9417864295105</v>
      </c>
      <c r="M64" s="81">
        <f t="shared" si="32"/>
        <v>100.9565013010282</v>
      </c>
      <c r="N64" s="81">
        <f>IF(AND(ISNUMBER(N21),($N21)&gt;0),N21/$N21*100,0)</f>
        <v>100</v>
      </c>
      <c r="O64" s="81">
        <f>IF(AND(ISNUMBER(O21),($N21)&gt;0),O21/$N21*100,0)</f>
        <v>97.679806106787908</v>
      </c>
      <c r="P64" s="142">
        <f t="shared" ref="P64:AC64" si="33">IF(AND(ISNUMBER(P21),($N21)&gt;0),P21/$N21*100,0)</f>
        <v>0</v>
      </c>
      <c r="Q64" s="142">
        <f t="shared" si="33"/>
        <v>0</v>
      </c>
      <c r="R64" s="142">
        <f t="shared" si="33"/>
        <v>90.219513348830489</v>
      </c>
      <c r="S64" s="142">
        <f t="shared" si="33"/>
        <v>0</v>
      </c>
      <c r="T64" s="142">
        <f t="shared" si="33"/>
        <v>0</v>
      </c>
      <c r="U64" s="142">
        <f t="shared" si="33"/>
        <v>84.049914177404432</v>
      </c>
      <c r="V64" s="142">
        <f t="shared" si="33"/>
        <v>0</v>
      </c>
      <c r="W64" s="142">
        <f t="shared" si="33"/>
        <v>0</v>
      </c>
      <c r="X64" s="142">
        <f t="shared" si="33"/>
        <v>84.850514315532052</v>
      </c>
      <c r="Y64" s="142">
        <f t="shared" si="33"/>
        <v>0</v>
      </c>
      <c r="Z64" s="142">
        <f t="shared" si="33"/>
        <v>0</v>
      </c>
      <c r="AA64" s="142">
        <f t="shared" si="33"/>
        <v>66.080829579549032</v>
      </c>
      <c r="AB64" s="142">
        <f t="shared" si="33"/>
        <v>0</v>
      </c>
      <c r="AC64" s="142">
        <f t="shared" si="33"/>
        <v>0</v>
      </c>
      <c r="AD64" s="256">
        <v>58</v>
      </c>
    </row>
    <row r="65" spans="1:30" s="126" customFormat="1" ht="15" customHeight="1">
      <c r="A65" s="78">
        <v>59</v>
      </c>
      <c r="B65" s="195" t="s">
        <v>480</v>
      </c>
      <c r="C65" s="175" t="s">
        <v>345</v>
      </c>
      <c r="D65" s="142">
        <f t="shared" ref="D65:M65" si="34">IF(AND(ISNUMBER(D22),($N22)&gt;0),D22/$N22*100,0)</f>
        <v>0</v>
      </c>
      <c r="E65" s="81">
        <f t="shared" si="34"/>
        <v>117.68471609484403</v>
      </c>
      <c r="F65" s="81">
        <f t="shared" si="34"/>
        <v>113.45025779449345</v>
      </c>
      <c r="G65" s="81">
        <f t="shared" si="34"/>
        <v>111.96793388707933</v>
      </c>
      <c r="H65" s="81">
        <f t="shared" si="34"/>
        <v>110.57339261471564</v>
      </c>
      <c r="I65" s="81">
        <f t="shared" si="34"/>
        <v>109.1016855435891</v>
      </c>
      <c r="J65" s="81">
        <f t="shared" si="34"/>
        <v>106.85603485344583</v>
      </c>
      <c r="K65" s="81">
        <f t="shared" si="34"/>
        <v>106.43773179760743</v>
      </c>
      <c r="L65" s="81">
        <f t="shared" si="34"/>
        <v>103.55722279004256</v>
      </c>
      <c r="M65" s="81">
        <f t="shared" si="34"/>
        <v>101.06209425224073</v>
      </c>
      <c r="N65" s="81">
        <f>IF(AND(ISNUMBER(N22),($N22)&gt;0),N22/$N22*100,0)</f>
        <v>100</v>
      </c>
      <c r="O65" s="81">
        <f>IF(AND(ISNUMBER(O22),($N22)&gt;0),O22/$N22*100,0)</f>
        <v>97.164187097684376</v>
      </c>
      <c r="P65" s="142">
        <f t="shared" ref="P65:AC65" si="35">IF(AND(ISNUMBER(P22),($N22)&gt;0),P22/$N22*100,0)</f>
        <v>0</v>
      </c>
      <c r="Q65" s="142">
        <f t="shared" si="35"/>
        <v>0</v>
      </c>
      <c r="R65" s="142">
        <f t="shared" si="35"/>
        <v>90.995536598330787</v>
      </c>
      <c r="S65" s="142">
        <f t="shared" si="35"/>
        <v>0</v>
      </c>
      <c r="T65" s="142">
        <f t="shared" si="35"/>
        <v>0</v>
      </c>
      <c r="U65" s="142">
        <f t="shared" si="35"/>
        <v>81.575814672827789</v>
      </c>
      <c r="V65" s="142">
        <f t="shared" si="35"/>
        <v>0</v>
      </c>
      <c r="W65" s="142">
        <f t="shared" si="35"/>
        <v>0</v>
      </c>
      <c r="X65" s="142">
        <f t="shared" si="35"/>
        <v>82.292036367127196</v>
      </c>
      <c r="Y65" s="142">
        <f t="shared" si="35"/>
        <v>0</v>
      </c>
      <c r="Z65" s="142">
        <f t="shared" si="35"/>
        <v>0</v>
      </c>
      <c r="AA65" s="142">
        <f t="shared" si="35"/>
        <v>61.953676923894285</v>
      </c>
      <c r="AB65" s="142">
        <f t="shared" si="35"/>
        <v>0</v>
      </c>
      <c r="AC65" s="142">
        <f t="shared" si="35"/>
        <v>0</v>
      </c>
      <c r="AD65" s="256">
        <v>59</v>
      </c>
    </row>
    <row r="66" spans="1:30" s="126" customFormat="1" ht="15" customHeight="1">
      <c r="A66" s="78">
        <v>60</v>
      </c>
      <c r="B66" s="195" t="s">
        <v>481</v>
      </c>
      <c r="C66" s="175" t="s">
        <v>499</v>
      </c>
      <c r="D66" s="166">
        <f t="shared" ref="D66:I66" si="36">IF(AND(ISNUMBER($D23),($J23)&gt;0),D23/$J23*100,0)</f>
        <v>0</v>
      </c>
      <c r="E66" s="166">
        <f t="shared" si="36"/>
        <v>0</v>
      </c>
      <c r="F66" s="166">
        <f t="shared" si="36"/>
        <v>0</v>
      </c>
      <c r="G66" s="166">
        <f t="shared" si="36"/>
        <v>0</v>
      </c>
      <c r="H66" s="166">
        <f t="shared" si="36"/>
        <v>0</v>
      </c>
      <c r="I66" s="166">
        <f t="shared" si="36"/>
        <v>0</v>
      </c>
      <c r="J66" s="119">
        <f t="shared" ref="J66:AB66" si="37">IF(AND(ISNUMBER(J23),($J23)&gt;0),J23/$J23*100,0)</f>
        <v>100</v>
      </c>
      <c r="K66" s="81">
        <f t="shared" si="37"/>
        <v>102.36888962017574</v>
      </c>
      <c r="L66" s="81">
        <f t="shared" si="37"/>
        <v>102.79324515847573</v>
      </c>
      <c r="M66" s="81">
        <f t="shared" si="37"/>
        <v>105.12428419457503</v>
      </c>
      <c r="N66" s="81">
        <f>IF(AND(ISNUMBER(N23),($J23)&gt;0),N23/$J23*100,0)</f>
        <v>105.53959732449351</v>
      </c>
      <c r="O66" s="81">
        <f>IF(AND(ISNUMBER(O23),($J23)&gt;0),O23/$J23*100,0)</f>
        <v>102.57034016604997</v>
      </c>
      <c r="P66" s="81">
        <f t="shared" si="37"/>
        <v>98.947561713360159</v>
      </c>
      <c r="Q66" s="81">
        <f t="shared" si="37"/>
        <v>95.093504918149364</v>
      </c>
      <c r="R66" s="81">
        <f t="shared" si="37"/>
        <v>88.074965411658994</v>
      </c>
      <c r="S66" s="81">
        <f t="shared" si="37"/>
        <v>86.130416536795479</v>
      </c>
      <c r="T66" s="81">
        <f t="shared" si="37"/>
        <v>96.778839902760765</v>
      </c>
      <c r="U66" s="142">
        <f t="shared" si="37"/>
        <v>100.42258634887521</v>
      </c>
      <c r="V66" s="142">
        <f t="shared" si="37"/>
        <v>99.351262607453535</v>
      </c>
      <c r="W66" s="142">
        <f t="shared" si="37"/>
        <v>93.270306554824757</v>
      </c>
      <c r="X66" s="142">
        <f t="shared" si="37"/>
        <v>96.806090143276563</v>
      </c>
      <c r="Y66" s="142">
        <f t="shared" si="37"/>
        <v>100.35614766723666</v>
      </c>
      <c r="Z66" s="142">
        <f t="shared" si="37"/>
        <v>98.769405090915882</v>
      </c>
      <c r="AA66" s="142">
        <f t="shared" si="37"/>
        <v>100.10674308499195</v>
      </c>
      <c r="AB66" s="142">
        <f t="shared" si="37"/>
        <v>104.05776843368473</v>
      </c>
      <c r="AC66" s="149" t="s">
        <v>300</v>
      </c>
      <c r="AD66" s="256">
        <v>60</v>
      </c>
    </row>
    <row r="67" spans="1:30" s="126" customFormat="1" ht="15" customHeight="1">
      <c r="A67" s="78">
        <v>61</v>
      </c>
      <c r="B67" s="195"/>
      <c r="C67" s="175" t="s">
        <v>343</v>
      </c>
      <c r="D67" s="166">
        <f>IF(AND(ISNUMBER(D23),($J23)&gt;0),D23/$J23*100,0)</f>
        <v>0</v>
      </c>
      <c r="E67" s="219" t="s">
        <v>319</v>
      </c>
      <c r="F67" s="219" t="s">
        <v>319</v>
      </c>
      <c r="G67" s="219" t="s">
        <v>319</v>
      </c>
      <c r="H67" s="219" t="s">
        <v>319</v>
      </c>
      <c r="I67" s="219" t="s">
        <v>319</v>
      </c>
      <c r="J67" s="166">
        <f>IF(AND(ISNUMBER(J23),($S23)&gt;0),J23/$S23*100,0)</f>
        <v>116.10300288897284</v>
      </c>
      <c r="K67" s="166">
        <f t="shared" ref="K67:AB67" si="38">IF(AND(ISNUMBER(K23),($S23)&gt;0),K23/$S23*100,0)</f>
        <v>118.85335487312207</v>
      </c>
      <c r="L67" s="166">
        <f t="shared" si="38"/>
        <v>119.34604439601402</v>
      </c>
      <c r="M67" s="166">
        <f t="shared" si="38"/>
        <v>122.05245071543949</v>
      </c>
      <c r="N67" s="166">
        <f t="shared" si="38"/>
        <v>122.53464173066703</v>
      </c>
      <c r="O67" s="166">
        <f t="shared" si="38"/>
        <v>119.08724500621828</v>
      </c>
      <c r="P67" s="166">
        <f t="shared" si="38"/>
        <v>114.88109043463075</v>
      </c>
      <c r="Q67" s="166">
        <f t="shared" si="38"/>
        <v>110.4064147623445</v>
      </c>
      <c r="R67" s="166">
        <f t="shared" si="38"/>
        <v>102.25767963636028</v>
      </c>
      <c r="S67" s="166">
        <f t="shared" si="38"/>
        <v>100</v>
      </c>
      <c r="T67" s="166">
        <f t="shared" si="38"/>
        <v>112.36313928821673</v>
      </c>
      <c r="U67" s="166">
        <f t="shared" si="38"/>
        <v>116.59363832981586</v>
      </c>
      <c r="V67" s="166">
        <f t="shared" si="38"/>
        <v>115.34979929536277</v>
      </c>
      <c r="W67" s="166">
        <f t="shared" si="38"/>
        <v>108.28962671390201</v>
      </c>
      <c r="X67" s="166">
        <f t="shared" si="38"/>
        <v>112.39477763575006</v>
      </c>
      <c r="Y67" s="166">
        <f t="shared" si="38"/>
        <v>116.51650102535365</v>
      </c>
      <c r="Z67" s="166">
        <f t="shared" si="38"/>
        <v>114.67424524612737</v>
      </c>
      <c r="AA67" s="166">
        <f t="shared" si="38"/>
        <v>116.22693481602482</v>
      </c>
      <c r="AB67" s="166">
        <f t="shared" si="38"/>
        <v>120.81419389076164</v>
      </c>
      <c r="AC67" s="149" t="s">
        <v>300</v>
      </c>
      <c r="AD67" s="256">
        <v>61</v>
      </c>
    </row>
    <row r="68" spans="1:30" s="126" customFormat="1" ht="15" customHeight="1">
      <c r="A68" s="78">
        <v>62</v>
      </c>
      <c r="B68" s="195" t="s">
        <v>500</v>
      </c>
      <c r="C68" s="175" t="s">
        <v>501</v>
      </c>
      <c r="D68" s="166">
        <f>IF(ISNUMBER(D24),D24/$F24*100,0)</f>
        <v>0</v>
      </c>
      <c r="E68" s="166">
        <f>IF(ISNUMBER(E24),E24/$F24*100,0)</f>
        <v>0</v>
      </c>
      <c r="F68" s="166">
        <f>IF(ISNUMBER(F24),F24/$F24*100,0)</f>
        <v>100</v>
      </c>
      <c r="G68" s="166">
        <f t="shared" ref="G68:AA68" si="39">IF(ISNUMBER(G24),G24/$F24*100,0)</f>
        <v>0</v>
      </c>
      <c r="H68" s="166">
        <f t="shared" si="39"/>
        <v>0</v>
      </c>
      <c r="I68" s="166">
        <f t="shared" si="39"/>
        <v>0</v>
      </c>
      <c r="J68" s="166">
        <f t="shared" si="39"/>
        <v>104.33444982012156</v>
      </c>
      <c r="K68" s="166">
        <f t="shared" si="39"/>
        <v>0</v>
      </c>
      <c r="L68" s="166">
        <f t="shared" si="39"/>
        <v>0</v>
      </c>
      <c r="M68" s="166">
        <f t="shared" si="39"/>
        <v>0</v>
      </c>
      <c r="N68" s="166">
        <f>IF(ISNUMBER(N24),N24/$F24*100,0)</f>
        <v>109.01625108547326</v>
      </c>
      <c r="O68" s="166">
        <f>IF(ISNUMBER(O24),O24/$F24*100,0)</f>
        <v>110.1128892196998</v>
      </c>
      <c r="P68" s="166">
        <f t="shared" si="39"/>
        <v>111.10284083860562</v>
      </c>
      <c r="Q68" s="166">
        <f t="shared" si="39"/>
        <v>111.998511350949</v>
      </c>
      <c r="R68" s="166">
        <f t="shared" si="39"/>
        <v>113.189430591738</v>
      </c>
      <c r="S68" s="166">
        <f t="shared" si="39"/>
        <v>114.25381466319315</v>
      </c>
      <c r="T68" s="166">
        <f t="shared" si="39"/>
        <v>115.21151221932762</v>
      </c>
      <c r="U68" s="166">
        <f t="shared" si="39"/>
        <v>116.08733407765786</v>
      </c>
      <c r="V68" s="166">
        <f t="shared" si="39"/>
        <v>116.95075052722987</v>
      </c>
      <c r="W68" s="166">
        <f t="shared" si="39"/>
        <v>117.65785882644832</v>
      </c>
      <c r="X68" s="166">
        <f t="shared" si="39"/>
        <v>118.35256171690858</v>
      </c>
      <c r="Y68" s="166">
        <f t="shared" si="39"/>
        <v>119.42190795186703</v>
      </c>
      <c r="Z68" s="166">
        <f t="shared" si="39"/>
        <v>120.00496216350329</v>
      </c>
      <c r="AA68" s="166">
        <f t="shared" si="39"/>
        <v>120.57312988462969</v>
      </c>
      <c r="AB68" s="166">
        <f>IF(ISNUMBER(AC24),AC24/$F24*100,0)</f>
        <v>0</v>
      </c>
      <c r="AC68" s="149" t="s">
        <v>300</v>
      </c>
      <c r="AD68" s="256">
        <v>62</v>
      </c>
    </row>
    <row r="69" spans="1:30" s="126" customFormat="1" ht="15" customHeight="1">
      <c r="A69" s="78">
        <v>63</v>
      </c>
      <c r="B69" s="195"/>
      <c r="C69" s="175" t="s">
        <v>343</v>
      </c>
      <c r="D69" s="119">
        <f t="shared" ref="D69:I69" si="40">IF(AND(ISNUMBER(D24),($N24)&gt;0),D24/$N24*100,0)</f>
        <v>0</v>
      </c>
      <c r="E69" s="119">
        <f t="shared" si="40"/>
        <v>0</v>
      </c>
      <c r="F69" s="119">
        <f>IF(AND(ISNUMBER(F24),($S24)&gt;0),F24/$S24*100,0)</f>
        <v>87.524429967426713</v>
      </c>
      <c r="G69" s="119">
        <f t="shared" si="40"/>
        <v>0</v>
      </c>
      <c r="H69" s="119">
        <f t="shared" si="40"/>
        <v>0</v>
      </c>
      <c r="I69" s="119">
        <f t="shared" si="40"/>
        <v>0</v>
      </c>
      <c r="J69" s="119">
        <f>IF(AND(ISNUMBER(J24),($S24)&gt;0),J24/$S24*100,0)</f>
        <v>91.318132464712264</v>
      </c>
      <c r="K69" s="119">
        <f t="shared" ref="K69:AA69" si="41">IF(AND(ISNUMBER(K24),($S24)&gt;0),K24/$S24*100,0)</f>
        <v>0</v>
      </c>
      <c r="L69" s="119">
        <f t="shared" si="41"/>
        <v>0</v>
      </c>
      <c r="M69" s="119">
        <f t="shared" si="41"/>
        <v>0</v>
      </c>
      <c r="N69" s="119">
        <f t="shared" si="41"/>
        <v>95.4158523344191</v>
      </c>
      <c r="O69" s="119">
        <f t="shared" si="41"/>
        <v>96.375678610206293</v>
      </c>
      <c r="P69" s="119">
        <f t="shared" si="41"/>
        <v>97.242128121606953</v>
      </c>
      <c r="Q69" s="119">
        <f t="shared" si="41"/>
        <v>98.026058631921813</v>
      </c>
      <c r="R69" s="119">
        <f t="shared" si="41"/>
        <v>99.068403908794792</v>
      </c>
      <c r="S69" s="119">
        <f t="shared" si="41"/>
        <v>100</v>
      </c>
      <c r="T69" s="119">
        <f t="shared" si="41"/>
        <v>100.83821932681867</v>
      </c>
      <c r="U69" s="119">
        <f t="shared" si="41"/>
        <v>101.60477741585234</v>
      </c>
      <c r="V69" s="119">
        <f t="shared" si="41"/>
        <v>102.36047774158523</v>
      </c>
      <c r="W69" s="119">
        <f t="shared" si="41"/>
        <v>102.97937024972856</v>
      </c>
      <c r="X69" s="119">
        <f t="shared" si="41"/>
        <v>103.5874049945711</v>
      </c>
      <c r="Y69" s="119">
        <f t="shared" si="41"/>
        <v>104.52334419109664</v>
      </c>
      <c r="Z69" s="119">
        <f t="shared" si="41"/>
        <v>105.03365906623236</v>
      </c>
      <c r="AA69" s="119">
        <f t="shared" si="41"/>
        <v>105.53094462540717</v>
      </c>
      <c r="AB69" s="119">
        <f>IF(AND(ISNUMBER(AC24),($S24)&gt;0),AC24/$S24*100,0)</f>
        <v>0</v>
      </c>
      <c r="AC69" s="149" t="s">
        <v>300</v>
      </c>
      <c r="AD69" s="256">
        <v>63</v>
      </c>
    </row>
    <row r="70" spans="1:30" s="126" customFormat="1" ht="15" customHeight="1">
      <c r="A70" s="78">
        <v>64</v>
      </c>
      <c r="B70" s="195" t="s">
        <v>483</v>
      </c>
      <c r="C70" s="175" t="s">
        <v>502</v>
      </c>
      <c r="D70" s="166">
        <f t="shared" ref="D70:AC70" si="42">IF(AND(ISNUMBER(D25),($E25)&gt;0),D25/$E25*100,0)</f>
        <v>0</v>
      </c>
      <c r="E70" s="81">
        <f t="shared" si="42"/>
        <v>100</v>
      </c>
      <c r="F70" s="81">
        <f t="shared" si="42"/>
        <v>99.404258143741387</v>
      </c>
      <c r="G70" s="81">
        <f t="shared" si="42"/>
        <v>96.662849936111257</v>
      </c>
      <c r="H70" s="81">
        <f t="shared" si="42"/>
        <v>96.422229966313196</v>
      </c>
      <c r="I70" s="81">
        <f t="shared" si="42"/>
        <v>96.246328471150505</v>
      </c>
      <c r="J70" s="81">
        <f t="shared" si="42"/>
        <v>95.17266557143094</v>
      </c>
      <c r="K70" s="81">
        <f t="shared" si="42"/>
        <v>94.434211181361079</v>
      </c>
      <c r="L70" s="81">
        <f t="shared" si="42"/>
        <v>95.192578948241803</v>
      </c>
      <c r="M70" s="81">
        <f t="shared" si="42"/>
        <v>95.776704668027406</v>
      </c>
      <c r="N70" s="81">
        <f>IF(AND(ISNUMBER(N25),($E25)&gt;0),N25/$E25*100,0)</f>
        <v>96.181609996515164</v>
      </c>
      <c r="O70" s="81">
        <f>IF(AND(ISNUMBER(O25),($E25)&gt;0),O25/$E25*100,0)</f>
        <v>95.253978526742017</v>
      </c>
      <c r="P70" s="81">
        <f t="shared" si="42"/>
        <v>94.099002671711389</v>
      </c>
      <c r="Q70" s="81">
        <f t="shared" si="42"/>
        <v>92.680174573936696</v>
      </c>
      <c r="R70" s="81">
        <f t="shared" si="42"/>
        <v>92.839481588423681</v>
      </c>
      <c r="S70" s="81">
        <f t="shared" si="42"/>
        <v>92.099367750286248</v>
      </c>
      <c r="T70" s="81">
        <f t="shared" si="42"/>
        <v>93.70405403162907</v>
      </c>
      <c r="U70" s="81">
        <f t="shared" si="42"/>
        <v>95.313718657174618</v>
      </c>
      <c r="V70" s="81">
        <f t="shared" si="42"/>
        <v>96.165015515839443</v>
      </c>
      <c r="W70" s="81">
        <f t="shared" si="42"/>
        <v>93.149798377059795</v>
      </c>
      <c r="X70" s="81">
        <f t="shared" si="42"/>
        <v>94.610112676523784</v>
      </c>
      <c r="Y70" s="81">
        <f t="shared" si="42"/>
        <v>96.096978145068945</v>
      </c>
      <c r="Z70" s="81">
        <f t="shared" si="42"/>
        <v>95.974178988068573</v>
      </c>
      <c r="AA70" s="81">
        <f t="shared" si="42"/>
        <v>95.678797232040608</v>
      </c>
      <c r="AB70" s="81">
        <f t="shared" si="42"/>
        <v>96.817178606395515</v>
      </c>
      <c r="AC70" s="81">
        <f t="shared" si="42"/>
        <v>97.733193939695667</v>
      </c>
      <c r="AD70" s="256">
        <v>64</v>
      </c>
    </row>
    <row r="71" spans="1:30" s="126" customFormat="1" ht="15" customHeight="1">
      <c r="A71" s="78">
        <v>65</v>
      </c>
      <c r="B71" s="195"/>
      <c r="C71" s="175" t="s">
        <v>343</v>
      </c>
      <c r="D71" s="166">
        <f>IF(AND(ISNUMBER(D25),($N25)&gt;0),D25/$N25*100,0)</f>
        <v>0</v>
      </c>
      <c r="E71" s="166">
        <f>IF(AND(ISNUMBER(E25),($S25)&gt;0),E25/$S25*100,0)</f>
        <v>108.57837837837837</v>
      </c>
      <c r="F71" s="166">
        <f t="shared" ref="F71:AC71" si="43">IF(AND(ISNUMBER(F25),($S25)&gt;0),F25/$S25*100,0)</f>
        <v>107.93153153153155</v>
      </c>
      <c r="G71" s="166">
        <f t="shared" si="43"/>
        <v>104.95495495495494</v>
      </c>
      <c r="H71" s="166">
        <f t="shared" si="43"/>
        <v>104.69369369369367</v>
      </c>
      <c r="I71" s="166">
        <f t="shared" si="43"/>
        <v>104.50270270270269</v>
      </c>
      <c r="J71" s="166">
        <f t="shared" si="43"/>
        <v>103.33693693693692</v>
      </c>
      <c r="K71" s="166">
        <f t="shared" si="43"/>
        <v>102.53513513513512</v>
      </c>
      <c r="L71" s="166">
        <f t="shared" si="43"/>
        <v>103.35855855855856</v>
      </c>
      <c r="M71" s="166">
        <f t="shared" si="43"/>
        <v>103.99279279279278</v>
      </c>
      <c r="N71" s="166">
        <f t="shared" si="43"/>
        <v>104.43243243243244</v>
      </c>
      <c r="O71" s="166">
        <f t="shared" si="43"/>
        <v>103.42522522522523</v>
      </c>
      <c r="P71" s="166">
        <f t="shared" si="43"/>
        <v>102.17117117117115</v>
      </c>
      <c r="Q71" s="166">
        <f t="shared" si="43"/>
        <v>100.63063063063062</v>
      </c>
      <c r="R71" s="166">
        <f t="shared" si="43"/>
        <v>100.80360360360361</v>
      </c>
      <c r="S71" s="166">
        <f t="shared" si="43"/>
        <v>100</v>
      </c>
      <c r="T71" s="166">
        <f t="shared" si="43"/>
        <v>101.74234234234234</v>
      </c>
      <c r="U71" s="166">
        <f t="shared" si="43"/>
        <v>103.49009009009009</v>
      </c>
      <c r="V71" s="166">
        <f t="shared" si="43"/>
        <v>104.41441441441441</v>
      </c>
      <c r="W71" s="166">
        <f t="shared" si="43"/>
        <v>101.14054054054054</v>
      </c>
      <c r="X71" s="166">
        <f t="shared" si="43"/>
        <v>102.72612612612613</v>
      </c>
      <c r="Y71" s="166">
        <f t="shared" si="43"/>
        <v>104.34054054054054</v>
      </c>
      <c r="Z71" s="166">
        <f t="shared" si="43"/>
        <v>104.20720720720722</v>
      </c>
      <c r="AA71" s="166">
        <f t="shared" si="43"/>
        <v>103.88648648648649</v>
      </c>
      <c r="AB71" s="166">
        <f t="shared" si="43"/>
        <v>105.12252252252252</v>
      </c>
      <c r="AC71" s="166">
        <f t="shared" si="43"/>
        <v>106.11711711711713</v>
      </c>
      <c r="AD71" s="256">
        <v>65</v>
      </c>
    </row>
    <row r="72" spans="1:30" s="126" customFormat="1" ht="15" customHeight="1">
      <c r="A72" s="78">
        <v>66</v>
      </c>
      <c r="B72" s="195" t="s">
        <v>280</v>
      </c>
      <c r="C72" s="175" t="s">
        <v>502</v>
      </c>
      <c r="D72" s="166">
        <f>IF(AND(ISNUMBER(D27),($E27)&gt;0),D27/$E27*100,0)</f>
        <v>0</v>
      </c>
      <c r="E72" s="81">
        <f>IF(AND(ISNUMBER(E27),($E27)&gt;0),E27/$E27*100,0)</f>
        <v>100</v>
      </c>
      <c r="F72" s="81">
        <f>IF(AND(ISNUMBER(F27),($E27)&gt;0),F27/$E27*100,0)</f>
        <v>105.03477972838687</v>
      </c>
      <c r="G72" s="81">
        <f t="shared" ref="G72:AC72" si="44">IF(AND(ISNUMBER(G27),($E27)&gt;0),G27/$E27*100,0)</f>
        <v>109.25803246107981</v>
      </c>
      <c r="H72" s="81">
        <f t="shared" si="44"/>
        <v>112.75256707519046</v>
      </c>
      <c r="I72" s="81">
        <f t="shared" si="44"/>
        <v>116.11460748592248</v>
      </c>
      <c r="J72" s="81">
        <f t="shared" si="44"/>
        <v>119.34415369327593</v>
      </c>
      <c r="K72" s="81">
        <f t="shared" si="44"/>
        <v>122.57369990062936</v>
      </c>
      <c r="L72" s="81">
        <f t="shared" si="44"/>
        <v>126.20072871811858</v>
      </c>
      <c r="M72" s="81">
        <f t="shared" si="44"/>
        <v>130.42398145081154</v>
      </c>
      <c r="N72" s="81">
        <f>IF(AND(ISNUMBER(N27),($E27)&gt;0),N27/$E27*100,0)</f>
        <v>135.16064922159654</v>
      </c>
      <c r="O72" s="81">
        <f>IF(AND(ISNUMBER(O27),($E27)&gt;0),O27/$E27*100,0)</f>
        <v>139.93044054322624</v>
      </c>
      <c r="P72" s="81">
        <f t="shared" si="44"/>
        <v>143.72308711493872</v>
      </c>
      <c r="Q72" s="81">
        <f t="shared" si="44"/>
        <v>146.50546538588938</v>
      </c>
      <c r="R72" s="81">
        <f t="shared" si="44"/>
        <v>148.79099039417025</v>
      </c>
      <c r="S72" s="81">
        <f t="shared" si="44"/>
        <v>151.12620072871815</v>
      </c>
      <c r="T72" s="81">
        <f t="shared" si="44"/>
        <v>153.92514077509111</v>
      </c>
      <c r="U72" s="81">
        <f t="shared" si="44"/>
        <v>157.48592249089103</v>
      </c>
      <c r="V72" s="81">
        <f t="shared" si="44"/>
        <v>161.27856906260348</v>
      </c>
      <c r="W72" s="81">
        <f t="shared" si="44"/>
        <v>163.82908247764158</v>
      </c>
      <c r="X72" s="81">
        <f t="shared" si="44"/>
        <v>165.61775422325272</v>
      </c>
      <c r="Y72" s="81">
        <f t="shared" si="44"/>
        <v>168.01921165948988</v>
      </c>
      <c r="Z72" s="81">
        <f t="shared" si="44"/>
        <v>170.66909572706192</v>
      </c>
      <c r="AA72" s="81">
        <f t="shared" si="44"/>
        <v>172.88837363365352</v>
      </c>
      <c r="AB72" s="81">
        <f t="shared" si="44"/>
        <v>175.12421331566742</v>
      </c>
      <c r="AC72" s="81">
        <f t="shared" si="44"/>
        <v>177.69128850612788</v>
      </c>
      <c r="AD72" s="256">
        <v>66</v>
      </c>
    </row>
    <row r="73" spans="1:30" s="126" customFormat="1" ht="15" customHeight="1">
      <c r="A73" s="78">
        <v>67</v>
      </c>
      <c r="B73" s="195"/>
      <c r="C73" s="175" t="s">
        <v>343</v>
      </c>
      <c r="D73" s="166">
        <f>IF(AND(ISNUMBER(D27),($N27)&gt;0),D27/$N27*100,0)</f>
        <v>0</v>
      </c>
      <c r="E73" s="166">
        <f>IF(AND(ISNUMBER(E27),($S27)&gt;0),E27/$S27*100,0)</f>
        <v>66.169863013698631</v>
      </c>
      <c r="F73" s="166">
        <f t="shared" ref="F73:AC73" si="45">IF(AND(ISNUMBER(F27),($S27)&gt;0),F27/$S27*100,0)</f>
        <v>69.501369863013679</v>
      </c>
      <c r="G73" s="166">
        <f t="shared" si="45"/>
        <v>72.29589041095889</v>
      </c>
      <c r="H73" s="166">
        <f t="shared" si="45"/>
        <v>74.608219178082194</v>
      </c>
      <c r="I73" s="166">
        <f t="shared" si="45"/>
        <v>76.832876712328755</v>
      </c>
      <c r="J73" s="166">
        <f t="shared" si="45"/>
        <v>78.969863013698628</v>
      </c>
      <c r="K73" s="166">
        <f t="shared" si="45"/>
        <v>81.106849315068501</v>
      </c>
      <c r="L73" s="166">
        <f t="shared" si="45"/>
        <v>83.506849315068493</v>
      </c>
      <c r="M73" s="166">
        <f t="shared" si="45"/>
        <v>86.301369863013704</v>
      </c>
      <c r="N73" s="166">
        <f t="shared" si="45"/>
        <v>89.435616438356163</v>
      </c>
      <c r="O73" s="166">
        <f t="shared" si="45"/>
        <v>92.591780821917794</v>
      </c>
      <c r="P73" s="166">
        <f t="shared" si="45"/>
        <v>95.101369863013687</v>
      </c>
      <c r="Q73" s="166">
        <f t="shared" si="45"/>
        <v>96.942465753424642</v>
      </c>
      <c r="R73" s="166">
        <f t="shared" si="45"/>
        <v>98.454794520547921</v>
      </c>
      <c r="S73" s="166">
        <f t="shared" si="45"/>
        <v>100</v>
      </c>
      <c r="T73" s="166">
        <f t="shared" si="45"/>
        <v>101.85205479452055</v>
      </c>
      <c r="U73" s="166">
        <f t="shared" si="45"/>
        <v>104.20821917808219</v>
      </c>
      <c r="V73" s="166">
        <f t="shared" si="45"/>
        <v>106.71780821917804</v>
      </c>
      <c r="W73" s="166">
        <f t="shared" si="45"/>
        <v>108.40547945205476</v>
      </c>
      <c r="X73" s="166">
        <f t="shared" si="45"/>
        <v>109.58904109589038</v>
      </c>
      <c r="Y73" s="166">
        <f t="shared" si="45"/>
        <v>111.1780821917808</v>
      </c>
      <c r="Z73" s="166">
        <f t="shared" si="45"/>
        <v>112.93150684931503</v>
      </c>
      <c r="AA73" s="166">
        <f t="shared" si="45"/>
        <v>114.39999999999996</v>
      </c>
      <c r="AB73" s="166">
        <f t="shared" si="45"/>
        <v>115.87945205479448</v>
      </c>
      <c r="AC73" s="166">
        <f t="shared" si="45"/>
        <v>117.57808219178084</v>
      </c>
      <c r="AD73" s="256">
        <v>67</v>
      </c>
    </row>
    <row r="74" spans="1:30" s="126" customFormat="1" ht="15" customHeight="1">
      <c r="A74" s="78">
        <v>68</v>
      </c>
      <c r="B74" s="209" t="s">
        <v>503</v>
      </c>
      <c r="C74" s="207" t="s">
        <v>502</v>
      </c>
      <c r="D74" s="220" t="s">
        <v>464</v>
      </c>
      <c r="E74" s="81">
        <f>IF(AND(ISNUMBER(E32),($E$32)&gt;0),E32/$E$32*100,0)</f>
        <v>100</v>
      </c>
      <c r="F74" s="81">
        <f t="shared" ref="F74:AC74" si="46">IF(AND(ISNUMBER(F32),($E$32)&gt;0),F32/$E$32*100,0)</f>
        <v>101.92380711302367</v>
      </c>
      <c r="G74" s="81">
        <f t="shared" si="46"/>
        <v>100.94924693076828</v>
      </c>
      <c r="H74" s="81">
        <f t="shared" si="46"/>
        <v>103.42994557650931</v>
      </c>
      <c r="I74" s="81">
        <f t="shared" si="46"/>
        <v>105.22718643209721</v>
      </c>
      <c r="J74" s="81">
        <f t="shared" si="46"/>
        <v>106.08783698266042</v>
      </c>
      <c r="K74" s="81">
        <f t="shared" si="46"/>
        <v>108.04961397291484</v>
      </c>
      <c r="L74" s="81">
        <f t="shared" si="46"/>
        <v>110.18858372357928</v>
      </c>
      <c r="M74" s="81">
        <f t="shared" si="46"/>
        <v>112.37817997721808</v>
      </c>
      <c r="N74" s="81">
        <f t="shared" si="46"/>
        <v>115.70687254777876</v>
      </c>
      <c r="O74" s="81">
        <f t="shared" si="46"/>
        <v>117.66864953803315</v>
      </c>
      <c r="P74" s="81">
        <f t="shared" si="46"/>
        <v>117.66864953803315</v>
      </c>
      <c r="Q74" s="81">
        <f t="shared" si="46"/>
        <v>116.83331223895709</v>
      </c>
      <c r="R74" s="81">
        <f t="shared" si="46"/>
        <v>118.2002278192634</v>
      </c>
      <c r="S74" s="81">
        <f t="shared" si="46"/>
        <v>119.03556511833946</v>
      </c>
      <c r="T74" s="81">
        <f t="shared" si="46"/>
        <v>123.44007087710418</v>
      </c>
      <c r="U74" s="81">
        <f t="shared" si="46"/>
        <v>127.46487786356158</v>
      </c>
      <c r="V74" s="81">
        <f t="shared" si="46"/>
        <v>128.84445006961144</v>
      </c>
      <c r="W74" s="81">
        <f t="shared" si="46"/>
        <v>121.60486014428554</v>
      </c>
      <c r="X74" s="81">
        <f t="shared" si="46"/>
        <v>126.56625743576764</v>
      </c>
      <c r="Y74" s="81">
        <f t="shared" si="46"/>
        <v>131.19858245791673</v>
      </c>
      <c r="Z74" s="81">
        <f t="shared" si="46"/>
        <v>131.84407037083915</v>
      </c>
      <c r="AA74" s="81">
        <f t="shared" si="46"/>
        <v>132.48955828376157</v>
      </c>
      <c r="AB74" s="81">
        <f t="shared" si="46"/>
        <v>134.60321478293886</v>
      </c>
      <c r="AC74" s="81">
        <f t="shared" si="46"/>
        <v>136.91937729401343</v>
      </c>
      <c r="AD74" s="256">
        <v>68</v>
      </c>
    </row>
    <row r="75" spans="1:30" s="126" customFormat="1" ht="15" customHeight="1">
      <c r="A75" s="78">
        <v>69</v>
      </c>
      <c r="B75" s="209"/>
      <c r="C75" s="207" t="s">
        <v>343</v>
      </c>
      <c r="D75" s="220" t="s">
        <v>464</v>
      </c>
      <c r="E75" s="81">
        <f>IF(AND(ISNUMBER(E32),($S$32)&gt;0),E32/$S$32*100,0)</f>
        <v>84.008506113769272</v>
      </c>
      <c r="F75" s="81">
        <f t="shared" ref="F75:AC75" si="47">IF(AND(ISNUMBER(F32),($S$32)&gt;0),F32/$S$32*100,0)</f>
        <v>85.624667729930891</v>
      </c>
      <c r="G75" s="81">
        <f t="shared" si="47"/>
        <v>84.805954279638499</v>
      </c>
      <c r="H75" s="81">
        <f t="shared" si="47"/>
        <v>86.889952153110045</v>
      </c>
      <c r="I75" s="81">
        <f t="shared" si="47"/>
        <v>88.399787347155765</v>
      </c>
      <c r="J75" s="81">
        <f t="shared" si="47"/>
        <v>89.122807017543863</v>
      </c>
      <c r="K75" s="81">
        <f t="shared" si="47"/>
        <v>90.770866560340252</v>
      </c>
      <c r="L75" s="81">
        <f t="shared" si="47"/>
        <v>92.567783094098885</v>
      </c>
      <c r="M75" s="81">
        <f t="shared" si="47"/>
        <v>94.407230196703892</v>
      </c>
      <c r="N75" s="81">
        <f t="shared" si="47"/>
        <v>97.203615098351946</v>
      </c>
      <c r="O75" s="81">
        <f t="shared" si="47"/>
        <v>98.851674641148321</v>
      </c>
      <c r="P75" s="81">
        <f t="shared" si="47"/>
        <v>98.851674641148321</v>
      </c>
      <c r="Q75" s="81">
        <f t="shared" si="47"/>
        <v>98.149920255183417</v>
      </c>
      <c r="R75" s="81">
        <f t="shared" si="47"/>
        <v>99.298245614035096</v>
      </c>
      <c r="S75" s="81">
        <f t="shared" si="47"/>
        <v>100</v>
      </c>
      <c r="T75" s="81">
        <f t="shared" si="47"/>
        <v>103.70015948963318</v>
      </c>
      <c r="U75" s="81">
        <f t="shared" si="47"/>
        <v>107.08133971291866</v>
      </c>
      <c r="V75" s="81">
        <f t="shared" si="47"/>
        <v>108.24029771398192</v>
      </c>
      <c r="W75" s="81">
        <f t="shared" si="47"/>
        <v>102.15842636895269</v>
      </c>
      <c r="X75" s="81">
        <f t="shared" si="47"/>
        <v>106.32642211589581</v>
      </c>
      <c r="Y75" s="81">
        <f t="shared" si="47"/>
        <v>110.21796916533759</v>
      </c>
      <c r="Z75" s="81">
        <f t="shared" si="47"/>
        <v>110.76023391812866</v>
      </c>
      <c r="AA75" s="81">
        <f t="shared" si="47"/>
        <v>111.30249867091973</v>
      </c>
      <c r="AB75" s="81">
        <f t="shared" si="47"/>
        <v>113.07814992025517</v>
      </c>
      <c r="AC75" s="81">
        <f t="shared" si="47"/>
        <v>115.02392344497609</v>
      </c>
      <c r="AD75" s="256">
        <v>69</v>
      </c>
    </row>
    <row r="76" spans="1:30" s="215" customFormat="1" ht="20.100000000000001" customHeight="1">
      <c r="A76" s="264"/>
      <c r="B76" s="221"/>
      <c r="C76" s="259"/>
      <c r="D76" s="388" t="s">
        <v>504</v>
      </c>
      <c r="E76" s="388"/>
      <c r="F76" s="388"/>
      <c r="G76" s="388"/>
      <c r="H76" s="388"/>
      <c r="J76" s="310"/>
      <c r="K76" s="310"/>
      <c r="L76" s="310"/>
      <c r="M76" s="310"/>
      <c r="N76" s="320" t="s">
        <v>504</v>
      </c>
      <c r="O76" s="310"/>
      <c r="P76" s="310"/>
      <c r="Q76" s="310"/>
      <c r="R76" s="310"/>
      <c r="S76" s="320"/>
      <c r="T76" s="310"/>
      <c r="U76" s="295"/>
      <c r="V76" s="295"/>
      <c r="W76" s="295"/>
      <c r="X76" s="295"/>
      <c r="Y76" s="295"/>
      <c r="Z76" s="295"/>
      <c r="AA76" s="295"/>
      <c r="AB76" s="295"/>
      <c r="AC76" s="295"/>
      <c r="AD76" s="264"/>
    </row>
    <row r="77" spans="1:30" s="126" customFormat="1" ht="15" customHeight="1">
      <c r="A77" s="78">
        <v>70</v>
      </c>
      <c r="B77" s="195" t="s">
        <v>489</v>
      </c>
      <c r="C77" s="175" t="s">
        <v>343</v>
      </c>
      <c r="D77" s="220" t="s">
        <v>464</v>
      </c>
      <c r="E77" s="81">
        <f t="shared" ref="E77:AC77" si="48">IF(AND(ISNUMBER(E5),($S5)&gt;0),(E32/E5)/($S$32/$S5)*100,0)</f>
        <v>83.712875030863358</v>
      </c>
      <c r="F77" s="81">
        <f t="shared" si="48"/>
        <v>87.053208855422639</v>
      </c>
      <c r="G77" s="81">
        <f t="shared" si="48"/>
        <v>86.283719646284368</v>
      </c>
      <c r="H77" s="81">
        <f t="shared" si="48"/>
        <v>89.175386196865361</v>
      </c>
      <c r="I77" s="81">
        <f t="shared" si="48"/>
        <v>90.192606701669092</v>
      </c>
      <c r="J77" s="81">
        <f t="shared" si="48"/>
        <v>87.989102290835902</v>
      </c>
      <c r="K77" s="81">
        <f t="shared" si="48"/>
        <v>90.425707816357956</v>
      </c>
      <c r="L77" s="81">
        <f t="shared" si="48"/>
        <v>92.80868781343024</v>
      </c>
      <c r="M77" s="81">
        <f t="shared" si="48"/>
        <v>95.956692398340721</v>
      </c>
      <c r="N77" s="81">
        <f t="shared" si="48"/>
        <v>98.267099615063728</v>
      </c>
      <c r="O77" s="81">
        <f t="shared" si="48"/>
        <v>98.04174319624191</v>
      </c>
      <c r="P77" s="81">
        <f t="shared" si="48"/>
        <v>99.749233399725341</v>
      </c>
      <c r="Q77" s="81">
        <f t="shared" si="48"/>
        <v>97.869471541939305</v>
      </c>
      <c r="R77" s="81">
        <f t="shared" si="48"/>
        <v>99.073788100822355</v>
      </c>
      <c r="S77" s="81">
        <f t="shared" si="48"/>
        <v>100</v>
      </c>
      <c r="T77" s="81">
        <f t="shared" si="48"/>
        <v>101.75406572184103</v>
      </c>
      <c r="U77" s="81">
        <f t="shared" si="48"/>
        <v>109.80787364348284</v>
      </c>
      <c r="V77" s="81">
        <f t="shared" si="48"/>
        <v>109.58521600829671</v>
      </c>
      <c r="W77" s="81">
        <f t="shared" si="48"/>
        <v>109.91602334377984</v>
      </c>
      <c r="X77" s="81">
        <f t="shared" si="48"/>
        <v>108.88124914520323</v>
      </c>
      <c r="Y77" s="81">
        <f t="shared" si="48"/>
        <v>117.9905345687089</v>
      </c>
      <c r="Z77" s="81">
        <f t="shared" si="48"/>
        <v>119.91374270120988</v>
      </c>
      <c r="AA77" s="81">
        <f t="shared" si="48"/>
        <v>117.23538537297348</v>
      </c>
      <c r="AB77" s="81">
        <f t="shared" si="48"/>
        <v>124.90772470557461</v>
      </c>
      <c r="AC77" s="81">
        <f t="shared" si="48"/>
        <v>126.30421670726297</v>
      </c>
      <c r="AD77" s="256">
        <v>70</v>
      </c>
    </row>
    <row r="78" spans="1:30" s="126" customFormat="1" ht="15" customHeight="1">
      <c r="A78" s="84">
        <v>71</v>
      </c>
      <c r="B78" s="209"/>
      <c r="C78" s="175" t="s">
        <v>458</v>
      </c>
      <c r="D78" s="166">
        <v>100</v>
      </c>
      <c r="E78" s="166">
        <v>104.45849736130086</v>
      </c>
      <c r="F78" s="166">
        <v>108.62662862987749</v>
      </c>
      <c r="G78" s="166">
        <v>107.6664455458216</v>
      </c>
      <c r="H78" s="166">
        <v>111.27472136518948</v>
      </c>
      <c r="I78" s="166">
        <v>112.54402821168978</v>
      </c>
      <c r="J78" s="166">
        <v>109.79445403209347</v>
      </c>
      <c r="K78" s="166">
        <v>112.83489615959704</v>
      </c>
      <c r="L78" s="166">
        <v>115.80842334576089</v>
      </c>
      <c r="M78" s="166">
        <v>119.73656257768903</v>
      </c>
      <c r="N78" s="166">
        <v>122.61953208581559</v>
      </c>
      <c r="O78" s="166">
        <v>122.33832811483542</v>
      </c>
      <c r="P78" s="166">
        <v>124.46896645271666</v>
      </c>
      <c r="Q78" s="166">
        <v>122.12336430980825</v>
      </c>
      <c r="R78" s="166">
        <v>123.62613312573858</v>
      </c>
      <c r="S78" s="166">
        <v>124.78187772524716</v>
      </c>
      <c r="T78" s="166">
        <v>126.97063386949527</v>
      </c>
      <c r="U78" s="166">
        <v>137.02032662250463</v>
      </c>
      <c r="V78" s="166">
        <v>136.74249024442076</v>
      </c>
      <c r="W78" s="166">
        <v>137.15527784928946</v>
      </c>
      <c r="X78" s="166">
        <v>135.8640671740892</v>
      </c>
      <c r="Y78" s="166">
        <v>147.23080457289183</v>
      </c>
      <c r="Z78" s="166">
        <v>149.63061979319119</v>
      </c>
      <c r="AA78" s="166">
        <v>146.28852581087062</v>
      </c>
      <c r="AB78" s="166">
        <v>155.85732031374576</v>
      </c>
      <c r="AC78" s="166">
        <v>157.8923060965765</v>
      </c>
      <c r="AD78" s="122">
        <v>71</v>
      </c>
    </row>
    <row r="79" spans="1:30" s="126" customFormat="1" ht="15" customHeight="1">
      <c r="A79" s="78">
        <v>72</v>
      </c>
      <c r="B79" s="195" t="s">
        <v>463</v>
      </c>
      <c r="C79" s="175" t="s">
        <v>343</v>
      </c>
      <c r="D79" s="142">
        <f>IF(AND(ISNUMBER(D6),($N6)&gt;0),(#REF!/D6)/(#REF!/$N6)*100,0)</f>
        <v>0</v>
      </c>
      <c r="E79" s="81">
        <f>IF(AND(ISNUMBER(E6),($S6)&gt;0),(E32/E6)/($S$32/$S6)*100,0)</f>
        <v>75.849856486869143</v>
      </c>
      <c r="F79" s="81">
        <f t="shared" ref="F79:AC79" si="49">IF(AND(ISNUMBER(F6),($S6)&gt;0),(F32/F6)/($S$32/$S6)*100,0)</f>
        <v>76.418753520861799</v>
      </c>
      <c r="G79" s="81">
        <f t="shared" si="49"/>
        <v>78.959683762240445</v>
      </c>
      <c r="H79" s="81">
        <f t="shared" si="49"/>
        <v>74.743914081875943</v>
      </c>
      <c r="I79" s="81">
        <f t="shared" si="49"/>
        <v>79.166212683886684</v>
      </c>
      <c r="J79" s="81">
        <f t="shared" si="49"/>
        <v>81.034092784634296</v>
      </c>
      <c r="K79" s="81">
        <f t="shared" si="49"/>
        <v>83.280239855309972</v>
      </c>
      <c r="L79" s="81">
        <f t="shared" si="49"/>
        <v>86.288491222971686</v>
      </c>
      <c r="M79" s="81">
        <f t="shared" si="49"/>
        <v>86.468664224355223</v>
      </c>
      <c r="N79" s="81">
        <f t="shared" si="49"/>
        <v>89.697484568342077</v>
      </c>
      <c r="O79" s="81">
        <f t="shared" si="49"/>
        <v>96.148234343738608</v>
      </c>
      <c r="P79" s="81">
        <f t="shared" si="49"/>
        <v>97.309525392121472</v>
      </c>
      <c r="Q79" s="81">
        <f t="shared" si="49"/>
        <v>95.617459410919665</v>
      </c>
      <c r="R79" s="81">
        <f t="shared" si="49"/>
        <v>96.990446869021568</v>
      </c>
      <c r="S79" s="81">
        <f t="shared" si="49"/>
        <v>100</v>
      </c>
      <c r="T79" s="81">
        <f t="shared" si="49"/>
        <v>98.975075878972262</v>
      </c>
      <c r="U79" s="81">
        <f t="shared" si="49"/>
        <v>103.86320856953233</v>
      </c>
      <c r="V79" s="81">
        <f t="shared" si="49"/>
        <v>106.37961532320652</v>
      </c>
      <c r="W79" s="81">
        <f t="shared" si="49"/>
        <v>109.87978432792022</v>
      </c>
      <c r="X79" s="81">
        <f t="shared" si="49"/>
        <v>110.77659974714591</v>
      </c>
      <c r="Y79" s="81">
        <f t="shared" si="49"/>
        <v>107.81731343157853</v>
      </c>
      <c r="Z79" s="81">
        <f t="shared" si="49"/>
        <v>113.255407728169</v>
      </c>
      <c r="AA79" s="81">
        <f t="shared" si="49"/>
        <v>112.92862261767877</v>
      </c>
      <c r="AB79" s="81">
        <f t="shared" si="49"/>
        <v>113.53831465303435</v>
      </c>
      <c r="AC79" s="81">
        <f t="shared" si="49"/>
        <v>116.502734408012</v>
      </c>
      <c r="AD79" s="256">
        <v>72</v>
      </c>
    </row>
    <row r="80" spans="1:30" s="126" customFormat="1" ht="15" customHeight="1">
      <c r="A80" s="84">
        <v>73</v>
      </c>
      <c r="B80" s="209"/>
      <c r="C80" s="175" t="s">
        <v>459</v>
      </c>
      <c r="D80" s="166">
        <v>0</v>
      </c>
      <c r="E80" s="81">
        <f>IF(AND(ISNUMBER(E6),($H6)&gt;0),(E32/E6)/($H$32/$H6)*100,0)</f>
        <v>101.47964207999827</v>
      </c>
      <c r="F80" s="81">
        <f t="shared" ref="F80:AC80" si="50">IF(AND(ISNUMBER(F6),($H6)&gt;0),(F32/F6)/($H$32/$H6)*100,0)</f>
        <v>102.24077031495995</v>
      </c>
      <c r="G80" s="81">
        <f t="shared" si="50"/>
        <v>105.64028487422598</v>
      </c>
      <c r="H80" s="81">
        <f t="shared" si="50"/>
        <v>100</v>
      </c>
      <c r="I80" s="81">
        <f t="shared" si="50"/>
        <v>105.91660024275215</v>
      </c>
      <c r="J80" s="81">
        <f t="shared" si="50"/>
        <v>108.41563996216195</v>
      </c>
      <c r="K80" s="81">
        <f t="shared" si="50"/>
        <v>111.42076365452735</v>
      </c>
      <c r="L80" s="81">
        <f t="shared" si="50"/>
        <v>115.4455078823536</v>
      </c>
      <c r="M80" s="81">
        <f t="shared" si="50"/>
        <v>115.68656162378083</v>
      </c>
      <c r="N80" s="81">
        <f t="shared" si="50"/>
        <v>120.00640543133146</v>
      </c>
      <c r="O80" s="81">
        <f t="shared" si="50"/>
        <v>128.6368736836767</v>
      </c>
      <c r="P80" s="81">
        <f t="shared" si="50"/>
        <v>130.19056680056485</v>
      </c>
      <c r="Q80" s="81">
        <f t="shared" si="50"/>
        <v>127.92674906772801</v>
      </c>
      <c r="R80" s="81">
        <f t="shared" si="50"/>
        <v>129.76367114354804</v>
      </c>
      <c r="S80" s="81">
        <f t="shared" si="50"/>
        <v>133.79015700255948</v>
      </c>
      <c r="T80" s="81">
        <f t="shared" si="50"/>
        <v>132.41890941187938</v>
      </c>
      <c r="U80" s="81">
        <f t="shared" si="50"/>
        <v>138.95874981307313</v>
      </c>
      <c r="V80" s="81">
        <f t="shared" si="50"/>
        <v>142.32545435963686</v>
      </c>
      <c r="W80" s="81">
        <f t="shared" si="50"/>
        <v>147.00833596639822</v>
      </c>
      <c r="X80" s="81">
        <f t="shared" si="50"/>
        <v>148.20818672380344</v>
      </c>
      <c r="Y80" s="81">
        <f t="shared" si="50"/>
        <v>144.24895291605057</v>
      </c>
      <c r="Z80" s="81">
        <f t="shared" si="50"/>
        <v>151.52458781340621</v>
      </c>
      <c r="AA80" s="81">
        <f t="shared" si="50"/>
        <v>151.08738150102033</v>
      </c>
      <c r="AB80" s="81">
        <f t="shared" si="50"/>
        <v>151.90308943235468</v>
      </c>
      <c r="AC80" s="81">
        <f t="shared" si="50"/>
        <v>155.86919127675415</v>
      </c>
      <c r="AD80" s="122">
        <v>73</v>
      </c>
    </row>
    <row r="81" spans="1:30" s="126" customFormat="1" ht="15" customHeight="1">
      <c r="A81" s="78">
        <v>74</v>
      </c>
      <c r="B81" s="195" t="s">
        <v>465</v>
      </c>
      <c r="C81" s="175" t="s">
        <v>502</v>
      </c>
      <c r="D81" s="166">
        <v>0</v>
      </c>
      <c r="E81" s="81">
        <f>IF(AND(ISNUMBER(E7),($E7)&gt;0),(E32/E7)/($E$32/$E7)*100,0)</f>
        <v>100</v>
      </c>
      <c r="F81" s="81">
        <f t="shared" ref="F81:AC81" si="51">IF(AND(ISNUMBER(F7),($E7)&gt;0),(F32/F7)/($E$32/$E7)*100,0)</f>
        <v>104.56920664394372</v>
      </c>
      <c r="G81" s="81">
        <f t="shared" si="51"/>
        <v>104.42431586873029</v>
      </c>
      <c r="H81" s="81">
        <f t="shared" si="51"/>
        <v>107.72894052488509</v>
      </c>
      <c r="I81" s="81">
        <f t="shared" si="51"/>
        <v>110.42918540474751</v>
      </c>
      <c r="J81" s="81">
        <f t="shared" si="51"/>
        <v>113.81641786621776</v>
      </c>
      <c r="K81" s="81">
        <f t="shared" si="51"/>
        <v>116.85667863353228</v>
      </c>
      <c r="L81" s="81">
        <f t="shared" si="51"/>
        <v>123.27010679893272</v>
      </c>
      <c r="M81" s="81">
        <f t="shared" si="51"/>
        <v>126.92815012960131</v>
      </c>
      <c r="N81" s="81">
        <f t="shared" si="51"/>
        <v>131.97152241762015</v>
      </c>
      <c r="O81" s="81">
        <f t="shared" si="51"/>
        <v>137.35818626224295</v>
      </c>
      <c r="P81" s="81">
        <f t="shared" si="51"/>
        <v>0</v>
      </c>
      <c r="Q81" s="81">
        <f t="shared" si="51"/>
        <v>0</v>
      </c>
      <c r="R81" s="81">
        <f t="shared" si="51"/>
        <v>149.42327378023128</v>
      </c>
      <c r="S81" s="81">
        <f t="shared" si="51"/>
        <v>0</v>
      </c>
      <c r="T81" s="81">
        <f t="shared" si="51"/>
        <v>0</v>
      </c>
      <c r="U81" s="81">
        <f t="shared" si="51"/>
        <v>173.04410244328253</v>
      </c>
      <c r="V81" s="81">
        <f t="shared" si="51"/>
        <v>0</v>
      </c>
      <c r="W81" s="81">
        <f t="shared" si="51"/>
        <v>0</v>
      </c>
      <c r="X81" s="81">
        <f t="shared" si="51"/>
        <v>170.21603051462395</v>
      </c>
      <c r="Y81" s="81">
        <f t="shared" si="51"/>
        <v>0</v>
      </c>
      <c r="Z81" s="81">
        <f t="shared" si="51"/>
        <v>0</v>
      </c>
      <c r="AA81" s="81">
        <f t="shared" si="51"/>
        <v>228.70880117282164</v>
      </c>
      <c r="AB81" s="81">
        <f t="shared" si="51"/>
        <v>0</v>
      </c>
      <c r="AC81" s="81">
        <f t="shared" si="51"/>
        <v>0</v>
      </c>
      <c r="AD81" s="256">
        <v>74</v>
      </c>
    </row>
    <row r="82" spans="1:30" s="126" customFormat="1" ht="15" customHeight="1">
      <c r="A82" s="84">
        <v>75</v>
      </c>
      <c r="B82" s="195"/>
      <c r="C82" s="175" t="s">
        <v>345</v>
      </c>
      <c r="D82" s="142">
        <f>IF(AND(ISNUMBER(D7),($N7)&gt;0),(#REF!/D7)/(#REF!/$N7)*100,0)</f>
        <v>0</v>
      </c>
      <c r="E82" s="81">
        <f>IF(AND(ISNUMBER(E7),($N7)&gt;0),(E32/E7)/($N$32/$N7)*100,0)</f>
        <v>75.77392316772162</v>
      </c>
      <c r="F82" s="81">
        <f t="shared" ref="F82:AC82" si="52">IF(AND(ISNUMBER(F7),($N7)&gt;0),(F32/F7)/($N$32/$N7)*100,0)</f>
        <v>79.236190299477954</v>
      </c>
      <c r="G82" s="81">
        <f t="shared" si="52"/>
        <v>79.126400874790619</v>
      </c>
      <c r="H82" s="81">
        <f t="shared" si="52"/>
        <v>81.630444622726941</v>
      </c>
      <c r="I82" s="81">
        <f t="shared" si="52"/>
        <v>83.676526103334226</v>
      </c>
      <c r="J82" s="81">
        <f t="shared" si="52"/>
        <v>86.243165026200813</v>
      </c>
      <c r="K82" s="81">
        <f t="shared" si="52"/>
        <v>88.546889884124099</v>
      </c>
      <c r="L82" s="81">
        <f t="shared" si="52"/>
        <v>93.406596014591642</v>
      </c>
      <c r="M82" s="81">
        <f t="shared" si="52"/>
        <v>96.178438957414429</v>
      </c>
      <c r="N82" s="81">
        <f t="shared" si="52"/>
        <v>100</v>
      </c>
      <c r="O82" s="81">
        <f t="shared" si="52"/>
        <v>104.08168652292791</v>
      </c>
      <c r="P82" s="81">
        <f t="shared" si="52"/>
        <v>0</v>
      </c>
      <c r="Q82" s="81">
        <f t="shared" si="52"/>
        <v>0</v>
      </c>
      <c r="R82" s="81">
        <f t="shared" si="52"/>
        <v>113.22387666892675</v>
      </c>
      <c r="S82" s="81">
        <f t="shared" si="52"/>
        <v>0</v>
      </c>
      <c r="T82" s="81">
        <f t="shared" si="52"/>
        <v>0</v>
      </c>
      <c r="U82" s="81">
        <f t="shared" si="52"/>
        <v>131.12230523164635</v>
      </c>
      <c r="V82" s="81">
        <f t="shared" si="52"/>
        <v>0</v>
      </c>
      <c r="W82" s="81">
        <f t="shared" si="52"/>
        <v>0</v>
      </c>
      <c r="X82" s="81">
        <f t="shared" si="52"/>
        <v>128.97936418129672</v>
      </c>
      <c r="Y82" s="81">
        <f t="shared" si="52"/>
        <v>0</v>
      </c>
      <c r="Z82" s="81">
        <f t="shared" si="52"/>
        <v>0</v>
      </c>
      <c r="AA82" s="81">
        <f t="shared" si="52"/>
        <v>173.30163127851102</v>
      </c>
      <c r="AB82" s="81">
        <f t="shared" si="52"/>
        <v>0</v>
      </c>
      <c r="AC82" s="81">
        <f t="shared" si="52"/>
        <v>0</v>
      </c>
      <c r="AD82" s="122">
        <v>75</v>
      </c>
    </row>
    <row r="83" spans="1:30" s="126" customFormat="1" ht="15" customHeight="1">
      <c r="A83" s="78">
        <v>76</v>
      </c>
      <c r="B83" s="195" t="s">
        <v>466</v>
      </c>
      <c r="C83" s="175" t="s">
        <v>492</v>
      </c>
      <c r="D83" s="81">
        <v>0</v>
      </c>
      <c r="E83" s="81">
        <v>0</v>
      </c>
      <c r="F83" s="81">
        <f>IF(AND(ISNUMBER(F8),($E8)&gt;0),(#REF!/F8)/(#REF!/$E8)*100,0)</f>
        <v>0</v>
      </c>
      <c r="G83" s="81">
        <f>IF(AND(ISNUMBER(G8),($E8)&gt;0),(#REF!/G8)/(#REF!/$E8)*100,0)</f>
        <v>0</v>
      </c>
      <c r="H83" s="81">
        <f>IF(AND(ISNUMBER(H8),($E8)&gt;0),(#REF!/H8)/(#REF!/$E8)*100,0)</f>
        <v>0</v>
      </c>
      <c r="I83" s="81">
        <f>IF(AND(ISNUMBER(I8),($I8)&gt;0),(I32/I8)/($I$32/$I8)*100,0)</f>
        <v>100</v>
      </c>
      <c r="J83" s="81">
        <f t="shared" ref="J83:X83" si="53">IF(AND(ISNUMBER(J8),($I8)&gt;0),(J32/J8)/($I$32/$I8)*100,0)</f>
        <v>99.255004359502763</v>
      </c>
      <c r="K83" s="81">
        <f t="shared" si="53"/>
        <v>103.29005721415152</v>
      </c>
      <c r="L83" s="81">
        <f t="shared" si="53"/>
        <v>107.63117613629893</v>
      </c>
      <c r="M83" s="81">
        <f t="shared" si="53"/>
        <v>112.57085013163559</v>
      </c>
      <c r="N83" s="81">
        <f t="shared" si="53"/>
        <v>116.73983563288388</v>
      </c>
      <c r="O83" s="81">
        <f t="shared" si="53"/>
        <v>115.48503868836049</v>
      </c>
      <c r="P83" s="81">
        <f t="shared" si="53"/>
        <v>117.34753454137616</v>
      </c>
      <c r="Q83" s="81">
        <f t="shared" si="53"/>
        <v>115.57998994253171</v>
      </c>
      <c r="R83" s="81">
        <f t="shared" si="53"/>
        <v>116.69229441688158</v>
      </c>
      <c r="S83" s="81">
        <f t="shared" si="53"/>
        <v>119.50123464580614</v>
      </c>
      <c r="T83" s="81">
        <f t="shared" si="53"/>
        <v>121.75076254462358</v>
      </c>
      <c r="U83" s="81">
        <f t="shared" si="53"/>
        <v>126.36178640963136</v>
      </c>
      <c r="V83" s="81">
        <f t="shared" si="53"/>
        <v>126.41473001397007</v>
      </c>
      <c r="W83" s="81">
        <f t="shared" si="53"/>
        <v>127.0661137148559</v>
      </c>
      <c r="X83" s="81">
        <f t="shared" si="53"/>
        <v>126.17468744354721</v>
      </c>
      <c r="Y83" s="81">
        <f>IF(AND(ISNUMBER(Y8),($I8)&gt;0),(Y32/Y8)/($I$32/$I8)*100,0)</f>
        <v>133.53964597948988</v>
      </c>
      <c r="Z83" s="81">
        <f>IF(AND(ISNUMBER(Z8),($I8)&gt;0),(Z32/Z8)/($I$32/$I8)*100,0)</f>
        <v>134.64241529916177</v>
      </c>
      <c r="AA83" s="81">
        <f>IF(AND(ISNUMBER(AA8),($I8)&gt;0),(AA32/AA8)/($I$32/$I8)*100,0)</f>
        <v>132.80109866707178</v>
      </c>
      <c r="AB83" s="81">
        <f>IF(AND(ISNUMBER(AB8),($I8)&gt;0),(AB32/AB8)/($I$32/$I8)*100,0)</f>
        <v>140.75676318142328</v>
      </c>
      <c r="AC83" s="149" t="s">
        <v>300</v>
      </c>
      <c r="AD83" s="256">
        <v>76</v>
      </c>
    </row>
    <row r="84" spans="1:30" s="126" customFormat="1" ht="15" customHeight="1">
      <c r="A84" s="84">
        <v>77</v>
      </c>
      <c r="B84" s="195"/>
      <c r="C84" s="175" t="s">
        <v>343</v>
      </c>
      <c r="D84" s="81">
        <v>0</v>
      </c>
      <c r="E84" s="81">
        <f>IF(AND(ISNUMBER(E8),($N8)&gt;0),(#REF!/E8)/(#REF!/$N8)*100,0)</f>
        <v>0</v>
      </c>
      <c r="F84" s="81">
        <f>IF(AND(ISNUMBER(F8),($N8)&gt;0),(#REF!/F8)/(#REF!/$N8)*100,0)</f>
        <v>0</v>
      </c>
      <c r="G84" s="81">
        <f>IF(AND(ISNUMBER(G8),($N8)&gt;0),(#REF!/G8)/(#REF!/$N8)*100,0)</f>
        <v>0</v>
      </c>
      <c r="H84" s="81">
        <f>IF(AND(ISNUMBER(H8),($N8)&gt;0),(#REF!/H8)/(#REF!/$N8)*100,0)</f>
        <v>0</v>
      </c>
      <c r="I84" s="81">
        <f>IF(AND(ISNUMBER(I8),($S8)&gt;0),(I32/I8)/($S$32/$S8)*100,0)</f>
        <v>83.681143794366207</v>
      </c>
      <c r="J84" s="81">
        <f t="shared" ref="J84:X84" si="54">IF(AND(ISNUMBER(J8),($S8)&gt;0),(J32/J8)/($S$32/$S8)*100,0)</f>
        <v>83.057722921179959</v>
      </c>
      <c r="K84" s="81">
        <f t="shared" si="54"/>
        <v>86.434301302657275</v>
      </c>
      <c r="L84" s="81">
        <f t="shared" si="54"/>
        <v>90.066999270183885</v>
      </c>
      <c r="M84" s="81">
        <f t="shared" si="54"/>
        <v>94.200574969194449</v>
      </c>
      <c r="N84" s="81">
        <f t="shared" si="54"/>
        <v>97.689229721260318</v>
      </c>
      <c r="O84" s="81">
        <f t="shared" si="54"/>
        <v>96.639201285786385</v>
      </c>
      <c r="P84" s="81">
        <f t="shared" si="54"/>
        <v>98.19775911871254</v>
      </c>
      <c r="Q84" s="81">
        <f t="shared" si="54"/>
        <v>96.718657581323967</v>
      </c>
      <c r="R84" s="81">
        <f t="shared" si="54"/>
        <v>97.64944668793585</v>
      </c>
      <c r="S84" s="81">
        <f t="shared" si="54"/>
        <v>100</v>
      </c>
      <c r="T84" s="81">
        <f t="shared" si="54"/>
        <v>101.8824306757038</v>
      </c>
      <c r="U84" s="81">
        <f t="shared" si="54"/>
        <v>105.74098818657352</v>
      </c>
      <c r="V84" s="81">
        <f t="shared" si="54"/>
        <v>105.78529200025011</v>
      </c>
      <c r="W84" s="81">
        <f t="shared" si="54"/>
        <v>106.33037733164143</v>
      </c>
      <c r="X84" s="81">
        <f t="shared" si="54"/>
        <v>105.58442163172688</v>
      </c>
      <c r="Y84" s="81">
        <f>IF(AND(ISNUMBER(Y8),($S8)&gt;0),(Y32/Y8)/($S$32/$S8)*100,0)</f>
        <v>111.74750317458451</v>
      </c>
      <c r="Z84" s="81">
        <f>IF(AND(ISNUMBER(Z8),($S8)&gt;0),(Z32/Z8)/($S$32/$S8)*100,0)</f>
        <v>112.67031315469929</v>
      </c>
      <c r="AA84" s="81">
        <f>IF(AND(ISNUMBER(AA8),($S8)&gt;0),(AA32/AA8)/($S$32/$S8)*100,0)</f>
        <v>111.12947833609046</v>
      </c>
      <c r="AB84" s="81">
        <f>IF(AND(ISNUMBER(AB8),($S8)&gt;0),(AB32/AB8)/($S$32/$S8)*100,0)</f>
        <v>117.78686939814233</v>
      </c>
      <c r="AC84" s="149" t="s">
        <v>300</v>
      </c>
      <c r="AD84" s="122">
        <v>77</v>
      </c>
    </row>
    <row r="85" spans="1:30" s="126" customFormat="1" ht="15" customHeight="1">
      <c r="A85" s="78">
        <v>78</v>
      </c>
      <c r="B85" s="195" t="s">
        <v>468</v>
      </c>
      <c r="C85" s="175" t="s">
        <v>492</v>
      </c>
      <c r="D85" s="81">
        <v>0</v>
      </c>
      <c r="E85" s="81">
        <v>0</v>
      </c>
      <c r="F85" s="81">
        <f>IF(AND(ISNUMBER(F9),($E9)&gt;0),(#REF!/F9)/(#REF!/$E9)*100,0)</f>
        <v>0</v>
      </c>
      <c r="G85" s="81">
        <f>IF(AND(ISNUMBER(G9),($E9)&gt;0),(#REF!/G9)/(#REF!/$E9)*100,0)</f>
        <v>0</v>
      </c>
      <c r="H85" s="81">
        <f>IF(AND(ISNUMBER(H9),($E9)&gt;0),(#REF!/H9)/(#REF!/$E9)*100,0)</f>
        <v>0</v>
      </c>
      <c r="I85" s="81">
        <f>IF(AND(ISNUMBER(I9),($I9)&gt;0),(I32/I9)/($I$32/$I9)*100,0)</f>
        <v>100</v>
      </c>
      <c r="J85" s="81">
        <f t="shared" ref="J85:AB85" si="55">IF(AND(ISNUMBER(J9),($I9)&gt;0),(J32/J9)/($I$32/$I9)*100,0)</f>
        <v>98.741306449597928</v>
      </c>
      <c r="K85" s="81">
        <f t="shared" si="55"/>
        <v>102.43813668921395</v>
      </c>
      <c r="L85" s="81">
        <f t="shared" si="55"/>
        <v>105.23060948365814</v>
      </c>
      <c r="M85" s="81">
        <f t="shared" si="55"/>
        <v>109.84245110933853</v>
      </c>
      <c r="N85" s="81">
        <f t="shared" si="55"/>
        <v>113.30637506887035</v>
      </c>
      <c r="O85" s="81">
        <f t="shared" si="55"/>
        <v>111.48019148743407</v>
      </c>
      <c r="P85" s="81">
        <f t="shared" si="55"/>
        <v>113.00925221032089</v>
      </c>
      <c r="Q85" s="81">
        <f t="shared" si="55"/>
        <v>110.69197058351519</v>
      </c>
      <c r="R85" s="81">
        <f t="shared" si="55"/>
        <v>111.48035888734668</v>
      </c>
      <c r="S85" s="81">
        <f t="shared" si="55"/>
        <v>113.82524853673965</v>
      </c>
      <c r="T85" s="81">
        <f t="shared" si="55"/>
        <v>115.22372079326043</v>
      </c>
      <c r="U85" s="81">
        <f t="shared" si="55"/>
        <v>119.63611667701306</v>
      </c>
      <c r="V85" s="81">
        <f t="shared" si="55"/>
        <v>119.48698775162043</v>
      </c>
      <c r="W85" s="81">
        <f t="shared" si="55"/>
        <v>120.68457964641792</v>
      </c>
      <c r="X85" s="81">
        <f t="shared" si="55"/>
        <v>118.07657240744214</v>
      </c>
      <c r="Y85" s="81">
        <f t="shared" si="55"/>
        <v>125.31548033950919</v>
      </c>
      <c r="Z85" s="81">
        <f t="shared" si="55"/>
        <v>126.40452476618449</v>
      </c>
      <c r="AA85" s="81">
        <f t="shared" si="55"/>
        <v>124.42856738821322</v>
      </c>
      <c r="AB85" s="81">
        <f t="shared" si="55"/>
        <v>132.44119434499677</v>
      </c>
      <c r="AC85" s="149" t="s">
        <v>300</v>
      </c>
      <c r="AD85" s="256">
        <v>78</v>
      </c>
    </row>
    <row r="86" spans="1:30" s="126" customFormat="1" ht="15" customHeight="1">
      <c r="A86" s="84">
        <v>79</v>
      </c>
      <c r="B86" s="195"/>
      <c r="C86" s="175" t="s">
        <v>343</v>
      </c>
      <c r="D86" s="81">
        <v>0</v>
      </c>
      <c r="E86" s="81">
        <f>IF(AND(ISNUMBER(E9),($N9)&gt;0),(#REF!/E9)/(#REF!/$N9)*100,0)</f>
        <v>0</v>
      </c>
      <c r="F86" s="81">
        <f>IF(AND(ISNUMBER(F9),($N9)&gt;0),(#REF!/F9)/(#REF!/$N9)*100,0)</f>
        <v>0</v>
      </c>
      <c r="G86" s="81">
        <f>IF(AND(ISNUMBER(G9),($N9)&gt;0),(#REF!/G9)/(#REF!/$N9)*100,0)</f>
        <v>0</v>
      </c>
      <c r="H86" s="81">
        <f>IF(AND(ISNUMBER(H9),($N9)&gt;0),(#REF!/H9)/(#REF!/$N9)*100,0)</f>
        <v>0</v>
      </c>
      <c r="I86" s="81">
        <f>IF(AND(ISNUMBER(I9),($S9)&gt;0),(I32/I9)/($S$32/$S9)*100,0)</f>
        <v>87.853970261899093</v>
      </c>
      <c r="J86" s="81">
        <f t="shared" ref="J86:AB86" si="56">IF(AND(ISNUMBER(J9),($S9)&gt;0),(J32/J9)/($S$32/$S9)*100,0)</f>
        <v>86.748158004440427</v>
      </c>
      <c r="K86" s="81">
        <f t="shared" si="56"/>
        <v>89.99597014378557</v>
      </c>
      <c r="L86" s="81">
        <f t="shared" si="56"/>
        <v>92.449268362188207</v>
      </c>
      <c r="M86" s="81">
        <f t="shared" si="56"/>
        <v>96.500954332539308</v>
      </c>
      <c r="N86" s="81">
        <f t="shared" si="56"/>
        <v>99.54414905784121</v>
      </c>
      <c r="O86" s="81">
        <f t="shared" si="56"/>
        <v>97.939774277278488</v>
      </c>
      <c r="P86" s="81">
        <f t="shared" si="56"/>
        <v>99.283114830049882</v>
      </c>
      <c r="Q86" s="81">
        <f t="shared" si="56"/>
        <v>97.247290918751546</v>
      </c>
      <c r="R86" s="81">
        <f t="shared" si="56"/>
        <v>97.939921344747944</v>
      </c>
      <c r="S86" s="81">
        <f t="shared" si="56"/>
        <v>100</v>
      </c>
      <c r="T86" s="81">
        <f t="shared" si="56"/>
        <v>101.22861340036464</v>
      </c>
      <c r="U86" s="81">
        <f t="shared" si="56"/>
        <v>105.10507836791396</v>
      </c>
      <c r="V86" s="81">
        <f t="shared" si="56"/>
        <v>104.97406268614765</v>
      </c>
      <c r="W86" s="81">
        <f t="shared" si="56"/>
        <v>106.02619471326193</v>
      </c>
      <c r="X86" s="81">
        <f t="shared" si="56"/>
        <v>103.73495680910396</v>
      </c>
      <c r="Y86" s="81">
        <f t="shared" si="56"/>
        <v>110.09462483102841</v>
      </c>
      <c r="Z86" s="81">
        <f t="shared" si="56"/>
        <v>111.0513935977786</v>
      </c>
      <c r="AA86" s="81">
        <f t="shared" si="56"/>
        <v>109.31543659054792</v>
      </c>
      <c r="AB86" s="81">
        <f t="shared" si="56"/>
        <v>116.35484749435744</v>
      </c>
      <c r="AC86" s="149" t="s">
        <v>300</v>
      </c>
      <c r="AD86" s="122">
        <v>79</v>
      </c>
    </row>
    <row r="87" spans="1:30" s="126" customFormat="1" ht="15" customHeight="1">
      <c r="A87" s="78">
        <v>80</v>
      </c>
      <c r="B87" s="199" t="s">
        <v>494</v>
      </c>
      <c r="C87" s="175" t="s">
        <v>492</v>
      </c>
      <c r="D87" s="81">
        <v>0</v>
      </c>
      <c r="E87" s="81">
        <f>IF(AND(ISNUMBER(E10),($N10)&gt;0),(#REF!/E10)/(#REF!/$N10)*100,0)</f>
        <v>0</v>
      </c>
      <c r="F87" s="81">
        <f>IF(AND(ISNUMBER(F10),($E10)&gt;0),(#REF!/F10)/(#REF!/$E10)*100,0)</f>
        <v>0</v>
      </c>
      <c r="G87" s="81">
        <f>IF(AND(ISNUMBER(G10),($E10)&gt;0),(#REF!/G10)/(#REF!/$E10)*100,0)</f>
        <v>0</v>
      </c>
      <c r="H87" s="81">
        <f>IF(AND(ISNUMBER(H10),($E10)&gt;0),(#REF!/H10)/(#REF!/$E10)*100,0)</f>
        <v>0</v>
      </c>
      <c r="I87" s="81">
        <f>IF(AND(ISNUMBER(I10),($I10)&gt;0),(I32/I10)/($I$32/$I10)*100,0)</f>
        <v>100</v>
      </c>
      <c r="J87" s="81">
        <f t="shared" ref="J87:AB87" si="57">IF(AND(ISNUMBER(J10),($I10)&gt;0),(J32/J10)/($I$32/$I10)*100,0)</f>
        <v>98.771726830275824</v>
      </c>
      <c r="K87" s="81">
        <f t="shared" si="57"/>
        <v>105.41648786148086</v>
      </c>
      <c r="L87" s="81">
        <f t="shared" si="57"/>
        <v>137.42409105384218</v>
      </c>
      <c r="M87" s="81">
        <f t="shared" si="57"/>
        <v>151.27564750778023</v>
      </c>
      <c r="N87" s="81">
        <f t="shared" si="57"/>
        <v>156.02064070619898</v>
      </c>
      <c r="O87" s="81">
        <f t="shared" si="57"/>
        <v>153.21514970154902</v>
      </c>
      <c r="P87" s="81">
        <f t="shared" si="57"/>
        <v>155.9544172547983</v>
      </c>
      <c r="Q87" s="81">
        <f t="shared" si="57"/>
        <v>156.10871691345159</v>
      </c>
      <c r="R87" s="81">
        <f t="shared" si="57"/>
        <v>149.92084470353751</v>
      </c>
      <c r="S87" s="81">
        <f t="shared" si="57"/>
        <v>158.03728067791306</v>
      </c>
      <c r="T87" s="81">
        <f t="shared" si="57"/>
        <v>164.99366815784595</v>
      </c>
      <c r="U87" s="81">
        <f t="shared" si="57"/>
        <v>162.64614678735052</v>
      </c>
      <c r="V87" s="81">
        <f t="shared" si="57"/>
        <v>162.52768321711355</v>
      </c>
      <c r="W87" s="81">
        <f t="shared" si="57"/>
        <v>156.38956835358209</v>
      </c>
      <c r="X87" s="81">
        <f t="shared" si="57"/>
        <v>197.95236152685038</v>
      </c>
      <c r="Y87" s="81">
        <f t="shared" si="57"/>
        <v>198.31167390952578</v>
      </c>
      <c r="Z87" s="81">
        <f t="shared" si="57"/>
        <v>203.3499145201163</v>
      </c>
      <c r="AA87" s="81">
        <f t="shared" si="57"/>
        <v>201.33931084607704</v>
      </c>
      <c r="AB87" s="81">
        <f t="shared" si="57"/>
        <v>201.12760319896265</v>
      </c>
      <c r="AC87" s="149" t="s">
        <v>300</v>
      </c>
      <c r="AD87" s="256">
        <v>80</v>
      </c>
    </row>
    <row r="88" spans="1:30" s="126" customFormat="1" ht="15" customHeight="1">
      <c r="A88" s="84">
        <v>81</v>
      </c>
      <c r="B88" s="199"/>
      <c r="C88" s="175" t="s">
        <v>343</v>
      </c>
      <c r="D88" s="81" t="s">
        <v>319</v>
      </c>
      <c r="E88" s="81">
        <f>IF(AND(ISNUMBER(E11),($N11)&gt;0),(#REF!/E11)/(#REF!/$N11)*100,0)</f>
        <v>0</v>
      </c>
      <c r="F88" s="81">
        <f>IF(AND(ISNUMBER(F11),($E11)&gt;0),(#REF!/F11)/(#REF!/$E11)*100,0)</f>
        <v>0</v>
      </c>
      <c r="G88" s="81">
        <f>IF(AND(ISNUMBER(G11),($E11)&gt;0),(#REF!/G11)/(#REF!/$E11)*100,0)</f>
        <v>0</v>
      </c>
      <c r="H88" s="81">
        <f>IF(AND(ISNUMBER(H11),($E11)&gt;0),(#REF!/H11)/(#REF!/$E11)*100,0)</f>
        <v>0</v>
      </c>
      <c r="I88" s="222">
        <f>IF(AND(ISNUMBER(I10),($S10)&gt;0),(I32/I10)/($S$32/$S10)*100,0)</f>
        <v>63.27620898755174</v>
      </c>
      <c r="J88" s="222">
        <f t="shared" ref="J88:AB88" si="58">IF(AND(ISNUMBER(J10),($S10)&gt;0),(J32/J10)/($S$32/$S10)*100,0)</f>
        <v>62.499004289739048</v>
      </c>
      <c r="K88" s="222">
        <f t="shared" si="58"/>
        <v>66.703557166567734</v>
      </c>
      <c r="L88" s="222">
        <f t="shared" si="58"/>
        <v>86.956755054472566</v>
      </c>
      <c r="M88" s="222">
        <f t="shared" si="58"/>
        <v>95.721494864295124</v>
      </c>
      <c r="N88" s="222">
        <f t="shared" si="58"/>
        <v>98.723946676971678</v>
      </c>
      <c r="O88" s="222">
        <f t="shared" si="58"/>
        <v>96.948738325742397</v>
      </c>
      <c r="P88" s="222">
        <f t="shared" si="58"/>
        <v>98.682042987464612</v>
      </c>
      <c r="Q88" s="222">
        <f t="shared" si="58"/>
        <v>98.779677961941147</v>
      </c>
      <c r="R88" s="222">
        <f t="shared" si="58"/>
        <v>94.864227010513275</v>
      </c>
      <c r="S88" s="222">
        <f t="shared" si="58"/>
        <v>100</v>
      </c>
      <c r="T88" s="222">
        <f t="shared" si="58"/>
        <v>104.4017382797862</v>
      </c>
      <c r="U88" s="222">
        <f t="shared" si="58"/>
        <v>102.91631575136408</v>
      </c>
      <c r="V88" s="222">
        <f t="shared" si="58"/>
        <v>102.84135649508681</v>
      </c>
      <c r="W88" s="222">
        <f t="shared" si="58"/>
        <v>98.957390106142682</v>
      </c>
      <c r="X88" s="222">
        <f t="shared" si="58"/>
        <v>125.2567499755238</v>
      </c>
      <c r="Y88" s="222">
        <f t="shared" si="58"/>
        <v>125.48410922970363</v>
      </c>
      <c r="Z88" s="222">
        <f t="shared" si="58"/>
        <v>128.6721168877566</v>
      </c>
      <c r="AA88" s="222">
        <f t="shared" si="58"/>
        <v>127.39988310506014</v>
      </c>
      <c r="AB88" s="222">
        <f t="shared" si="58"/>
        <v>127.2659225318294</v>
      </c>
      <c r="AC88" s="149" t="s">
        <v>300</v>
      </c>
      <c r="AD88" s="122">
        <v>81</v>
      </c>
    </row>
    <row r="89" spans="1:30" s="126" customFormat="1" ht="15" customHeight="1">
      <c r="A89" s="78">
        <v>82</v>
      </c>
      <c r="B89" s="199" t="s">
        <v>472</v>
      </c>
      <c r="C89" s="175" t="s">
        <v>492</v>
      </c>
      <c r="D89" s="81">
        <v>0</v>
      </c>
      <c r="E89" s="81">
        <f>IF(AND(ISNUMBER(E12),($N12)&gt;0),(#REF!/E12)/(#REF!/$N12)*100,0)</f>
        <v>0</v>
      </c>
      <c r="F89" s="81">
        <f>IF(AND(ISNUMBER(F12),($E12)&gt;0),(#REF!/F12)/(#REF!/$E12)*100,0)</f>
        <v>0</v>
      </c>
      <c r="G89" s="81">
        <f>IF(AND(ISNUMBER(G12),($E12)&gt;0),(#REF!/G12)/(#REF!/$E12)*100,0)</f>
        <v>0</v>
      </c>
      <c r="H89" s="81">
        <f>IF(AND(ISNUMBER(H12),($E12)&gt;0),(#REF!/H12)/(#REF!/$E12)*100,0)</f>
        <v>0</v>
      </c>
      <c r="I89" s="81">
        <f>IF(AND(ISNUMBER(I11),($I11)&gt;0),(I32/I11)/($I$32/$I11)*100,0)</f>
        <v>100</v>
      </c>
      <c r="J89" s="81">
        <f t="shared" ref="J89:AB89" si="59">IF(AND(ISNUMBER(J11),($I11)&gt;0),(J32/J11)/($I$32/$I11)*100,0)</f>
        <v>103.44740680811353</v>
      </c>
      <c r="K89" s="81">
        <f t="shared" si="59"/>
        <v>109.96191653284681</v>
      </c>
      <c r="L89" s="81">
        <f t="shared" si="59"/>
        <v>118.5418599272225</v>
      </c>
      <c r="M89" s="81">
        <f t="shared" si="59"/>
        <v>121.68552802524518</v>
      </c>
      <c r="N89" s="81">
        <f t="shared" si="59"/>
        <v>131.48966024079948</v>
      </c>
      <c r="O89" s="81">
        <f t="shared" si="59"/>
        <v>139.5520899088055</v>
      </c>
      <c r="P89" s="81">
        <f t="shared" si="59"/>
        <v>146.39432399454731</v>
      </c>
      <c r="Q89" s="81">
        <f t="shared" si="59"/>
        <v>151.81486022364334</v>
      </c>
      <c r="R89" s="81">
        <f t="shared" si="59"/>
        <v>164.46238033894832</v>
      </c>
      <c r="S89" s="81">
        <f t="shared" si="59"/>
        <v>173.54195973980106</v>
      </c>
      <c r="T89" s="81">
        <f t="shared" si="59"/>
        <v>191.06568538910096</v>
      </c>
      <c r="U89" s="81">
        <f t="shared" si="59"/>
        <v>204.40950043987849</v>
      </c>
      <c r="V89" s="81">
        <f t="shared" si="59"/>
        <v>209.80563300633582</v>
      </c>
      <c r="W89" s="81">
        <f t="shared" si="59"/>
        <v>205.51076395173061</v>
      </c>
      <c r="X89" s="81">
        <f t="shared" si="59"/>
        <v>216.94124963113373</v>
      </c>
      <c r="Y89" s="81">
        <f t="shared" si="59"/>
        <v>229.18989483613802</v>
      </c>
      <c r="Z89" s="81">
        <f t="shared" si="59"/>
        <v>227.49604186000013</v>
      </c>
      <c r="AA89" s="81">
        <f t="shared" si="59"/>
        <v>231.20015980874396</v>
      </c>
      <c r="AB89" s="81">
        <f t="shared" si="59"/>
        <v>240.72742765068003</v>
      </c>
      <c r="AC89" s="149" t="s">
        <v>300</v>
      </c>
      <c r="AD89" s="256">
        <v>82</v>
      </c>
    </row>
    <row r="90" spans="1:30" s="126" customFormat="1" ht="15" customHeight="1">
      <c r="A90" s="84">
        <v>83</v>
      </c>
      <c r="B90" s="199"/>
      <c r="C90" s="175" t="s">
        <v>343</v>
      </c>
      <c r="D90" s="81" t="s">
        <v>319</v>
      </c>
      <c r="E90" s="81">
        <f>IF(AND(ISNUMBER(E13),($N13)&gt;0),(#REF!/E13)/(#REF!/$N13)*100,0)</f>
        <v>0</v>
      </c>
      <c r="F90" s="81">
        <f>IF(AND(ISNUMBER(F13),($E13)&gt;0),(#REF!/F13)/(#REF!/$E13)*100,0)</f>
        <v>0</v>
      </c>
      <c r="G90" s="81">
        <f>IF(AND(ISNUMBER(G13),($E13)&gt;0),(#REF!/G13)/(#REF!/$E13)*100,0)</f>
        <v>0</v>
      </c>
      <c r="H90" s="81">
        <f>IF(AND(ISNUMBER(H13),($E13)&gt;0),(#REF!/H13)/(#REF!/$E13)*100,0)</f>
        <v>0</v>
      </c>
      <c r="I90" s="222">
        <f>IF(AND(ISNUMBER(I11),($S11)&gt;0),(I32/I11)/($S$32/$S11)*100,0)</f>
        <v>57.622951907385577</v>
      </c>
      <c r="J90" s="222">
        <f t="shared" ref="J90:AB90" si="60">IF(AND(ISNUMBER(J11),($S11)&gt;0),(J32/J11)/($S$32/$S11)*100,0)</f>
        <v>59.609449474476776</v>
      </c>
      <c r="K90" s="222">
        <f t="shared" si="60"/>
        <v>63.363302280161783</v>
      </c>
      <c r="L90" s="222">
        <f t="shared" si="60"/>
        <v>68.307318935983801</v>
      </c>
      <c r="M90" s="222">
        <f t="shared" si="60"/>
        <v>70.11879329223521</v>
      </c>
      <c r="N90" s="222">
        <f t="shared" si="60"/>
        <v>75.768223683740558</v>
      </c>
      <c r="O90" s="222">
        <f t="shared" si="60"/>
        <v>80.414033653902479</v>
      </c>
      <c r="P90" s="222">
        <f t="shared" si="60"/>
        <v>84.356730910520213</v>
      </c>
      <c r="Q90" s="222">
        <f t="shared" si="60"/>
        <v>87.480203894934633</v>
      </c>
      <c r="R90" s="222">
        <f t="shared" si="60"/>
        <v>94.768078328453726</v>
      </c>
      <c r="S90" s="222">
        <f t="shared" si="60"/>
        <v>100</v>
      </c>
      <c r="T90" s="222">
        <f t="shared" si="60"/>
        <v>110.09768800327828</v>
      </c>
      <c r="U90" s="222">
        <f t="shared" si="60"/>
        <v>117.78678813259829</v>
      </c>
      <c r="V90" s="222">
        <f t="shared" si="60"/>
        <v>120.89619900622677</v>
      </c>
      <c r="W90" s="222">
        <f t="shared" si="60"/>
        <v>118.42136867640643</v>
      </c>
      <c r="X90" s="222">
        <f t="shared" si="60"/>
        <v>125.00795194222947</v>
      </c>
      <c r="Y90" s="222">
        <f t="shared" si="60"/>
        <v>132.06598287801538</v>
      </c>
      <c r="Z90" s="222">
        <f t="shared" si="60"/>
        <v>131.08993479219365</v>
      </c>
      <c r="AA90" s="222">
        <f t="shared" si="60"/>
        <v>133.22435689639113</v>
      </c>
      <c r="AB90" s="222">
        <f t="shared" si="60"/>
        <v>138.71424986303776</v>
      </c>
      <c r="AC90" s="149" t="s">
        <v>300</v>
      </c>
      <c r="AD90" s="122">
        <v>83</v>
      </c>
    </row>
    <row r="91" spans="1:30" s="126" customFormat="1" ht="15" customHeight="1">
      <c r="A91" s="78">
        <v>84</v>
      </c>
      <c r="B91" s="199" t="s">
        <v>473</v>
      </c>
      <c r="C91" s="175" t="s">
        <v>492</v>
      </c>
      <c r="D91" s="81">
        <v>0</v>
      </c>
      <c r="E91" s="81">
        <f>IF(AND(ISNUMBER(E14),($N14)&gt;0),(#REF!/E14)/(#REF!/$N14)*100,0)</f>
        <v>0</v>
      </c>
      <c r="F91" s="81">
        <f>IF(AND(ISNUMBER(F14),($E14)&gt;0),(#REF!/F14)/(#REF!/$E14)*100,0)</f>
        <v>0</v>
      </c>
      <c r="G91" s="81">
        <f>IF(AND(ISNUMBER(G14),($E14)&gt;0),(#REF!/G14)/(#REF!/$E14)*100,0)</f>
        <v>0</v>
      </c>
      <c r="H91" s="81">
        <f>IF(AND(ISNUMBER(H14),($E14)&gt;0),(#REF!/H14)/(#REF!/$E14)*100,0)</f>
        <v>0</v>
      </c>
      <c r="I91" s="81">
        <f>IF(AND(ISNUMBER(I12),($I12)&gt;0),(I32/I12)/($I$32/$I12)*100,0)</f>
        <v>100</v>
      </c>
      <c r="J91" s="81">
        <f t="shared" ref="J91:AB91" si="61">IF(AND(ISNUMBER(J12),($I12)&gt;0),(J32/J12)/($I$32/$I12)*100,0)</f>
        <v>109.46221206557725</v>
      </c>
      <c r="K91" s="81">
        <f t="shared" si="61"/>
        <v>103.13166832851984</v>
      </c>
      <c r="L91" s="81">
        <f t="shared" si="61"/>
        <v>98.084097658690339</v>
      </c>
      <c r="M91" s="81">
        <f t="shared" si="61"/>
        <v>98.247947006342159</v>
      </c>
      <c r="N91" s="81">
        <f t="shared" si="61"/>
        <v>114.46036290640616</v>
      </c>
      <c r="O91" s="81">
        <f t="shared" si="61"/>
        <v>102.47616244789022</v>
      </c>
      <c r="P91" s="81">
        <f t="shared" si="61"/>
        <v>95.459991508299211</v>
      </c>
      <c r="Q91" s="81">
        <f t="shared" si="61"/>
        <v>101.97405923500807</v>
      </c>
      <c r="R91" s="81">
        <f t="shared" si="61"/>
        <v>99.845452221935432</v>
      </c>
      <c r="S91" s="81">
        <f t="shared" si="61"/>
        <v>98.088158513065437</v>
      </c>
      <c r="T91" s="81">
        <f t="shared" si="61"/>
        <v>99.424111086860194</v>
      </c>
      <c r="U91" s="81">
        <f t="shared" si="61"/>
        <v>101.61989890001122</v>
      </c>
      <c r="V91" s="81">
        <f t="shared" si="61"/>
        <v>100.88289427639457</v>
      </c>
      <c r="W91" s="81">
        <f t="shared" si="61"/>
        <v>90.300130248241246</v>
      </c>
      <c r="X91" s="81">
        <f t="shared" si="61"/>
        <v>98.031388188374834</v>
      </c>
      <c r="Y91" s="81">
        <f t="shared" si="61"/>
        <v>99.216577420847116</v>
      </c>
      <c r="Z91" s="81">
        <f t="shared" si="61"/>
        <v>97.84826914643314</v>
      </c>
      <c r="AA91" s="81">
        <f t="shared" si="61"/>
        <v>98.024735160355718</v>
      </c>
      <c r="AB91" s="81">
        <f t="shared" si="61"/>
        <v>98.314476775744069</v>
      </c>
      <c r="AC91" s="149" t="s">
        <v>300</v>
      </c>
      <c r="AD91" s="256">
        <v>84</v>
      </c>
    </row>
    <row r="92" spans="1:30" s="126" customFormat="1" ht="15" customHeight="1">
      <c r="A92" s="84">
        <v>85</v>
      </c>
      <c r="B92" s="199"/>
      <c r="C92" s="175" t="s">
        <v>343</v>
      </c>
      <c r="D92" s="81" t="s">
        <v>319</v>
      </c>
      <c r="E92" s="81">
        <f>IF(AND(ISNUMBER(E16),($N16)&gt;0),(#REF!/E16)/(#REF!/$N16)*100,0)</f>
        <v>0</v>
      </c>
      <c r="F92" s="81">
        <f>IF(AND(ISNUMBER(F16),($E16)&gt;0),(#REF!/F16)/(#REF!/$E16)*100,0)</f>
        <v>0</v>
      </c>
      <c r="G92" s="81">
        <f>IF(AND(ISNUMBER(G16),($E16)&gt;0),(#REF!/G16)/(#REF!/$E16)*100,0)</f>
        <v>0</v>
      </c>
      <c r="H92" s="81">
        <f>IF(AND(ISNUMBER(H16),($E16)&gt;0),(#REF!/H16)/(#REF!/$E16)*100,0)</f>
        <v>0</v>
      </c>
      <c r="I92" s="222">
        <f>IF(AND(ISNUMBER(I12),($S12)&gt;0),(I32/I12)/($S$32/$S12)*100,0)</f>
        <v>101.94910529050243</v>
      </c>
      <c r="J92" s="222">
        <f t="shared" ref="J92:AB92" si="62">IF(AND(ISNUMBER(J12),($S12)&gt;0),(J32/J12)/($S$32/$S12)*100,0)</f>
        <v>111.59574583204841</v>
      </c>
      <c r="K92" s="222">
        <f t="shared" si="62"/>
        <v>105.14181313209443</v>
      </c>
      <c r="L92" s="222">
        <f t="shared" si="62"/>
        <v>99.995859995297437</v>
      </c>
      <c r="M92" s="222">
        <f t="shared" si="62"/>
        <v>100.1629029392528</v>
      </c>
      <c r="N92" s="222">
        <f t="shared" si="62"/>
        <v>116.69131589534321</v>
      </c>
      <c r="O92" s="222">
        <f t="shared" si="62"/>
        <v>104.4735307516659</v>
      </c>
      <c r="P92" s="222">
        <f t="shared" si="62"/>
        <v>97.320607253100647</v>
      </c>
      <c r="Q92" s="222">
        <f t="shared" si="62"/>
        <v>103.96164101849767</v>
      </c>
      <c r="R92" s="222">
        <f t="shared" si="62"/>
        <v>101.79154521351926</v>
      </c>
      <c r="S92" s="222">
        <f t="shared" si="62"/>
        <v>100</v>
      </c>
      <c r="T92" s="222">
        <f t="shared" si="62"/>
        <v>101.36199169608919</v>
      </c>
      <c r="U92" s="222">
        <f t="shared" si="62"/>
        <v>103.60057772567455</v>
      </c>
      <c r="V92" s="222">
        <f t="shared" si="62"/>
        <v>102.84920810594772</v>
      </c>
      <c r="W92" s="222">
        <f t="shared" si="62"/>
        <v>92.060174864240309</v>
      </c>
      <c r="X92" s="222">
        <f t="shared" si="62"/>
        <v>99.942123161907432</v>
      </c>
      <c r="Y92" s="222">
        <f t="shared" si="62"/>
        <v>101.1504129804123</v>
      </c>
      <c r="Z92" s="222">
        <f t="shared" si="62"/>
        <v>99.75543493703131</v>
      </c>
      <c r="AA92" s="222">
        <f t="shared" si="62"/>
        <v>99.935340459367211</v>
      </c>
      <c r="AB92" s="222">
        <f t="shared" si="62"/>
        <v>100.23072944390987</v>
      </c>
      <c r="AC92" s="149" t="s">
        <v>300</v>
      </c>
      <c r="AD92" s="122">
        <v>85</v>
      </c>
    </row>
    <row r="93" spans="1:30" s="126" customFormat="1" ht="15" customHeight="1">
      <c r="A93" s="78">
        <v>86</v>
      </c>
      <c r="B93" s="199" t="s">
        <v>474</v>
      </c>
      <c r="C93" s="175" t="s">
        <v>492</v>
      </c>
      <c r="D93" s="81">
        <v>0</v>
      </c>
      <c r="E93" s="81">
        <f>IF(AND(ISNUMBER(E17),($N17)&gt;0),(#REF!/E17)/(#REF!/$N17)*100,0)</f>
        <v>0</v>
      </c>
      <c r="F93" s="81">
        <f>IF(AND(ISNUMBER(F17),($E17)&gt;0),(#REF!/F17)/(#REF!/$E17)*100,0)</f>
        <v>0</v>
      </c>
      <c r="G93" s="81">
        <f>IF(AND(ISNUMBER(G17),($E17)&gt;0),(#REF!/G17)/(#REF!/$E17)*100,0)</f>
        <v>0</v>
      </c>
      <c r="H93" s="81">
        <f>IF(AND(ISNUMBER(H17),($E17)&gt;0),(#REF!/H17)/(#REF!/$E17)*100,0)</f>
        <v>0</v>
      </c>
      <c r="I93" s="81">
        <f>IF(AND(ISNUMBER(I13),($I13)&gt;0),(I32/I13)/($I$32/$I13)*100,0)</f>
        <v>100</v>
      </c>
      <c r="J93" s="81">
        <f t="shared" ref="J93:AB93" si="63">IF(AND(ISNUMBER(J13),($I13)&gt;0),(J32/J13)/($I$32/$I13)*100,0)</f>
        <v>103.01749501717434</v>
      </c>
      <c r="K93" s="81">
        <f t="shared" si="63"/>
        <v>129.52435787874202</v>
      </c>
      <c r="L93" s="81">
        <f t="shared" si="63"/>
        <v>122.57676404789932</v>
      </c>
      <c r="M93" s="81">
        <f t="shared" si="63"/>
        <v>150.02074565232698</v>
      </c>
      <c r="N93" s="81">
        <f t="shared" si="63"/>
        <v>239.81806766650266</v>
      </c>
      <c r="O93" s="81">
        <f t="shared" si="63"/>
        <v>268.20618202999128</v>
      </c>
      <c r="P93" s="81">
        <f t="shared" si="63"/>
        <v>246.637805233877</v>
      </c>
      <c r="Q93" s="81">
        <f t="shared" si="63"/>
        <v>228.0352657707999</v>
      </c>
      <c r="R93" s="81">
        <f t="shared" si="63"/>
        <v>239.70336331361679</v>
      </c>
      <c r="S93" s="81">
        <f t="shared" si="63"/>
        <v>281.96773108723312</v>
      </c>
      <c r="T93" s="81">
        <f t="shared" si="63"/>
        <v>366.01887378251047</v>
      </c>
      <c r="U93" s="81">
        <f t="shared" si="63"/>
        <v>430.16126336289216</v>
      </c>
      <c r="V93" s="81">
        <f t="shared" si="63"/>
        <v>451.20900280496181</v>
      </c>
      <c r="W93" s="81">
        <f t="shared" si="63"/>
        <v>593.82986751313342</v>
      </c>
      <c r="X93" s="81">
        <f t="shared" si="63"/>
        <v>726.36632102757289</v>
      </c>
      <c r="Y93" s="81">
        <f t="shared" si="63"/>
        <v>933.70922328916993</v>
      </c>
      <c r="Z93" s="81">
        <f t="shared" si="63"/>
        <v>1079.0041599225301</v>
      </c>
      <c r="AA93" s="81">
        <f t="shared" si="63"/>
        <v>1016.9092380223981</v>
      </c>
      <c r="AB93" s="81">
        <f t="shared" si="63"/>
        <v>1139.0450511553577</v>
      </c>
      <c r="AC93" s="149" t="s">
        <v>300</v>
      </c>
      <c r="AD93" s="256">
        <v>86</v>
      </c>
    </row>
    <row r="94" spans="1:30" s="126" customFormat="1" ht="15" customHeight="1">
      <c r="A94" s="84">
        <v>87</v>
      </c>
      <c r="B94" s="199"/>
      <c r="C94" s="175" t="s">
        <v>343</v>
      </c>
      <c r="D94" s="81" t="s">
        <v>319</v>
      </c>
      <c r="E94" s="81">
        <f>IF(AND(ISNUMBER(E18),($N18)&gt;0),(#REF!/E18)/(#REF!/$N18)*100,0)</f>
        <v>0</v>
      </c>
      <c r="F94" s="81">
        <f>IF(AND(ISNUMBER(F18),($E18)&gt;0),(#REF!/F18)/(#REF!/$E18)*100,0)</f>
        <v>0</v>
      </c>
      <c r="G94" s="81">
        <f>IF(AND(ISNUMBER(G18),($E18)&gt;0),(#REF!/G18)/(#REF!/$E18)*100,0)</f>
        <v>0</v>
      </c>
      <c r="H94" s="81">
        <f>IF(AND(ISNUMBER(H18),($E18)&gt;0),(#REF!/H18)/(#REF!/$E18)*100,0)</f>
        <v>0</v>
      </c>
      <c r="I94" s="222">
        <f>IF(AND(ISNUMBER(I13),($S13)&gt;0),(I32/I13)/($S$32/$S13)*100,0)</f>
        <v>35.465051129933286</v>
      </c>
      <c r="J94" s="222">
        <f t="shared" ref="J94:AB94" si="64">IF(AND(ISNUMBER(J13),($S13)&gt;0),(J32/J13)/($S$32/$S13)*100,0)</f>
        <v>36.53520728061735</v>
      </c>
      <c r="K94" s="222">
        <f t="shared" si="64"/>
        <v>45.935879747413622</v>
      </c>
      <c r="L94" s="222">
        <f t="shared" si="64"/>
        <v>43.471912043005176</v>
      </c>
      <c r="M94" s="222">
        <f t="shared" si="64"/>
        <v>53.204934151104922</v>
      </c>
      <c r="N94" s="222">
        <f t="shared" si="64"/>
        <v>85.051600316743162</v>
      </c>
      <c r="O94" s="222">
        <f t="shared" si="64"/>
        <v>95.11945959057833</v>
      </c>
      <c r="P94" s="222">
        <f t="shared" si="64"/>
        <v>87.47022373193974</v>
      </c>
      <c r="Q94" s="222">
        <f t="shared" si="64"/>
        <v>80.872823599893422</v>
      </c>
      <c r="R94" s="222">
        <f t="shared" si="64"/>
        <v>85.010920359343928</v>
      </c>
      <c r="S94" s="222">
        <f t="shared" si="64"/>
        <v>100</v>
      </c>
      <c r="T94" s="222">
        <f t="shared" si="64"/>
        <v>129.80878073217329</v>
      </c>
      <c r="U94" s="222">
        <f t="shared" si="64"/>
        <v>152.55691199281665</v>
      </c>
      <c r="V94" s="222">
        <f t="shared" si="64"/>
        <v>160.02150354764183</v>
      </c>
      <c r="W94" s="222">
        <f t="shared" si="64"/>
        <v>210.60206613834788</v>
      </c>
      <c r="X94" s="222">
        <f t="shared" si="64"/>
        <v>257.60618714304405</v>
      </c>
      <c r="Y94" s="222">
        <f t="shared" si="64"/>
        <v>331.140453444407</v>
      </c>
      <c r="Z94" s="222">
        <f t="shared" si="64"/>
        <v>382.66937701063239</v>
      </c>
      <c r="AA94" s="222">
        <f t="shared" si="64"/>
        <v>360.64738120965842</v>
      </c>
      <c r="AB94" s="222">
        <f t="shared" si="64"/>
        <v>403.96290978522228</v>
      </c>
      <c r="AC94" s="149" t="s">
        <v>300</v>
      </c>
      <c r="AD94" s="122">
        <v>87</v>
      </c>
    </row>
    <row r="95" spans="1:30" s="126" customFormat="1" ht="15" customHeight="1">
      <c r="A95" s="78">
        <v>88</v>
      </c>
      <c r="B95" s="199" t="s">
        <v>475</v>
      </c>
      <c r="C95" s="175" t="s">
        <v>492</v>
      </c>
      <c r="D95" s="81">
        <v>0</v>
      </c>
      <c r="E95" s="81">
        <f>IF(AND(ISNUMBER(E19),($N19)&gt;0),(#REF!/E19)/(#REF!/$N19)*100,0)</f>
        <v>0</v>
      </c>
      <c r="F95" s="81">
        <f>IF(AND(ISNUMBER(F19),($E19)&gt;0),(#REF!/F19)/(#REF!/$E19)*100,0)</f>
        <v>0</v>
      </c>
      <c r="G95" s="81">
        <f>IF(AND(ISNUMBER(G19),($E19)&gt;0),(#REF!/G19)/(#REF!/$E19)*100,0)</f>
        <v>0</v>
      </c>
      <c r="H95" s="81">
        <f>IF(AND(ISNUMBER(H19),($E19)&gt;0),(#REF!/H19)/(#REF!/$E19)*100,0)</f>
        <v>0</v>
      </c>
      <c r="I95" s="81">
        <f>IF(AND(ISNUMBER(I14),($I14)&gt;0),(I32/I14)/($I$32/$I14)*100,0)</f>
        <v>100</v>
      </c>
      <c r="J95" s="81">
        <f t="shared" ref="J95:AB95" si="65">IF(AND(ISNUMBER(J14),($I14)&gt;0),(J32/J14)/($I$32/$I14)*100,0)</f>
        <v>105.80206243912924</v>
      </c>
      <c r="K95" s="81">
        <f t="shared" si="65"/>
        <v>108.70489984714698</v>
      </c>
      <c r="L95" s="81">
        <f t="shared" si="65"/>
        <v>114.99693594140257</v>
      </c>
      <c r="M95" s="81">
        <f t="shared" si="65"/>
        <v>161.00328363044457</v>
      </c>
      <c r="N95" s="81">
        <f t="shared" si="65"/>
        <v>174.61568113892196</v>
      </c>
      <c r="O95" s="81">
        <f t="shared" si="65"/>
        <v>192.75626451374507</v>
      </c>
      <c r="P95" s="81">
        <f t="shared" si="65"/>
        <v>234.26284686928534</v>
      </c>
      <c r="Q95" s="81">
        <f t="shared" si="65"/>
        <v>236.65380157711397</v>
      </c>
      <c r="R95" s="81">
        <f t="shared" si="65"/>
        <v>223.96620626900528</v>
      </c>
      <c r="S95" s="81">
        <f t="shared" si="65"/>
        <v>220.36420444617423</v>
      </c>
      <c r="T95" s="81">
        <f t="shared" si="65"/>
        <v>234.04262741275588</v>
      </c>
      <c r="U95" s="81">
        <f t="shared" si="65"/>
        <v>246.3016607336483</v>
      </c>
      <c r="V95" s="81">
        <f t="shared" si="65"/>
        <v>266.51208063833849</v>
      </c>
      <c r="W95" s="81">
        <f t="shared" si="65"/>
        <v>255.60045108961438</v>
      </c>
      <c r="X95" s="81">
        <f t="shared" si="65"/>
        <v>255.28490882448338</v>
      </c>
      <c r="Y95" s="81">
        <f t="shared" si="65"/>
        <v>254.92040584716494</v>
      </c>
      <c r="Z95" s="81">
        <f t="shared" si="65"/>
        <v>256.83880561253181</v>
      </c>
      <c r="AA95" s="81">
        <f t="shared" si="65"/>
        <v>249.68298141854066</v>
      </c>
      <c r="AB95" s="81">
        <f t="shared" si="65"/>
        <v>243.58511492019349</v>
      </c>
      <c r="AC95" s="149" t="s">
        <v>300</v>
      </c>
      <c r="AD95" s="256">
        <v>88</v>
      </c>
    </row>
    <row r="96" spans="1:30" s="126" customFormat="1" ht="15" customHeight="1">
      <c r="A96" s="84">
        <v>89</v>
      </c>
      <c r="B96" s="199"/>
      <c r="C96" s="175" t="s">
        <v>343</v>
      </c>
      <c r="D96" s="81" t="s">
        <v>319</v>
      </c>
      <c r="E96" s="81">
        <f>IF(AND(ISNUMBER(E20),($N20)&gt;0),(#REF!/E20)/(#REF!/$N20)*100,0)</f>
        <v>0</v>
      </c>
      <c r="F96" s="81">
        <f>IF(AND(ISNUMBER(F20),($E20)&gt;0),(#REF!/F20)/(#REF!/$E20)*100,0)</f>
        <v>0</v>
      </c>
      <c r="G96" s="81">
        <f>IF(AND(ISNUMBER(G20),($E20)&gt;0),(#REF!/G20)/(#REF!/$E20)*100,0)</f>
        <v>0</v>
      </c>
      <c r="H96" s="81">
        <f>IF(AND(ISNUMBER(H20),($E20)&gt;0),(#REF!/H20)/(#REF!/$E20)*100,0)</f>
        <v>0</v>
      </c>
      <c r="I96" s="222">
        <f>IF(AND(ISNUMBER(I14),($S14)&gt;0),(I32/I14)/($S$32/$S14)*100,0)</f>
        <v>45.379420968719913</v>
      </c>
      <c r="J96" s="222">
        <f t="shared" ref="J96:AB96" si="66">IF(AND(ISNUMBER(J14),($S14)&gt;0),(J32/J14)/($S$32/$S14)*100,0)</f>
        <v>48.012363307840346</v>
      </c>
      <c r="K96" s="222">
        <f t="shared" si="66"/>
        <v>49.329654115262194</v>
      </c>
      <c r="L96" s="222">
        <f t="shared" si="66"/>
        <v>52.184943661978245</v>
      </c>
      <c r="M96" s="222">
        <f t="shared" si="66"/>
        <v>73.062357852121579</v>
      </c>
      <c r="N96" s="222">
        <f t="shared" si="66"/>
        <v>79.239585021429065</v>
      </c>
      <c r="O96" s="222">
        <f t="shared" si="66"/>
        <v>87.471676717271649</v>
      </c>
      <c r="P96" s="222">
        <f t="shared" si="66"/>
        <v>106.3071234541207</v>
      </c>
      <c r="Q96" s="222">
        <f t="shared" si="66"/>
        <v>107.39212485615768</v>
      </c>
      <c r="R96" s="222">
        <f t="shared" si="66"/>
        <v>101.63456757048345</v>
      </c>
      <c r="S96" s="222">
        <f t="shared" si="66"/>
        <v>100</v>
      </c>
      <c r="T96" s="222">
        <f t="shared" si="66"/>
        <v>106.20718913988716</v>
      </c>
      <c r="U96" s="222">
        <f t="shared" si="66"/>
        <v>111.77026747727056</v>
      </c>
      <c r="V96" s="222">
        <f t="shared" si="66"/>
        <v>120.94163900536591</v>
      </c>
      <c r="W96" s="222">
        <f t="shared" si="66"/>
        <v>115.99000469790315</v>
      </c>
      <c r="X96" s="222">
        <f t="shared" si="66"/>
        <v>115.84681344507513</v>
      </c>
      <c r="Y96" s="222">
        <f t="shared" si="66"/>
        <v>115.68140410455428</v>
      </c>
      <c r="Z96" s="222">
        <f t="shared" si="66"/>
        <v>116.55196280994306</v>
      </c>
      <c r="AA96" s="222">
        <f t="shared" si="66"/>
        <v>113.30469122517029</v>
      </c>
      <c r="AB96" s="222">
        <f t="shared" si="66"/>
        <v>110.53751471677478</v>
      </c>
      <c r="AC96" s="149" t="s">
        <v>300</v>
      </c>
      <c r="AD96" s="122">
        <v>89</v>
      </c>
    </row>
    <row r="97" spans="1:30" s="126" customFormat="1" ht="15" customHeight="1">
      <c r="A97" s="78">
        <v>90</v>
      </c>
      <c r="B97" s="199" t="s">
        <v>557</v>
      </c>
      <c r="C97" s="175" t="s">
        <v>492</v>
      </c>
      <c r="D97" s="81" t="s">
        <v>319</v>
      </c>
      <c r="E97" s="81" t="s">
        <v>319</v>
      </c>
      <c r="F97" s="81" t="s">
        <v>319</v>
      </c>
      <c r="G97" s="81" t="s">
        <v>319</v>
      </c>
      <c r="H97" s="81" t="s">
        <v>319</v>
      </c>
      <c r="I97" s="222">
        <f>IF(AND(ISNUMBER(I15),($I15)&gt;0),(I32/I15)/($I$32/$I15)*100,0)</f>
        <v>100</v>
      </c>
      <c r="J97" s="222">
        <f t="shared" ref="J97:AB97" si="67">IF(AND(ISNUMBER(J15),($I15)&gt;0),(J32/J15)/($I$32/$I15)*100,0)</f>
        <v>73.852411969938629</v>
      </c>
      <c r="K97" s="222">
        <f t="shared" si="67"/>
        <v>69.176477454305157</v>
      </c>
      <c r="L97" s="222">
        <f t="shared" si="67"/>
        <v>73.039213994120672</v>
      </c>
      <c r="M97" s="222">
        <f t="shared" si="67"/>
        <v>84.504668775159899</v>
      </c>
      <c r="N97" s="222">
        <f t="shared" si="67"/>
        <v>65.236569069936976</v>
      </c>
      <c r="O97" s="222">
        <f t="shared" si="67"/>
        <v>75.638630843572372</v>
      </c>
      <c r="P97" s="222">
        <f t="shared" si="67"/>
        <v>48.408723752662816</v>
      </c>
      <c r="Q97" s="222">
        <f t="shared" si="67"/>
        <v>30.309541929204837</v>
      </c>
      <c r="R97" s="222">
        <f t="shared" si="67"/>
        <v>26.044399531656566</v>
      </c>
      <c r="S97" s="222">
        <f t="shared" si="67"/>
        <v>17.349822972509866</v>
      </c>
      <c r="T97" s="222">
        <f t="shared" si="67"/>
        <v>22.289105101081518</v>
      </c>
      <c r="U97" s="222">
        <f t="shared" si="67"/>
        <v>53.295355583012679</v>
      </c>
      <c r="V97" s="222">
        <f t="shared" si="67"/>
        <v>21.884623887385956</v>
      </c>
      <c r="W97" s="222">
        <f t="shared" si="67"/>
        <v>21.020404587795337</v>
      </c>
      <c r="X97" s="222">
        <f t="shared" si="67"/>
        <v>10.356570214294273</v>
      </c>
      <c r="Y97" s="222">
        <f t="shared" si="67"/>
        <v>10.775436376619538</v>
      </c>
      <c r="Z97" s="222">
        <f t="shared" si="67"/>
        <v>18.82504550341498</v>
      </c>
      <c r="AA97" s="222">
        <f t="shared" si="67"/>
        <v>41.547198558458206</v>
      </c>
      <c r="AB97" s="222">
        <f t="shared" si="67"/>
        <v>33.36703624209693</v>
      </c>
      <c r="AC97" s="149" t="s">
        <v>300</v>
      </c>
      <c r="AD97" s="256">
        <v>90</v>
      </c>
    </row>
    <row r="98" spans="1:30" s="126" customFormat="1" ht="15" customHeight="1">
      <c r="A98" s="84">
        <v>91</v>
      </c>
      <c r="B98" s="199"/>
      <c r="C98" s="175" t="s">
        <v>343</v>
      </c>
      <c r="D98" s="81" t="s">
        <v>319</v>
      </c>
      <c r="E98" s="81" t="s">
        <v>319</v>
      </c>
      <c r="F98" s="81" t="s">
        <v>319</v>
      </c>
      <c r="G98" s="81" t="s">
        <v>319</v>
      </c>
      <c r="H98" s="81" t="s">
        <v>319</v>
      </c>
      <c r="I98" s="222">
        <f>IF(AND(ISNUMBER(I15),($S15)&gt;0),(I32/I15)/($S$32/$S15)*100,0)</f>
        <v>576.37475701306118</v>
      </c>
      <c r="J98" s="222">
        <f t="shared" ref="J98:AB98" si="68">IF(AND(ISNUMBER(J15),($S15)&gt;0),(J32/J15)/($S$32/$S15)*100,0)</f>
        <v>425.66666004001866</v>
      </c>
      <c r="K98" s="222">
        <f t="shared" si="68"/>
        <v>398.71575383744641</v>
      </c>
      <c r="L98" s="222">
        <f t="shared" si="68"/>
        <v>420.97959218286275</v>
      </c>
      <c r="M98" s="222">
        <f t="shared" si="68"/>
        <v>487.06357931752001</v>
      </c>
      <c r="N98" s="222">
        <f t="shared" si="68"/>
        <v>376.00711646050706</v>
      </c>
      <c r="O98" s="222">
        <f t="shared" si="68"/>
        <v>435.96197473264658</v>
      </c>
      <c r="P98" s="222">
        <f t="shared" si="68"/>
        <v>279.0156639025343</v>
      </c>
      <c r="Q98" s="222">
        <f t="shared" si="68"/>
        <v>174.69654864622626</v>
      </c>
      <c r="R98" s="222">
        <f t="shared" si="68"/>
        <v>150.11334451609633</v>
      </c>
      <c r="S98" s="222">
        <f t="shared" si="68"/>
        <v>100</v>
      </c>
      <c r="T98" s="222">
        <f t="shared" si="68"/>
        <v>128.46877536674438</v>
      </c>
      <c r="U98" s="222">
        <f t="shared" si="68"/>
        <v>307.18097624083629</v>
      </c>
      <c r="V98" s="222">
        <f t="shared" si="68"/>
        <v>126.13744775414315</v>
      </c>
      <c r="W98" s="222">
        <f t="shared" si="68"/>
        <v>121.15630586606771</v>
      </c>
      <c r="X98" s="222">
        <f t="shared" si="68"/>
        <v>59.692656407525682</v>
      </c>
      <c r="Y98" s="222">
        <f t="shared" si="68"/>
        <v>62.106895232837857</v>
      </c>
      <c r="Z98" s="222">
        <f t="shared" si="68"/>
        <v>108.50281027790626</v>
      </c>
      <c r="AA98" s="222">
        <f t="shared" si="68"/>
        <v>239.46756473704752</v>
      </c>
      <c r="AB98" s="222">
        <f t="shared" si="68"/>
        <v>192.31917406284623</v>
      </c>
      <c r="AC98" s="149" t="s">
        <v>300</v>
      </c>
      <c r="AD98" s="122">
        <v>91</v>
      </c>
    </row>
    <row r="99" spans="1:30" s="126" customFormat="1" ht="15" customHeight="1">
      <c r="A99" s="78">
        <v>92</v>
      </c>
      <c r="B99" s="195" t="s">
        <v>496</v>
      </c>
      <c r="C99" s="175" t="s">
        <v>492</v>
      </c>
      <c r="D99" s="81">
        <v>0</v>
      </c>
      <c r="E99" s="149" t="s">
        <v>295</v>
      </c>
      <c r="F99" s="81">
        <f>IF(AND(ISNUMBER(SUM(F17:F20)),(SUM($E17:$E20))&gt;0),(#REF!/SUM(F17:F20))/(#REF!/SUM($E17:$E20))*100,0)</f>
        <v>0</v>
      </c>
      <c r="G99" s="81">
        <f>IF(AND(ISNUMBER(SUM(G17:G20)),(SUM($E17:$E20))&gt;0),(#REF!/SUM(G17:G20))/(#REF!/SUM($E17:$E20))*100,0)</f>
        <v>0</v>
      </c>
      <c r="H99" s="81">
        <f>IF(AND(ISNUMBER(SUM(H17:H20)),(SUM($E17:$E20))&gt;0),(#REF!/SUM(H17:H20))/(#REF!/SUM($E17:$E20))*100,0)</f>
        <v>0</v>
      </c>
      <c r="I99" s="81">
        <f>IF(AND(ISNUMBER(SUM(I17:I20)),(SUM($I17:$I20))&gt;0),(I32/SUM(I17:I20))/($I$32/SUM($I17:$I20))*100,0)</f>
        <v>100</v>
      </c>
      <c r="J99" s="81">
        <f t="shared" ref="J99:Z99" si="69">IF(AND(ISNUMBER(SUM(J17:J20)),(SUM($I17:$I20))&gt;0),(J32/SUM(J17:J20))/($I$32/SUM($I17:$I20))*100,0)</f>
        <v>107.30406001208974</v>
      </c>
      <c r="K99" s="81">
        <f t="shared" si="69"/>
        <v>114.31813723347052</v>
      </c>
      <c r="L99" s="81">
        <f t="shared" si="69"/>
        <v>122.66370083318942</v>
      </c>
      <c r="M99" s="81">
        <f t="shared" si="69"/>
        <v>131.70771907726316</v>
      </c>
      <c r="N99" s="81">
        <f t="shared" si="69"/>
        <v>152.79922616465126</v>
      </c>
      <c r="O99" s="81">
        <f t="shared" si="69"/>
        <v>151.57605873520791</v>
      </c>
      <c r="P99" s="81">
        <f t="shared" si="69"/>
        <v>156.01263842787824</v>
      </c>
      <c r="Q99" s="81">
        <f t="shared" si="69"/>
        <v>160.18508032935844</v>
      </c>
      <c r="R99" s="81">
        <f t="shared" si="69"/>
        <v>153.30534536468411</v>
      </c>
      <c r="S99" s="81">
        <f t="shared" si="69"/>
        <v>163.54917960801117</v>
      </c>
      <c r="T99" s="81">
        <f t="shared" si="69"/>
        <v>175.94905756123259</v>
      </c>
      <c r="U99" s="81">
        <f t="shared" si="69"/>
        <v>177.94758869750879</v>
      </c>
      <c r="V99" s="81">
        <f t="shared" si="69"/>
        <v>180.74984140985521</v>
      </c>
      <c r="W99" s="81">
        <f t="shared" si="69"/>
        <v>185.19719075119224</v>
      </c>
      <c r="X99" s="81">
        <f t="shared" si="69"/>
        <v>189.49338597354071</v>
      </c>
      <c r="Y99" s="81">
        <f t="shared" si="69"/>
        <v>203.6862513056461</v>
      </c>
      <c r="Z99" s="81">
        <f t="shared" si="69"/>
        <v>204.97118513844788</v>
      </c>
      <c r="AA99" s="81">
        <f t="shared" ref="AA99:AB99" si="70">IF(AND(ISNUMBER(SUM(AA17:AA20)),(SUM($I17:$I20))&gt;0),(AA32/SUM(AA17:AA20))/($I$32/SUM($I17:$I20))*100,0)</f>
        <v>205.26793377059934</v>
      </c>
      <c r="AB99" s="81">
        <f t="shared" si="70"/>
        <v>217.21270665081857</v>
      </c>
      <c r="AC99" s="149" t="s">
        <v>300</v>
      </c>
      <c r="AD99" s="256">
        <v>92</v>
      </c>
    </row>
    <row r="100" spans="1:30" s="126" customFormat="1" ht="15" customHeight="1">
      <c r="A100" s="84">
        <v>93</v>
      </c>
      <c r="B100" s="195"/>
      <c r="C100" s="175" t="s">
        <v>343</v>
      </c>
      <c r="D100" s="81" t="s">
        <v>319</v>
      </c>
      <c r="E100" s="149" t="s">
        <v>295</v>
      </c>
      <c r="F100" s="149" t="s">
        <v>295</v>
      </c>
      <c r="G100" s="149" t="s">
        <v>295</v>
      </c>
      <c r="H100" s="149" t="s">
        <v>295</v>
      </c>
      <c r="I100" s="222">
        <f>IF(AND(ISNUMBER(SUM(I17:I20)),(SUM($S17:$S20))&gt;0),(I32/SUM(I17:I20))/($S$32/SUM($S17:$S20))*100,0)</f>
        <v>61.143687935137557</v>
      </c>
      <c r="J100" s="222">
        <f t="shared" ref="J100:Z100" si="71">IF(AND(ISNUMBER(SUM(J17:J20)),(SUM($S17:$S20))&gt;0),(J32/SUM(J17:J20))/($S$32/SUM($S17:$S20))*100,0)</f>
        <v>65.609659595524889</v>
      </c>
      <c r="K100" s="222">
        <f t="shared" si="71"/>
        <v>69.898325083295532</v>
      </c>
      <c r="L100" s="222">
        <f t="shared" si="71"/>
        <v>75.001110447136071</v>
      </c>
      <c r="M100" s="222">
        <f t="shared" si="71"/>
        <v>80.530956739089433</v>
      </c>
      <c r="N100" s="222">
        <f t="shared" si="71"/>
        <v>93.427082013419422</v>
      </c>
      <c r="O100" s="222">
        <f t="shared" si="71"/>
        <v>92.679192337436348</v>
      </c>
      <c r="P100" s="222">
        <f t="shared" si="71"/>
        <v>95.391880779716374</v>
      </c>
      <c r="Q100" s="222">
        <f t="shared" si="71"/>
        <v>97.943065635232358</v>
      </c>
      <c r="R100" s="222">
        <f t="shared" si="71"/>
        <v>93.736541957667342</v>
      </c>
      <c r="S100" s="222">
        <f t="shared" si="71"/>
        <v>100</v>
      </c>
      <c r="T100" s="222">
        <f t="shared" si="71"/>
        <v>107.58174268005563</v>
      </c>
      <c r="U100" s="222">
        <f t="shared" si="71"/>
        <v>108.80371832130689</v>
      </c>
      <c r="V100" s="222">
        <f t="shared" si="71"/>
        <v>110.51711897489791</v>
      </c>
      <c r="W100" s="222">
        <f t="shared" si="71"/>
        <v>113.23639237755043</v>
      </c>
      <c r="X100" s="222">
        <f t="shared" si="71"/>
        <v>115.86324457738746</v>
      </c>
      <c r="Y100" s="222">
        <f t="shared" si="71"/>
        <v>124.54128586510431</v>
      </c>
      <c r="Z100" s="222">
        <f t="shared" si="71"/>
        <v>125.32694179800563</v>
      </c>
      <c r="AA100" s="222">
        <f t="shared" ref="AA100:AB100" si="72">IF(AND(ISNUMBER(SUM(AA17:AA20)),(SUM($S17:$S20))&gt;0),(AA32/SUM(AA17:AA20))/($S$32/SUM($S17:$S20))*100,0)</f>
        <v>125.5083848556001</v>
      </c>
      <c r="AB100" s="222">
        <f t="shared" si="72"/>
        <v>132.8118595100423</v>
      </c>
      <c r="AC100" s="149" t="s">
        <v>300</v>
      </c>
      <c r="AD100" s="122">
        <v>93</v>
      </c>
    </row>
    <row r="101" spans="1:30" s="126" customFormat="1" ht="15" customHeight="1">
      <c r="A101" s="78">
        <v>94</v>
      </c>
      <c r="B101" s="199" t="s">
        <v>476</v>
      </c>
      <c r="C101" s="175" t="s">
        <v>492</v>
      </c>
      <c r="D101" s="81">
        <v>0</v>
      </c>
      <c r="E101" s="149" t="s">
        <v>295</v>
      </c>
      <c r="F101" s="81">
        <f>IF(AND(ISNUMBER(F17),($E17)&gt;0),(#REF!/F17)/(#REF!/$E17)*100,0)</f>
        <v>0</v>
      </c>
      <c r="G101" s="81">
        <f>IF(AND(ISNUMBER(G17),($E17)&gt;0),(#REF!/G17)/(#REF!/$E17)*100,0)</f>
        <v>0</v>
      </c>
      <c r="H101" s="81">
        <f>IF(AND(ISNUMBER(H17),($E17)&gt;0),(#REF!/H17)/(#REF!/$E17)*100,0)</f>
        <v>0</v>
      </c>
      <c r="I101" s="81">
        <f>IF(AND(ISNUMBER(I17),($I17)&gt;0),(I32/I17)/($I$32/$I17)*100,0)</f>
        <v>100</v>
      </c>
      <c r="J101" s="81">
        <f t="shared" ref="J101:AB101" si="73">IF(AND(ISNUMBER(J17),($I17)&gt;0),(J32/J17)/($I$32/$I17)*100,0)</f>
        <v>118.5107222639801</v>
      </c>
      <c r="K101" s="81">
        <f t="shared" si="73"/>
        <v>139.48003000716091</v>
      </c>
      <c r="L101" s="81">
        <f t="shared" si="73"/>
        <v>171.46382493863729</v>
      </c>
      <c r="M101" s="81">
        <f t="shared" si="73"/>
        <v>204.08054903415623</v>
      </c>
      <c r="N101" s="81">
        <f t="shared" si="73"/>
        <v>299.23476633415351</v>
      </c>
      <c r="O101" s="81">
        <f t="shared" si="73"/>
        <v>263.55723453545312</v>
      </c>
      <c r="P101" s="81">
        <f t="shared" si="73"/>
        <v>272.71112143172587</v>
      </c>
      <c r="Q101" s="81">
        <f t="shared" si="73"/>
        <v>286.66395361648836</v>
      </c>
      <c r="R101" s="81">
        <f t="shared" si="73"/>
        <v>243.19842428727037</v>
      </c>
      <c r="S101" s="81">
        <f t="shared" si="73"/>
        <v>278.17524777561425</v>
      </c>
      <c r="T101" s="81">
        <f t="shared" si="73"/>
        <v>350.92433326730651</v>
      </c>
      <c r="U101" s="81">
        <f t="shared" si="73"/>
        <v>330.63335086872428</v>
      </c>
      <c r="V101" s="81">
        <f t="shared" si="73"/>
        <v>319.73050925399923</v>
      </c>
      <c r="W101" s="81">
        <f t="shared" si="73"/>
        <v>349.63375666020721</v>
      </c>
      <c r="X101" s="81">
        <f t="shared" si="73"/>
        <v>391.94601006198621</v>
      </c>
      <c r="Y101" s="81">
        <f t="shared" si="73"/>
        <v>428.01361096059861</v>
      </c>
      <c r="Z101" s="81">
        <f t="shared" si="73"/>
        <v>422.13672390750742</v>
      </c>
      <c r="AA101" s="81">
        <f t="shared" si="73"/>
        <v>423.74663201891821</v>
      </c>
      <c r="AB101" s="81">
        <f t="shared" si="73"/>
        <v>457.01957371605937</v>
      </c>
      <c r="AC101" s="149" t="s">
        <v>300</v>
      </c>
      <c r="AD101" s="256">
        <v>94</v>
      </c>
    </row>
    <row r="102" spans="1:30" s="126" customFormat="1" ht="15" customHeight="1">
      <c r="A102" s="84">
        <v>95</v>
      </c>
      <c r="B102" s="199"/>
      <c r="C102" s="175" t="s">
        <v>343</v>
      </c>
      <c r="D102" s="143" t="s">
        <v>319</v>
      </c>
      <c r="E102" s="149" t="s">
        <v>295</v>
      </c>
      <c r="F102" s="81">
        <f>IF(AND(ISNUMBER(F17),($N17)&gt;0),(#REF!/F17)/(#REF!/$N17)*100,0)</f>
        <v>0</v>
      </c>
      <c r="G102" s="81">
        <f>IF(AND(ISNUMBER(G17),($N17)&gt;0),(#REF!/G17)/(#REF!/$N17)*100,0)</f>
        <v>0</v>
      </c>
      <c r="H102" s="81">
        <f>IF(AND(ISNUMBER(H17),($N17)&gt;0),(#REF!/H17)/(#REF!/$N17)*100,0)</f>
        <v>0</v>
      </c>
      <c r="I102" s="81">
        <f>IF(AND(ISNUMBER(I17),($S17)&gt;0),(I32/I17)/($S$32/$S17)*100,0)</f>
        <v>35.948561491230677</v>
      </c>
      <c r="J102" s="81">
        <f t="shared" ref="J102:AB102" si="74">IF(AND(ISNUMBER(J17),($S17)&gt;0),(J32/J17)/($S$32/$S17)*100,0)</f>
        <v>42.602899866768489</v>
      </c>
      <c r="K102" s="81">
        <f t="shared" si="74"/>
        <v>50.14106435511124</v>
      </c>
      <c r="L102" s="81">
        <f t="shared" si="74"/>
        <v>61.638778543282143</v>
      </c>
      <c r="M102" s="81">
        <f t="shared" si="74"/>
        <v>73.364021661184836</v>
      </c>
      <c r="N102" s="81">
        <f t="shared" si="74"/>
        <v>107.57059397877362</v>
      </c>
      <c r="O102" s="81">
        <f t="shared" si="74"/>
        <v>94.745034521564435</v>
      </c>
      <c r="P102" s="81">
        <f t="shared" si="74"/>
        <v>98.035725181308734</v>
      </c>
      <c r="Q102" s="81">
        <f t="shared" si="74"/>
        <v>103.05156763901631</v>
      </c>
      <c r="R102" s="81">
        <f t="shared" si="74"/>
        <v>87.426335100613471</v>
      </c>
      <c r="S102" s="81">
        <f t="shared" si="74"/>
        <v>100</v>
      </c>
      <c r="T102" s="81">
        <f t="shared" si="74"/>
        <v>126.15224973228895</v>
      </c>
      <c r="U102" s="81">
        <f t="shared" si="74"/>
        <v>118.85793344755984</v>
      </c>
      <c r="V102" s="81">
        <f t="shared" si="74"/>
        <v>114.93851872539889</v>
      </c>
      <c r="W102" s="81">
        <f t="shared" si="74"/>
        <v>125.68830600709443</v>
      </c>
      <c r="X102" s="81">
        <f t="shared" si="74"/>
        <v>140.89895243955829</v>
      </c>
      <c r="Y102" s="81">
        <f t="shared" si="74"/>
        <v>153.86473612700763</v>
      </c>
      <c r="Z102" s="81">
        <f t="shared" si="74"/>
        <v>151.75207977095698</v>
      </c>
      <c r="AA102" s="81">
        <f t="shared" si="74"/>
        <v>152.3308185783398</v>
      </c>
      <c r="AB102" s="81">
        <f t="shared" si="74"/>
        <v>164.29196248427792</v>
      </c>
      <c r="AC102" s="149" t="s">
        <v>300</v>
      </c>
      <c r="AD102" s="122">
        <v>95</v>
      </c>
    </row>
    <row r="103" spans="1:30" s="126" customFormat="1" ht="15" customHeight="1">
      <c r="A103" s="78">
        <v>96</v>
      </c>
      <c r="B103" s="199" t="s">
        <v>477</v>
      </c>
      <c r="C103" s="175" t="s">
        <v>492</v>
      </c>
      <c r="D103" s="81">
        <v>0</v>
      </c>
      <c r="E103" s="149" t="s">
        <v>295</v>
      </c>
      <c r="F103" s="81">
        <f>IF(AND(ISNUMBER(F18),($E18)&gt;0),(#REF!/F18)/(#REF!/$E18)*100,0)</f>
        <v>0</v>
      </c>
      <c r="G103" s="81">
        <f>IF(AND(ISNUMBER(G18),($E18)&gt;0),(#REF!/G18)/(#REF!/$E18)*100,0)</f>
        <v>0</v>
      </c>
      <c r="H103" s="81">
        <f>IF(AND(ISNUMBER(H18),($E18)&gt;0),(#REF!/H18)/(#REF!/$E18)*100,0)</f>
        <v>0</v>
      </c>
      <c r="I103" s="81">
        <f>IF(AND(ISNUMBER(I18),($I18)&gt;0),(I32/I18)/($I$32/$I18)*100,0)</f>
        <v>100</v>
      </c>
      <c r="J103" s="81">
        <f t="shared" ref="J103:AB103" si="75">IF(AND(ISNUMBER(J18),($I18)&gt;0),(J32/J18)/($I$32/$I18)*100,0)</f>
        <v>104.20280179017054</v>
      </c>
      <c r="K103" s="81">
        <f t="shared" si="75"/>
        <v>108.21285997338958</v>
      </c>
      <c r="L103" s="81">
        <f t="shared" si="75"/>
        <v>112.28873121095052</v>
      </c>
      <c r="M103" s="81">
        <f t="shared" si="75"/>
        <v>114.54083715294558</v>
      </c>
      <c r="N103" s="81">
        <f t="shared" si="75"/>
        <v>128.69438494315992</v>
      </c>
      <c r="O103" s="81">
        <f t="shared" si="75"/>
        <v>125.15092911988981</v>
      </c>
      <c r="P103" s="81">
        <f t="shared" si="75"/>
        <v>127.65466267484685</v>
      </c>
      <c r="Q103" s="81">
        <f t="shared" si="75"/>
        <v>130.11113524514127</v>
      </c>
      <c r="R103" s="81">
        <f t="shared" si="75"/>
        <v>124.65266729367256</v>
      </c>
      <c r="S103" s="81">
        <f t="shared" si="75"/>
        <v>134.28139409376283</v>
      </c>
      <c r="T103" s="81">
        <f t="shared" si="75"/>
        <v>141.15683510128787</v>
      </c>
      <c r="U103" s="81">
        <f t="shared" si="75"/>
        <v>140.11461250208362</v>
      </c>
      <c r="V103" s="81">
        <f t="shared" si="75"/>
        <v>142.83034718431372</v>
      </c>
      <c r="W103" s="81">
        <f t="shared" si="75"/>
        <v>148.98389905520406</v>
      </c>
      <c r="X103" s="81">
        <f t="shared" si="75"/>
        <v>151.91146349084346</v>
      </c>
      <c r="Y103" s="81">
        <f t="shared" si="75"/>
        <v>165.56913231310182</v>
      </c>
      <c r="Z103" s="81">
        <f t="shared" si="75"/>
        <v>163.98395638605928</v>
      </c>
      <c r="AA103" s="81">
        <f t="shared" si="75"/>
        <v>163.68904112699622</v>
      </c>
      <c r="AB103" s="81">
        <f t="shared" si="75"/>
        <v>173.45419367530067</v>
      </c>
      <c r="AC103" s="149" t="s">
        <v>300</v>
      </c>
      <c r="AD103" s="256">
        <v>96</v>
      </c>
    </row>
    <row r="104" spans="1:30" s="126" customFormat="1" ht="15" customHeight="1">
      <c r="A104" s="84">
        <v>97</v>
      </c>
      <c r="B104" s="199"/>
      <c r="C104" s="175" t="s">
        <v>343</v>
      </c>
      <c r="D104" s="143" t="s">
        <v>319</v>
      </c>
      <c r="E104" s="149" t="s">
        <v>295</v>
      </c>
      <c r="F104" s="81">
        <f>IF(AND(ISNUMBER(F20),($E20)&gt;0),(#REF!/F20)/(#REF!/$E20)*100,0)</f>
        <v>0</v>
      </c>
      <c r="G104" s="81">
        <f>IF(AND(ISNUMBER(G20),($E20)&gt;0),(#REF!/G20)/(#REF!/$E20)*100,0)</f>
        <v>0</v>
      </c>
      <c r="H104" s="81">
        <f>IF(AND(ISNUMBER(H20),($E20)&gt;0),(#REF!/H20)/(#REF!/$E20)*100,0)</f>
        <v>0</v>
      </c>
      <c r="I104" s="222">
        <f>IF(AND(ISNUMBER(I18),($S18)&gt;0),(I32/I18)/($S$32/$S18)*100,0)</f>
        <v>74.470480944049754</v>
      </c>
      <c r="J104" s="222">
        <f t="shared" ref="J104:AB104" si="76">IF(AND(ISNUMBER(J18),($S18)&gt;0),(J32/J18)/($S$32/$S18)*100,0)</f>
        <v>77.600327650314881</v>
      </c>
      <c r="K104" s="222">
        <f t="shared" si="76"/>
        <v>80.586637265494332</v>
      </c>
      <c r="L104" s="222">
        <f t="shared" si="76"/>
        <v>83.621958178766135</v>
      </c>
      <c r="M104" s="222">
        <f t="shared" si="76"/>
        <v>85.299112305139388</v>
      </c>
      <c r="N104" s="222">
        <f t="shared" si="76"/>
        <v>95.839327415157953</v>
      </c>
      <c r="O104" s="222">
        <f t="shared" si="76"/>
        <v>93.20049882152874</v>
      </c>
      <c r="P104" s="222">
        <f t="shared" si="76"/>
        <v>95.065041241462808</v>
      </c>
      <c r="Q104" s="222">
        <f t="shared" si="76"/>
        <v>96.894388178819725</v>
      </c>
      <c r="R104" s="222">
        <f t="shared" si="76"/>
        <v>92.829440843184159</v>
      </c>
      <c r="S104" s="222">
        <f t="shared" si="76"/>
        <v>100</v>
      </c>
      <c r="T104" s="222">
        <f t="shared" si="76"/>
        <v>105.12017398532831</v>
      </c>
      <c r="U104" s="222">
        <f t="shared" si="76"/>
        <v>104.34402580319333</v>
      </c>
      <c r="V104" s="222">
        <f t="shared" si="76"/>
        <v>106.36644648221446</v>
      </c>
      <c r="W104" s="222">
        <f t="shared" si="76"/>
        <v>110.94902615560807</v>
      </c>
      <c r="X104" s="222">
        <f t="shared" si="76"/>
        <v>113.12919747077568</v>
      </c>
      <c r="Y104" s="222">
        <f t="shared" si="76"/>
        <v>123.300129128457</v>
      </c>
      <c r="Z104" s="222">
        <f t="shared" si="76"/>
        <v>122.11964099177912</v>
      </c>
      <c r="AA104" s="222">
        <f t="shared" si="76"/>
        <v>121.90001617997748</v>
      </c>
      <c r="AB104" s="222">
        <f t="shared" si="76"/>
        <v>129.17217224761993</v>
      </c>
      <c r="AC104" s="149" t="s">
        <v>300</v>
      </c>
      <c r="AD104" s="122">
        <v>97</v>
      </c>
    </row>
    <row r="105" spans="1:30" s="126" customFormat="1" ht="15" customHeight="1">
      <c r="A105" s="78">
        <v>98</v>
      </c>
      <c r="B105" s="199" t="s">
        <v>336</v>
      </c>
      <c r="C105" s="175" t="s">
        <v>492</v>
      </c>
      <c r="D105" s="81">
        <v>0</v>
      </c>
      <c r="E105" s="149" t="s">
        <v>295</v>
      </c>
      <c r="F105" s="81">
        <f>IF(AND(ISNUMBER(F20),($N20)&gt;0),(#REF!/F20)/(#REF!/$N20)*100,0)</f>
        <v>0</v>
      </c>
      <c r="G105" s="81">
        <f>IF(AND(ISNUMBER(G20),($N20)&gt;0),(#REF!/G20)/(#REF!/$N20)*100,0)</f>
        <v>0</v>
      </c>
      <c r="H105" s="81">
        <f>IF(AND(ISNUMBER(H20),($N20)&gt;0),(#REF!/H20)/(#REF!/$N20)*100,0)</f>
        <v>0</v>
      </c>
      <c r="I105" s="81">
        <f>IF(AND(ISNUMBER(I19),($I19)&gt;0),(I32/I19)/($I$32/$I19)*100,0)</f>
        <v>100</v>
      </c>
      <c r="J105" s="81">
        <f t="shared" ref="J105:AB105" si="77">IF(AND(ISNUMBER(J19),($I19)&gt;0),(J32/J19)/($I$32/$I19)*100,0)</f>
        <v>104.4602125039967</v>
      </c>
      <c r="K105" s="81">
        <f t="shared" si="77"/>
        <v>107.70886547348799</v>
      </c>
      <c r="L105" s="81">
        <f t="shared" si="77"/>
        <v>112.35796494693815</v>
      </c>
      <c r="M105" s="81">
        <f t="shared" si="77"/>
        <v>123.7820355546519</v>
      </c>
      <c r="N105" s="81">
        <f t="shared" si="77"/>
        <v>140.30618894602134</v>
      </c>
      <c r="O105" s="81">
        <f t="shared" si="77"/>
        <v>150.43415473316409</v>
      </c>
      <c r="P105" s="81">
        <f t="shared" si="77"/>
        <v>157.05063991230034</v>
      </c>
      <c r="Q105" s="81">
        <f t="shared" si="77"/>
        <v>163.59199842865723</v>
      </c>
      <c r="R105" s="81">
        <f t="shared" si="77"/>
        <v>161.99565411246624</v>
      </c>
      <c r="S105" s="81">
        <f t="shared" si="77"/>
        <v>167.64452026682244</v>
      </c>
      <c r="T105" s="81">
        <f t="shared" si="77"/>
        <v>175.86901598112135</v>
      </c>
      <c r="U105" s="81">
        <f t="shared" si="77"/>
        <v>187.50456057729775</v>
      </c>
      <c r="V105" s="81">
        <f t="shared" si="77"/>
        <v>196.39463437854241</v>
      </c>
      <c r="W105" s="81">
        <f t="shared" si="77"/>
        <v>200.68100280998914</v>
      </c>
      <c r="X105" s="81">
        <f t="shared" si="77"/>
        <v>191.0306794516149</v>
      </c>
      <c r="Y105" s="81">
        <f t="shared" si="77"/>
        <v>210.72483806616097</v>
      </c>
      <c r="Z105" s="81">
        <f t="shared" si="77"/>
        <v>216.12738007164666</v>
      </c>
      <c r="AA105" s="81">
        <f t="shared" si="77"/>
        <v>221.38369552340231</v>
      </c>
      <c r="AB105" s="81">
        <f t="shared" si="77"/>
        <v>239.84715951358476</v>
      </c>
      <c r="AC105" s="149" t="s">
        <v>300</v>
      </c>
      <c r="AD105" s="256">
        <v>98</v>
      </c>
    </row>
    <row r="106" spans="1:30" s="126" customFormat="1" ht="15" customHeight="1">
      <c r="A106" s="84">
        <v>99</v>
      </c>
      <c r="B106" s="199"/>
      <c r="C106" s="175" t="s">
        <v>343</v>
      </c>
      <c r="D106" s="143" t="s">
        <v>319</v>
      </c>
      <c r="E106" s="149" t="s">
        <v>295</v>
      </c>
      <c r="F106" s="149" t="s">
        <v>295</v>
      </c>
      <c r="G106" s="149" t="s">
        <v>295</v>
      </c>
      <c r="H106" s="149" t="s">
        <v>295</v>
      </c>
      <c r="I106" s="222">
        <f>IF(AND(ISNUMBER(I19),($S19)&gt;0),(I32/I19)/($S$32/$S19)*100,0)</f>
        <v>59.650026043702674</v>
      </c>
      <c r="J106" s="222">
        <f t="shared" ref="J106:AB106" si="78">IF(AND(ISNUMBER(J19),($S19)&gt;0),(J32/J19)/($S$32/$S19)*100,0)</f>
        <v>62.310543963941193</v>
      </c>
      <c r="K106" s="222">
        <f t="shared" si="78"/>
        <v>64.248366306312263</v>
      </c>
      <c r="L106" s="222">
        <f t="shared" si="78"/>
        <v>67.021555353022933</v>
      </c>
      <c r="M106" s="222">
        <f t="shared" si="78"/>
        <v>73.836016445775172</v>
      </c>
      <c r="N106" s="222">
        <f t="shared" si="78"/>
        <v>83.692678247228415</v>
      </c>
      <c r="O106" s="222">
        <f t="shared" si="78"/>
        <v>89.734012476956366</v>
      </c>
      <c r="P106" s="222">
        <f t="shared" si="78"/>
        <v>93.680747609488861</v>
      </c>
      <c r="Q106" s="222">
        <f t="shared" si="78"/>
        <v>97.582669668107727</v>
      </c>
      <c r="R106" s="222">
        <f t="shared" si="78"/>
        <v>96.630449867752617</v>
      </c>
      <c r="S106" s="222">
        <f t="shared" si="78"/>
        <v>100</v>
      </c>
      <c r="T106" s="222">
        <f t="shared" si="78"/>
        <v>104.90591383554251</v>
      </c>
      <c r="U106" s="222">
        <f t="shared" si="78"/>
        <v>111.84651921748838</v>
      </c>
      <c r="V106" s="222">
        <f t="shared" si="78"/>
        <v>117.14945055523521</v>
      </c>
      <c r="W106" s="222">
        <f t="shared" si="78"/>
        <v>119.70627044092224</v>
      </c>
      <c r="X106" s="222">
        <f t="shared" si="78"/>
        <v>113.94985004435047</v>
      </c>
      <c r="Y106" s="222">
        <f t="shared" si="78"/>
        <v>125.69742078701532</v>
      </c>
      <c r="Z106" s="222">
        <f t="shared" si="78"/>
        <v>128.92003850030949</v>
      </c>
      <c r="AA106" s="222">
        <f t="shared" si="78"/>
        <v>132.05543203622091</v>
      </c>
      <c r="AB106" s="222">
        <f t="shared" si="78"/>
        <v>143.06889311493441</v>
      </c>
      <c r="AC106" s="149" t="s">
        <v>300</v>
      </c>
      <c r="AD106" s="122">
        <v>99</v>
      </c>
    </row>
    <row r="107" spans="1:30" s="126" customFormat="1" ht="15" customHeight="1">
      <c r="A107" s="78">
        <v>100</v>
      </c>
      <c r="B107" s="199" t="s">
        <v>478</v>
      </c>
      <c r="C107" s="175" t="s">
        <v>492</v>
      </c>
      <c r="D107" s="81">
        <v>0</v>
      </c>
      <c r="E107" s="149" t="s">
        <v>295</v>
      </c>
      <c r="F107" s="149" t="s">
        <v>295</v>
      </c>
      <c r="G107" s="149" t="s">
        <v>295</v>
      </c>
      <c r="H107" s="149" t="s">
        <v>295</v>
      </c>
      <c r="I107" s="81">
        <f>IF(AND(ISNUMBER(I20),($I20)&gt;0),(I32/I20)/($I$32/$I20)*100,0)</f>
        <v>100</v>
      </c>
      <c r="J107" s="81">
        <f t="shared" ref="J107:AB107" si="79">IF(AND(ISNUMBER(J20),($I20)&gt;0),(J32/J20)/($I$32/$I20)*100,0)</f>
        <v>99.747413695152687</v>
      </c>
      <c r="K107" s="81">
        <f t="shared" si="79"/>
        <v>102.3249357314201</v>
      </c>
      <c r="L107" s="81">
        <f t="shared" si="79"/>
        <v>103.22637884573973</v>
      </c>
      <c r="M107" s="81">
        <f t="shared" si="79"/>
        <v>104.2508639215457</v>
      </c>
      <c r="N107" s="81">
        <f t="shared" si="79"/>
        <v>106.79066774830157</v>
      </c>
      <c r="O107" s="81">
        <f t="shared" si="79"/>
        <v>107.2877948358593</v>
      </c>
      <c r="P107" s="81">
        <f t="shared" si="79"/>
        <v>109.46726643633373</v>
      </c>
      <c r="Q107" s="81">
        <f t="shared" si="79"/>
        <v>108.71491036873707</v>
      </c>
      <c r="R107" s="81">
        <f t="shared" si="79"/>
        <v>111.29227890292361</v>
      </c>
      <c r="S107" s="81">
        <f t="shared" si="79"/>
        <v>112.80499455903588</v>
      </c>
      <c r="T107" s="81">
        <f t="shared" si="79"/>
        <v>116.15962770060524</v>
      </c>
      <c r="U107" s="81">
        <f t="shared" si="79"/>
        <v>119.90793705398353</v>
      </c>
      <c r="V107" s="81">
        <f t="shared" si="79"/>
        <v>119.59177325713502</v>
      </c>
      <c r="W107" s="81">
        <f t="shared" si="79"/>
        <v>110.02941905470094</v>
      </c>
      <c r="X107" s="81">
        <f t="shared" si="79"/>
        <v>119.37885858165613</v>
      </c>
      <c r="Y107" s="81">
        <f t="shared" si="79"/>
        <v>116.62248587252972</v>
      </c>
      <c r="Z107" s="81">
        <f t="shared" si="79"/>
        <v>120.24905200166869</v>
      </c>
      <c r="AA107" s="81">
        <f t="shared" si="79"/>
        <v>116.79443208212102</v>
      </c>
      <c r="AB107" s="81">
        <f t="shared" si="79"/>
        <v>117.11847601310239</v>
      </c>
      <c r="AC107" s="149" t="s">
        <v>300</v>
      </c>
      <c r="AD107" s="256">
        <v>100</v>
      </c>
    </row>
    <row r="108" spans="1:30" s="126" customFormat="1" ht="15" customHeight="1">
      <c r="A108" s="84">
        <v>101</v>
      </c>
      <c r="B108" s="199"/>
      <c r="C108" s="175" t="s">
        <v>343</v>
      </c>
      <c r="D108" s="143" t="s">
        <v>319</v>
      </c>
      <c r="E108" s="149" t="s">
        <v>295</v>
      </c>
      <c r="F108" s="149" t="s">
        <v>295</v>
      </c>
      <c r="G108" s="81">
        <f>IF(AND(ISNUMBER(G24),($E24)&gt;0),(#REF!/G24)/(#REF!/$E24)*100,0)</f>
        <v>0</v>
      </c>
      <c r="H108" s="81">
        <f>IF(AND(ISNUMBER(H24),($E24)&gt;0),(#REF!/H24)/(#REF!/$E24)*100,0)</f>
        <v>0</v>
      </c>
      <c r="I108" s="222">
        <f>IF(AND(ISNUMBER(I20),($S20)&gt;0),(I32/I20)/($S$32/$S20)*100,0)</f>
        <v>88.648557088193058</v>
      </c>
      <c r="J108" s="222">
        <f t="shared" ref="J108:AB108" si="80">IF(AND(ISNUMBER(J20),($S20)&gt;0),(J32/J20)/($S$32/$S20)*100,0)</f>
        <v>88.424642973543527</v>
      </c>
      <c r="K108" s="222">
        <f t="shared" si="80"/>
        <v>90.709579067324796</v>
      </c>
      <c r="L108" s="222">
        <f t="shared" si="80"/>
        <v>91.508695381140043</v>
      </c>
      <c r="M108" s="222">
        <f t="shared" si="80"/>
        <v>92.416886618425892</v>
      </c>
      <c r="N108" s="222">
        <f t="shared" si="80"/>
        <v>94.668386063715687</v>
      </c>
      <c r="O108" s="222">
        <f t="shared" si="80"/>
        <v>95.109082053730177</v>
      </c>
      <c r="P108" s="222">
        <f t="shared" si="80"/>
        <v>97.041152179697704</v>
      </c>
      <c r="Q108" s="222">
        <f t="shared" si="80"/>
        <v>96.374199381607795</v>
      </c>
      <c r="R108" s="222">
        <f t="shared" si="80"/>
        <v>98.658999398009271</v>
      </c>
      <c r="S108" s="222">
        <f t="shared" si="80"/>
        <v>100</v>
      </c>
      <c r="T108" s="222">
        <f t="shared" si="80"/>
        <v>102.97383387560355</v>
      </c>
      <c r="U108" s="222">
        <f t="shared" si="80"/>
        <v>106.29665603257519</v>
      </c>
      <c r="V108" s="222">
        <f t="shared" si="80"/>
        <v>106.01638138863372</v>
      </c>
      <c r="W108" s="222">
        <f t="shared" si="80"/>
        <v>97.539492364513734</v>
      </c>
      <c r="X108" s="222">
        <f t="shared" si="80"/>
        <v>105.82763560099271</v>
      </c>
      <c r="Y108" s="222">
        <f t="shared" si="80"/>
        <v>103.38415096637938</v>
      </c>
      <c r="Z108" s="222">
        <f t="shared" si="80"/>
        <v>106.59904951171022</v>
      </c>
      <c r="AA108" s="222">
        <f t="shared" si="80"/>
        <v>103.5365788001499</v>
      </c>
      <c r="AB108" s="222">
        <f t="shared" si="80"/>
        <v>103.82383906929678</v>
      </c>
      <c r="AC108" s="149" t="s">
        <v>300</v>
      </c>
      <c r="AD108" s="122">
        <v>101</v>
      </c>
    </row>
    <row r="109" spans="1:30" s="126" customFormat="1" ht="15" customHeight="1">
      <c r="A109" s="78">
        <v>102</v>
      </c>
      <c r="B109" s="195" t="s">
        <v>479</v>
      </c>
      <c r="C109" s="175" t="s">
        <v>502</v>
      </c>
      <c r="D109" s="166">
        <v>0</v>
      </c>
      <c r="E109" s="81">
        <f>IF(AND(ISNUMBER(E21),($E21)&gt;0),(E32/E21)/($E$32/$E21)*100,0)</f>
        <v>100</v>
      </c>
      <c r="F109" s="81">
        <f t="shared" ref="F109:AC109" si="81">IF(AND(ISNUMBER(F21),($E21)&gt;0),(F32/F21)/($E$32/$E21)*100,0)</f>
        <v>104.55726679701709</v>
      </c>
      <c r="G109" s="81">
        <f t="shared" si="81"/>
        <v>104.39188631747042</v>
      </c>
      <c r="H109" s="81">
        <f t="shared" si="81"/>
        <v>107.72114217721452</v>
      </c>
      <c r="I109" s="81">
        <f t="shared" si="81"/>
        <v>110.41552919934743</v>
      </c>
      <c r="J109" s="81">
        <f t="shared" si="81"/>
        <v>113.78219652376211</v>
      </c>
      <c r="K109" s="81">
        <f t="shared" si="81"/>
        <v>116.81499516363503</v>
      </c>
      <c r="L109" s="81">
        <f t="shared" si="81"/>
        <v>123.24110009396139</v>
      </c>
      <c r="M109" s="81">
        <f t="shared" si="81"/>
        <v>126.91673991473415</v>
      </c>
      <c r="N109" s="81">
        <f t="shared" si="81"/>
        <v>131.92598953431587</v>
      </c>
      <c r="O109" s="81">
        <f t="shared" si="81"/>
        <v>137.34953248772746</v>
      </c>
      <c r="P109" s="81">
        <f t="shared" si="81"/>
        <v>0</v>
      </c>
      <c r="Q109" s="81">
        <f t="shared" si="81"/>
        <v>0</v>
      </c>
      <c r="R109" s="81">
        <f t="shared" si="81"/>
        <v>149.37882488574928</v>
      </c>
      <c r="S109" s="81">
        <f t="shared" si="81"/>
        <v>0</v>
      </c>
      <c r="T109" s="81">
        <f t="shared" si="81"/>
        <v>0</v>
      </c>
      <c r="U109" s="81">
        <f t="shared" si="81"/>
        <v>172.91173361489669</v>
      </c>
      <c r="V109" s="81">
        <f t="shared" si="81"/>
        <v>0</v>
      </c>
      <c r="W109" s="81">
        <f t="shared" si="81"/>
        <v>0</v>
      </c>
      <c r="X109" s="81">
        <f t="shared" si="81"/>
        <v>170.07272266157233</v>
      </c>
      <c r="Y109" s="81">
        <f t="shared" si="81"/>
        <v>0</v>
      </c>
      <c r="Z109" s="81">
        <f t="shared" si="81"/>
        <v>0</v>
      </c>
      <c r="AA109" s="81">
        <f t="shared" si="81"/>
        <v>228.60060260853342</v>
      </c>
      <c r="AB109" s="81">
        <f t="shared" si="81"/>
        <v>0</v>
      </c>
      <c r="AC109" s="81">
        <f t="shared" si="81"/>
        <v>0</v>
      </c>
      <c r="AD109" s="256">
        <v>102</v>
      </c>
    </row>
    <row r="110" spans="1:30" s="126" customFormat="1" ht="15" customHeight="1">
      <c r="A110" s="84">
        <v>103</v>
      </c>
      <c r="B110" s="195"/>
      <c r="C110" s="175" t="s">
        <v>345</v>
      </c>
      <c r="D110" s="142" t="s">
        <v>319</v>
      </c>
      <c r="E110" s="81">
        <f>IF(AND(ISNUMBER(E21),($N21)&gt;0),(E32/E21)/($N$32/$N21)*100,0)</f>
        <v>75.800075749281035</v>
      </c>
      <c r="F110" s="81">
        <f t="shared" ref="F110:AC110" si="82">IF(AND(ISNUMBER(F21),($N21)&gt;0),(F32/F21)/($N$32/$N21)*100,0)</f>
        <v>79.254487433516829</v>
      </c>
      <c r="G110" s="81">
        <f t="shared" si="82"/>
        <v>79.129128904745926</v>
      </c>
      <c r="H110" s="81">
        <f t="shared" si="82"/>
        <v>81.652707368319327</v>
      </c>
      <c r="I110" s="81">
        <f t="shared" si="82"/>
        <v>83.695054772074869</v>
      </c>
      <c r="J110" s="81">
        <f t="shared" si="82"/>
        <v>86.246991154207493</v>
      </c>
      <c r="K110" s="81">
        <f t="shared" si="82"/>
        <v>88.545854820554339</v>
      </c>
      <c r="L110" s="81">
        <f t="shared" si="82"/>
        <v>93.416847225470008</v>
      </c>
      <c r="M110" s="81">
        <f t="shared" si="82"/>
        <v>96.202984993886488</v>
      </c>
      <c r="N110" s="81">
        <f t="shared" si="82"/>
        <v>100</v>
      </c>
      <c r="O110" s="81">
        <f t="shared" si="82"/>
        <v>104.11104966698078</v>
      </c>
      <c r="P110" s="81">
        <f t="shared" si="82"/>
        <v>0</v>
      </c>
      <c r="Q110" s="81">
        <f t="shared" si="82"/>
        <v>0</v>
      </c>
      <c r="R110" s="81">
        <f t="shared" si="82"/>
        <v>113.22926241678384</v>
      </c>
      <c r="S110" s="81">
        <f t="shared" si="82"/>
        <v>0</v>
      </c>
      <c r="T110" s="81">
        <f t="shared" si="82"/>
        <v>0</v>
      </c>
      <c r="U110" s="81">
        <f t="shared" si="82"/>
        <v>131.06722505948673</v>
      </c>
      <c r="V110" s="81">
        <f t="shared" si="82"/>
        <v>0</v>
      </c>
      <c r="W110" s="81">
        <f t="shared" si="82"/>
        <v>0</v>
      </c>
      <c r="X110" s="81">
        <f t="shared" si="82"/>
        <v>128.91525260633648</v>
      </c>
      <c r="Y110" s="81">
        <f t="shared" si="82"/>
        <v>0</v>
      </c>
      <c r="Z110" s="81">
        <f t="shared" si="82"/>
        <v>0</v>
      </c>
      <c r="AA110" s="81">
        <f t="shared" si="82"/>
        <v>173.27942994058125</v>
      </c>
      <c r="AB110" s="81">
        <f t="shared" si="82"/>
        <v>0</v>
      </c>
      <c r="AC110" s="81">
        <f t="shared" si="82"/>
        <v>0</v>
      </c>
      <c r="AD110" s="122">
        <v>103</v>
      </c>
    </row>
    <row r="111" spans="1:30" s="126" customFormat="1" ht="15" customHeight="1">
      <c r="A111" s="78">
        <v>104</v>
      </c>
      <c r="B111" s="195" t="s">
        <v>480</v>
      </c>
      <c r="C111" s="175" t="s">
        <v>502</v>
      </c>
      <c r="D111" s="166">
        <v>0</v>
      </c>
      <c r="E111" s="81">
        <f>IF(AND(ISNUMBER(E22),($E22)&gt;0),(E32/E22)/($E$32/$E22)*100,0)</f>
        <v>100</v>
      </c>
      <c r="F111" s="81">
        <f t="shared" ref="F111:AC111" si="83">IF(AND(ISNUMBER(F22),($E22)&gt;0),(F32/F22)/($E$32/$E22)*100,0)</f>
        <v>105.72804801492511</v>
      </c>
      <c r="G111" s="81">
        <f t="shared" si="83"/>
        <v>106.10344455419747</v>
      </c>
      <c r="H111" s="81">
        <f t="shared" si="83"/>
        <v>110.08185145670153</v>
      </c>
      <c r="I111" s="81">
        <f t="shared" si="83"/>
        <v>113.50541010453026</v>
      </c>
      <c r="J111" s="81">
        <f t="shared" si="83"/>
        <v>116.83866983782131</v>
      </c>
      <c r="K111" s="81">
        <f t="shared" si="83"/>
        <v>119.46692145544017</v>
      </c>
      <c r="L111" s="81">
        <f t="shared" si="83"/>
        <v>125.22074118087743</v>
      </c>
      <c r="M111" s="81">
        <f t="shared" si="83"/>
        <v>130.86206360285243</v>
      </c>
      <c r="N111" s="81">
        <f t="shared" si="83"/>
        <v>136.16930446007646</v>
      </c>
      <c r="O111" s="81">
        <f t="shared" si="83"/>
        <v>142.51960550264465</v>
      </c>
      <c r="P111" s="81">
        <f t="shared" si="83"/>
        <v>0</v>
      </c>
      <c r="Q111" s="81">
        <f t="shared" si="83"/>
        <v>0</v>
      </c>
      <c r="R111" s="81">
        <f t="shared" si="83"/>
        <v>152.86859963976593</v>
      </c>
      <c r="S111" s="81">
        <f t="shared" si="83"/>
        <v>0</v>
      </c>
      <c r="T111" s="81">
        <f t="shared" si="83"/>
        <v>0</v>
      </c>
      <c r="U111" s="81">
        <f t="shared" si="83"/>
        <v>183.88621705587218</v>
      </c>
      <c r="V111" s="81">
        <f t="shared" si="83"/>
        <v>0</v>
      </c>
      <c r="W111" s="81">
        <f t="shared" si="83"/>
        <v>0</v>
      </c>
      <c r="X111" s="81">
        <f t="shared" si="83"/>
        <v>181.00067431877594</v>
      </c>
      <c r="Y111" s="81">
        <f t="shared" si="83"/>
        <v>0</v>
      </c>
      <c r="Z111" s="81">
        <f t="shared" si="83"/>
        <v>0</v>
      </c>
      <c r="AA111" s="81">
        <f t="shared" si="83"/>
        <v>251.67184300149668</v>
      </c>
      <c r="AB111" s="81">
        <f t="shared" si="83"/>
        <v>0</v>
      </c>
      <c r="AC111" s="81">
        <f t="shared" si="83"/>
        <v>0</v>
      </c>
      <c r="AD111" s="256">
        <v>104</v>
      </c>
    </row>
    <row r="112" spans="1:30" s="126" customFormat="1" ht="15" customHeight="1">
      <c r="A112" s="84">
        <v>105</v>
      </c>
      <c r="B112" s="195"/>
      <c r="C112" s="175" t="s">
        <v>345</v>
      </c>
      <c r="D112" s="142">
        <f>IF(AND(ISNUMBER(D22),($N22)&gt;0),(#REF!/D22)/(#REF!/$N22)*100,0)</f>
        <v>0</v>
      </c>
      <c r="E112" s="142">
        <f>IF(AND(ISNUMBER(E22),($N22)&gt;0),(E32/E22)/($N$32/$N22)*100,0)</f>
        <v>73.43798985866087</v>
      </c>
      <c r="F112" s="142">
        <f t="shared" ref="F112:AC112" si="84">IF(AND(ISNUMBER(F22),($N22)&gt;0),(F32/F22)/($N$32/$N22)*100,0)</f>
        <v>77.644553178960791</v>
      </c>
      <c r="G112" s="142">
        <f t="shared" si="84"/>
        <v>77.920236851401398</v>
      </c>
      <c r="H112" s="142">
        <f t="shared" si="84"/>
        <v>80.841898908998601</v>
      </c>
      <c r="I112" s="142">
        <f t="shared" si="84"/>
        <v>83.356091561596358</v>
      </c>
      <c r="J112" s="142">
        <f t="shared" si="84"/>
        <v>85.803970506493471</v>
      </c>
      <c r="K112" s="142">
        <f t="shared" si="84"/>
        <v>87.734105662900504</v>
      </c>
      <c r="L112" s="142">
        <f t="shared" si="84"/>
        <v>91.959595209352742</v>
      </c>
      <c r="M112" s="142">
        <f t="shared" si="84"/>
        <v>96.102468997497112</v>
      </c>
      <c r="N112" s="142">
        <f t="shared" si="84"/>
        <v>100</v>
      </c>
      <c r="O112" s="142">
        <f t="shared" si="84"/>
        <v>104.66353343563566</v>
      </c>
      <c r="P112" s="142">
        <f t="shared" si="84"/>
        <v>0</v>
      </c>
      <c r="Q112" s="142">
        <f t="shared" si="84"/>
        <v>0</v>
      </c>
      <c r="R112" s="142">
        <f t="shared" si="84"/>
        <v>112.26362670052819</v>
      </c>
      <c r="S112" s="142">
        <f t="shared" si="84"/>
        <v>0</v>
      </c>
      <c r="T112" s="142">
        <f t="shared" si="84"/>
        <v>0</v>
      </c>
      <c r="U112" s="142">
        <f t="shared" si="84"/>
        <v>135.04234143296651</v>
      </c>
      <c r="V112" s="142">
        <f t="shared" si="84"/>
        <v>0</v>
      </c>
      <c r="W112" s="142">
        <f t="shared" si="84"/>
        <v>0</v>
      </c>
      <c r="X112" s="142">
        <f t="shared" si="84"/>
        <v>132.92325685033046</v>
      </c>
      <c r="Y112" s="142">
        <f t="shared" si="84"/>
        <v>0</v>
      </c>
      <c r="Z112" s="142">
        <f t="shared" si="84"/>
        <v>0</v>
      </c>
      <c r="AA112" s="142">
        <f t="shared" si="84"/>
        <v>184.82274254054403</v>
      </c>
      <c r="AB112" s="142">
        <f t="shared" si="84"/>
        <v>0</v>
      </c>
      <c r="AC112" s="142">
        <f t="shared" si="84"/>
        <v>0</v>
      </c>
      <c r="AD112" s="122">
        <v>105</v>
      </c>
    </row>
    <row r="113" spans="1:30" s="126" customFormat="1" ht="15" customHeight="1">
      <c r="A113" s="78">
        <v>106</v>
      </c>
      <c r="B113" s="195" t="s">
        <v>481</v>
      </c>
      <c r="C113" s="175" t="s">
        <v>499</v>
      </c>
      <c r="D113" s="166">
        <v>0</v>
      </c>
      <c r="E113" s="166">
        <f>IF(AND(ISNUMBER($D23),($E23)&gt;0),(#REF!/E23)/(#REF!/$E23)*100,0)</f>
        <v>0</v>
      </c>
      <c r="F113" s="166">
        <f>IF(AND(ISNUMBER($D23),($E23)&gt;0),(#REF!/F23)/(#REF!/$E23)*100,0)</f>
        <v>0</v>
      </c>
      <c r="G113" s="166">
        <f>IF(AND(ISNUMBER($D23),($E23)&gt;0),(#REF!/G23)/(#REF!/$E23)*100,0)</f>
        <v>0</v>
      </c>
      <c r="H113" s="166">
        <f>IF(AND(ISNUMBER($D23),($E23)&gt;0),(#REF!/H23)/(#REF!/$E23)*100,0)</f>
        <v>0</v>
      </c>
      <c r="I113" s="166">
        <f>IF(AND(ISNUMBER($D23),($E23)&gt;0),(#REF!/I23)/(#REF!/$E23)*100,0)</f>
        <v>0</v>
      </c>
      <c r="J113" s="222">
        <f>IF(AND(ISNUMBER(J23),($J23)&gt;0),(J32/J23)/($J$32/$J23)*100,0)</f>
        <v>100</v>
      </c>
      <c r="K113" s="222">
        <f t="shared" ref="K113:AB113" si="85">IF(AND(ISNUMBER(K23),($J23)&gt;0),(K32/K23)/($J$32/$J23)*100,0)</f>
        <v>99.492337023478839</v>
      </c>
      <c r="L113" s="222">
        <f t="shared" si="85"/>
        <v>101.04304592441002</v>
      </c>
      <c r="M113" s="222">
        <f t="shared" si="85"/>
        <v>100.76584423513447</v>
      </c>
      <c r="N113" s="222">
        <f t="shared" si="85"/>
        <v>103.34230109082954</v>
      </c>
      <c r="O113" s="222">
        <f t="shared" si="85"/>
        <v>108.13676636507627</v>
      </c>
      <c r="P113" s="222">
        <f t="shared" si="85"/>
        <v>112.09599022413228</v>
      </c>
      <c r="Q113" s="222">
        <f t="shared" si="85"/>
        <v>115.81111415045062</v>
      </c>
      <c r="R113" s="222">
        <f t="shared" si="85"/>
        <v>126.50282894110194</v>
      </c>
      <c r="S113" s="222">
        <f t="shared" si="85"/>
        <v>130.27305442266638</v>
      </c>
      <c r="T113" s="222">
        <f t="shared" si="85"/>
        <v>120.22925495326437</v>
      </c>
      <c r="U113" s="222">
        <f t="shared" si="85"/>
        <v>119.64471986552434</v>
      </c>
      <c r="V113" s="222">
        <f t="shared" si="85"/>
        <v>122.24376878812694</v>
      </c>
      <c r="W113" s="222">
        <f t="shared" si="85"/>
        <v>122.8971845406501</v>
      </c>
      <c r="X113" s="222">
        <f t="shared" si="85"/>
        <v>123.23942505372844</v>
      </c>
      <c r="Y113" s="222">
        <f t="shared" si="85"/>
        <v>123.23088463073084</v>
      </c>
      <c r="Z113" s="222">
        <f t="shared" si="85"/>
        <v>125.82663134267207</v>
      </c>
      <c r="AA113" s="222">
        <f t="shared" si="85"/>
        <v>124.75349616409504</v>
      </c>
      <c r="AB113" s="222">
        <f t="shared" si="85"/>
        <v>121.93133525267245</v>
      </c>
      <c r="AC113" s="263" t="s">
        <v>300</v>
      </c>
      <c r="AD113" s="256">
        <v>106</v>
      </c>
    </row>
    <row r="114" spans="1:30" s="126" customFormat="1" ht="15" customHeight="1">
      <c r="A114" s="84">
        <v>107</v>
      </c>
      <c r="B114" s="195"/>
      <c r="C114" s="175" t="s">
        <v>343</v>
      </c>
      <c r="D114" s="219" t="s">
        <v>319</v>
      </c>
      <c r="E114" s="219" t="s">
        <v>319</v>
      </c>
      <c r="F114" s="219" t="s">
        <v>319</v>
      </c>
      <c r="G114" s="219" t="s">
        <v>319</v>
      </c>
      <c r="H114" s="219" t="s">
        <v>319</v>
      </c>
      <c r="I114" s="219" t="s">
        <v>319</v>
      </c>
      <c r="J114" s="166">
        <f>IF(AND(ISNUMBER(J23),($S23)&gt;0),(J32/J23)/($S$32/$S23)*100,0)</f>
        <v>76.761844913494926</v>
      </c>
      <c r="K114" s="166">
        <f t="shared" ref="K114:AB114" si="86">IF(AND(ISNUMBER(K23),($S23)&gt;0),(K32/K23)/($S$32/$S23)*100,0)</f>
        <v>76.372153446774519</v>
      </c>
      <c r="L114" s="166">
        <f t="shared" si="86"/>
        <v>77.562506208367068</v>
      </c>
      <c r="M114" s="166">
        <f t="shared" si="86"/>
        <v>77.34972107754777</v>
      </c>
      <c r="N114" s="166">
        <f t="shared" si="86"/>
        <v>79.327456893379534</v>
      </c>
      <c r="O114" s="166">
        <f t="shared" si="86"/>
        <v>83.007776891628197</v>
      </c>
      <c r="P114" s="166">
        <f t="shared" si="86"/>
        <v>86.046950170094846</v>
      </c>
      <c r="Q114" s="166">
        <f t="shared" si="86"/>
        <v>88.898747836759469</v>
      </c>
      <c r="R114" s="166">
        <f t="shared" si="86"/>
        <v>97.105905362952441</v>
      </c>
      <c r="S114" s="166">
        <f t="shared" si="86"/>
        <v>100</v>
      </c>
      <c r="T114" s="166">
        <f t="shared" si="86"/>
        <v>92.290194227875205</v>
      </c>
      <c r="U114" s="166">
        <f t="shared" si="86"/>
        <v>91.841494310359238</v>
      </c>
      <c r="V114" s="166">
        <f t="shared" si="86"/>
        <v>93.836572213553325</v>
      </c>
      <c r="W114" s="166">
        <f t="shared" si="86"/>
        <v>94.338146200145488</v>
      </c>
      <c r="X114" s="166">
        <f t="shared" si="86"/>
        <v>94.600856332025842</v>
      </c>
      <c r="Y114" s="166">
        <f t="shared" si="86"/>
        <v>94.594300545769457</v>
      </c>
      <c r="Z114" s="166">
        <f t="shared" si="86"/>
        <v>96.586843611136928</v>
      </c>
      <c r="AA114" s="166">
        <f t="shared" si="86"/>
        <v>95.763085249645471</v>
      </c>
      <c r="AB114" s="166">
        <f t="shared" si="86"/>
        <v>93.596742467609985</v>
      </c>
      <c r="AC114" s="263" t="s">
        <v>300</v>
      </c>
      <c r="AD114" s="122">
        <v>107</v>
      </c>
    </row>
    <row r="115" spans="1:30" s="126" customFormat="1" ht="15" customHeight="1">
      <c r="A115" s="78">
        <v>108</v>
      </c>
      <c r="B115" s="195" t="s">
        <v>500</v>
      </c>
      <c r="C115" s="175" t="s">
        <v>501</v>
      </c>
      <c r="D115" s="166">
        <f>IF(ISNUMBER(D24),(#REF!/D24)/(#REF!/$F24)*100,0)</f>
        <v>0</v>
      </c>
      <c r="E115" s="166">
        <f>IF(ISNUMBER(E24),(#REF!/E24)/(#REF!/$F24)*100,0)</f>
        <v>0</v>
      </c>
      <c r="F115" s="166">
        <f>IF(AND(ISNUMBER(F24),($F24)&gt;0),(F32/F24)/($F$32/$F24)*100,0)</f>
        <v>100</v>
      </c>
      <c r="G115" s="166">
        <f t="shared" ref="G115:AB115" si="87">IF(AND(ISNUMBER(G24),($F24)&gt;0),(G32/G24)/($F$32/$F24)*100,0)</f>
        <v>0</v>
      </c>
      <c r="H115" s="166">
        <f t="shared" si="87"/>
        <v>0</v>
      </c>
      <c r="I115" s="166">
        <f t="shared" si="87"/>
        <v>0</v>
      </c>
      <c r="J115" s="166">
        <f t="shared" si="87"/>
        <v>99.761329243793156</v>
      </c>
      <c r="K115" s="219" t="s">
        <v>295</v>
      </c>
      <c r="L115" s="219" t="s">
        <v>295</v>
      </c>
      <c r="M115" s="219" t="s">
        <v>295</v>
      </c>
      <c r="N115" s="166">
        <f t="shared" si="87"/>
        <v>104.13393378157581</v>
      </c>
      <c r="O115" s="166">
        <f t="shared" si="87"/>
        <v>104.84481887227182</v>
      </c>
      <c r="P115" s="166">
        <f t="shared" si="87"/>
        <v>103.91062765453989</v>
      </c>
      <c r="Q115" s="166">
        <f t="shared" si="87"/>
        <v>102.34786831387072</v>
      </c>
      <c r="R115" s="166">
        <f t="shared" si="87"/>
        <v>102.45585954189811</v>
      </c>
      <c r="S115" s="166">
        <f t="shared" si="87"/>
        <v>102.21870903311165</v>
      </c>
      <c r="T115" s="166">
        <f t="shared" si="87"/>
        <v>105.11982956782451</v>
      </c>
      <c r="U115" s="166">
        <f t="shared" si="87"/>
        <v>107.72836263585842</v>
      </c>
      <c r="V115" s="166">
        <f t="shared" si="87"/>
        <v>108.09038548662355</v>
      </c>
      <c r="W115" s="166">
        <f t="shared" si="87"/>
        <v>101.4038290869822</v>
      </c>
      <c r="X115" s="166">
        <f t="shared" si="87"/>
        <v>104.92153563810356</v>
      </c>
      <c r="Y115" s="166">
        <f t="shared" si="87"/>
        <v>107.78777322446011</v>
      </c>
      <c r="Z115" s="166">
        <f t="shared" si="87"/>
        <v>107.79180906358097</v>
      </c>
      <c r="AA115" s="166">
        <f t="shared" si="87"/>
        <v>107.80911482111301</v>
      </c>
      <c r="AB115" s="166">
        <f t="shared" si="87"/>
        <v>108.86148897463697</v>
      </c>
      <c r="AC115" s="263" t="s">
        <v>300</v>
      </c>
      <c r="AD115" s="256">
        <v>108</v>
      </c>
    </row>
    <row r="116" spans="1:30" s="126" customFormat="1" ht="15" customHeight="1">
      <c r="A116" s="84">
        <v>109</v>
      </c>
      <c r="B116" s="195"/>
      <c r="C116" s="175" t="s">
        <v>343</v>
      </c>
      <c r="D116" s="142">
        <f>IF(AND(ISNUMBER(D24),($N24)&gt;0),(#REF!/D24)/(#REF!/$N24)*100,0)</f>
        <v>0</v>
      </c>
      <c r="E116" s="142">
        <f>IF(AND(ISNUMBER(E24),($N24)&gt;0),(#REF!/E24)/(#REF!/$N24)*100,0)</f>
        <v>0</v>
      </c>
      <c r="F116" s="142">
        <f>IF(AND(ISNUMBER(F24),($S24)&gt;0),(F32/F24)/($S$32/$S24)*100,0)</f>
        <v>97.829449174130204</v>
      </c>
      <c r="G116" s="142">
        <f t="shared" ref="G116:J116" si="88">IF(AND(ISNUMBER(G24),($S24)&gt;0),(G32/G24)/($S$32/$S24)*100,0)</f>
        <v>0</v>
      </c>
      <c r="H116" s="142">
        <f t="shared" si="88"/>
        <v>0</v>
      </c>
      <c r="I116" s="142">
        <f t="shared" si="88"/>
        <v>0</v>
      </c>
      <c r="J116" s="142">
        <f t="shared" si="88"/>
        <v>97.595958887993305</v>
      </c>
      <c r="K116" s="219" t="s">
        <v>295</v>
      </c>
      <c r="L116" s="219" t="s">
        <v>295</v>
      </c>
      <c r="M116" s="219" t="s">
        <v>295</v>
      </c>
      <c r="N116" s="142">
        <f t="shared" ref="N116:AB116" si="89">IF(AND(ISNUMBER(N24),($S24)&gt;0),(N32/N24)/($S$32/$S24)*100,0)</f>
        <v>101.8736538218691</v>
      </c>
      <c r="O116" s="142">
        <f t="shared" si="89"/>
        <v>102.56910879035803</v>
      </c>
      <c r="P116" s="142">
        <f t="shared" si="89"/>
        <v>101.65519466781778</v>
      </c>
      <c r="Q116" s="142">
        <f t="shared" si="89"/>
        <v>100.12635581292386</v>
      </c>
      <c r="R116" s="142">
        <f t="shared" si="89"/>
        <v>100.23200303645943</v>
      </c>
      <c r="S116" s="142">
        <f t="shared" si="89"/>
        <v>100</v>
      </c>
      <c r="T116" s="142">
        <f t="shared" si="89"/>
        <v>102.83815023898717</v>
      </c>
      <c r="U116" s="142">
        <f t="shared" si="89"/>
        <v>105.39006377096976</v>
      </c>
      <c r="V116" s="142">
        <f t="shared" si="89"/>
        <v>105.7442287317578</v>
      </c>
      <c r="W116" s="142">
        <f t="shared" si="89"/>
        <v>99.202807437271119</v>
      </c>
      <c r="X116" s="142">
        <f t="shared" si="89"/>
        <v>102.64416037979542</v>
      </c>
      <c r="Y116" s="142">
        <f t="shared" si="89"/>
        <v>105.44818482254993</v>
      </c>
      <c r="Z116" s="142">
        <f t="shared" si="89"/>
        <v>105.45213306173142</v>
      </c>
      <c r="AA116" s="142">
        <f t="shared" si="89"/>
        <v>105.46906318900042</v>
      </c>
      <c r="AB116" s="142">
        <f t="shared" si="89"/>
        <v>106.49859502664383</v>
      </c>
      <c r="AC116" s="263" t="s">
        <v>300</v>
      </c>
      <c r="AD116" s="122">
        <v>109</v>
      </c>
    </row>
    <row r="117" spans="1:30" s="126" customFormat="1" ht="15" customHeight="1">
      <c r="A117" s="78">
        <v>110</v>
      </c>
      <c r="B117" s="195" t="s">
        <v>483</v>
      </c>
      <c r="C117" s="175" t="s">
        <v>502</v>
      </c>
      <c r="D117" s="166">
        <v>0</v>
      </c>
      <c r="E117" s="81">
        <f>IF(AND(ISNUMBER(E25),($E25)&gt;0),(E32/E25)/($E$32/$E25)*100,0)</f>
        <v>100</v>
      </c>
      <c r="F117" s="81">
        <f t="shared" ref="F117:AC117" si="90">IF(AND(ISNUMBER(F25),($E25)&gt;0),(F32/F25)/($E$32/$E25)*100,0)</f>
        <v>102.53464893389068</v>
      </c>
      <c r="G117" s="81">
        <f t="shared" si="90"/>
        <v>104.43437887201763</v>
      </c>
      <c r="H117" s="81">
        <f t="shared" si="90"/>
        <v>107.26773858335818</v>
      </c>
      <c r="I117" s="81">
        <f t="shared" si="90"/>
        <v>109.33111746038051</v>
      </c>
      <c r="J117" s="81">
        <f t="shared" si="90"/>
        <v>111.46880918559251</v>
      </c>
      <c r="K117" s="81">
        <f t="shared" si="90"/>
        <v>114.41787104612476</v>
      </c>
      <c r="L117" s="81">
        <f t="shared" si="90"/>
        <v>115.75333386386258</v>
      </c>
      <c r="M117" s="81">
        <f t="shared" si="90"/>
        <v>117.33352109652677</v>
      </c>
      <c r="N117" s="81">
        <f t="shared" si="90"/>
        <v>120.30041143205135</v>
      </c>
      <c r="O117" s="81">
        <f t="shared" si="90"/>
        <v>123.5314801103015</v>
      </c>
      <c r="P117" s="81">
        <f t="shared" si="90"/>
        <v>125.04771166231225</v>
      </c>
      <c r="Q117" s="81">
        <f t="shared" si="90"/>
        <v>126.06073820647796</v>
      </c>
      <c r="R117" s="81">
        <f t="shared" si="90"/>
        <v>127.31676846631809</v>
      </c>
      <c r="S117" s="81">
        <f t="shared" si="90"/>
        <v>129.24688629903162</v>
      </c>
      <c r="T117" s="81">
        <f t="shared" si="90"/>
        <v>131.73397048054926</v>
      </c>
      <c r="U117" s="81">
        <f t="shared" si="90"/>
        <v>133.73193246402292</v>
      </c>
      <c r="V117" s="81">
        <f t="shared" si="90"/>
        <v>133.98266446324166</v>
      </c>
      <c r="W117" s="81">
        <f t="shared" si="90"/>
        <v>130.54763645546811</v>
      </c>
      <c r="X117" s="81">
        <f t="shared" si="90"/>
        <v>133.77666916908063</v>
      </c>
      <c r="Y117" s="81">
        <f t="shared" si="90"/>
        <v>136.52727171072755</v>
      </c>
      <c r="Z117" s="81">
        <f t="shared" si="90"/>
        <v>137.37452277370343</v>
      </c>
      <c r="AA117" s="81">
        <f t="shared" si="90"/>
        <v>138.47326901742645</v>
      </c>
      <c r="AB117" s="81">
        <f t="shared" si="90"/>
        <v>139.02823519590487</v>
      </c>
      <c r="AC117" s="81">
        <f t="shared" si="90"/>
        <v>140.09506061829603</v>
      </c>
      <c r="AD117" s="256">
        <v>110</v>
      </c>
    </row>
    <row r="118" spans="1:30" s="126" customFormat="1" ht="15" customHeight="1">
      <c r="A118" s="84">
        <v>111</v>
      </c>
      <c r="B118" s="195"/>
      <c r="C118" s="175" t="s">
        <v>343</v>
      </c>
      <c r="D118" s="142">
        <f>IF(AND(ISNUMBER(D25),($N25)&gt;0),(#REF!/D25)/(#REF!/$N25)*100,0)</f>
        <v>0</v>
      </c>
      <c r="E118" s="142">
        <f>IF(AND(ISNUMBER(E25),($S25)&gt;0),(E32/E25)/($S$32/$S25)*100,0)</f>
        <v>77.371302987242061</v>
      </c>
      <c r="F118" s="142">
        <f t="shared" ref="F118:AC118" si="91">IF(AND(ISNUMBER(F25),($S25)&gt;0),(F32/F25)/($S$32/$S25)*100,0)</f>
        <v>79.332393893545529</v>
      </c>
      <c r="G118" s="142">
        <f t="shared" si="91"/>
        <v>80.802239699913073</v>
      </c>
      <c r="H118" s="142">
        <f t="shared" si="91"/>
        <v>82.994447026892828</v>
      </c>
      <c r="I118" s="142">
        <f t="shared" si="91"/>
        <v>84.590910149608519</v>
      </c>
      <c r="J118" s="142">
        <f t="shared" si="91"/>
        <v>86.244870091255493</v>
      </c>
      <c r="K118" s="142">
        <f t="shared" si="91"/>
        <v>88.526597678649097</v>
      </c>
      <c r="L118" s="142">
        <f t="shared" si="91"/>
        <v>89.559862661642981</v>
      </c>
      <c r="M118" s="142">
        <f t="shared" si="91"/>
        <v>90.782474113193317</v>
      </c>
      <c r="N118" s="142">
        <f t="shared" si="91"/>
        <v>93.077995823991245</v>
      </c>
      <c r="O118" s="142">
        <f t="shared" si="91"/>
        <v>95.577915760766047</v>
      </c>
      <c r="P118" s="142">
        <f t="shared" si="91"/>
        <v>96.751043868860449</v>
      </c>
      <c r="Q118" s="142">
        <f t="shared" si="91"/>
        <v>97.534835705688096</v>
      </c>
      <c r="R118" s="142">
        <f t="shared" si="91"/>
        <v>98.50664268364045</v>
      </c>
      <c r="S118" s="142">
        <f t="shared" si="91"/>
        <v>100</v>
      </c>
      <c r="T118" s="142">
        <f t="shared" si="91"/>
        <v>101.9242894376298</v>
      </c>
      <c r="U118" s="142">
        <f t="shared" si="91"/>
        <v>103.47013865743313</v>
      </c>
      <c r="V118" s="142">
        <f t="shared" si="91"/>
        <v>103.66413327223461</v>
      </c>
      <c r="W118" s="142">
        <f t="shared" si="91"/>
        <v>101.00640734464351</v>
      </c>
      <c r="X118" s="142">
        <f t="shared" si="91"/>
        <v>103.50475202904983</v>
      </c>
      <c r="Y118" s="142">
        <f t="shared" si="91"/>
        <v>105.63292905552221</v>
      </c>
      <c r="Z118" s="142">
        <f t="shared" si="91"/>
        <v>106.28845824251994</v>
      </c>
      <c r="AA118" s="142">
        <f t="shared" si="91"/>
        <v>107.1385725278118</v>
      </c>
      <c r="AB118" s="142">
        <f t="shared" si="91"/>
        <v>107.56795709123908</v>
      </c>
      <c r="AC118" s="142">
        <f t="shared" si="91"/>
        <v>108.39337382114225</v>
      </c>
      <c r="AD118" s="122">
        <v>111</v>
      </c>
    </row>
    <row r="119" spans="1:30" s="126" customFormat="1" ht="15" customHeight="1">
      <c r="A119" s="78">
        <v>112</v>
      </c>
      <c r="B119" s="195" t="s">
        <v>280</v>
      </c>
      <c r="C119" s="175" t="s">
        <v>502</v>
      </c>
      <c r="D119" s="166">
        <v>0</v>
      </c>
      <c r="E119" s="81">
        <f>IF(AND(ISNUMBER(E27),($E27)&gt;0),(E32/E27)/($E$32/$E27)*100,0)</f>
        <v>100</v>
      </c>
      <c r="F119" s="81">
        <f t="shared" ref="F119:AC119" si="92">IF(AND(ISNUMBER(F27),($E27)&gt;0),(F32/F27)/($E$32/$E27)*100,0)</f>
        <v>97.038150007637498</v>
      </c>
      <c r="G119" s="81">
        <f t="shared" si="92"/>
        <v>92.395263448230835</v>
      </c>
      <c r="H119" s="81">
        <f t="shared" si="92"/>
        <v>91.73178780713323</v>
      </c>
      <c r="I119" s="81">
        <f t="shared" si="92"/>
        <v>90.623556080017522</v>
      </c>
      <c r="J119" s="81">
        <f t="shared" si="92"/>
        <v>88.89236187917065</v>
      </c>
      <c r="K119" s="81">
        <f t="shared" si="92"/>
        <v>88.15073222111333</v>
      </c>
      <c r="L119" s="81">
        <f t="shared" si="92"/>
        <v>87.312161223487109</v>
      </c>
      <c r="M119" s="81">
        <f t="shared" si="92"/>
        <v>86.163739771738761</v>
      </c>
      <c r="N119" s="81">
        <f t="shared" si="92"/>
        <v>85.606922735386377</v>
      </c>
      <c r="O119" s="81">
        <f t="shared" si="92"/>
        <v>84.09081618068933</v>
      </c>
      <c r="P119" s="81">
        <f t="shared" si="92"/>
        <v>81.871779892906687</v>
      </c>
      <c r="Q119" s="81">
        <f t="shared" si="92"/>
        <v>79.746726124669109</v>
      </c>
      <c r="R119" s="81">
        <f t="shared" si="92"/>
        <v>79.440446969358021</v>
      </c>
      <c r="S119" s="81">
        <f t="shared" si="92"/>
        <v>78.765670376387249</v>
      </c>
      <c r="T119" s="81">
        <f t="shared" si="92"/>
        <v>80.194872816435861</v>
      </c>
      <c r="U119" s="81">
        <f t="shared" si="92"/>
        <v>80.937315442232077</v>
      </c>
      <c r="V119" s="81">
        <f t="shared" si="92"/>
        <v>79.889380727080933</v>
      </c>
      <c r="W119" s="81">
        <f t="shared" si="92"/>
        <v>74.226662510230113</v>
      </c>
      <c r="X119" s="81">
        <f t="shared" si="92"/>
        <v>76.420706239716509</v>
      </c>
      <c r="Y119" s="81">
        <f t="shared" si="92"/>
        <v>78.08546484779707</v>
      </c>
      <c r="Z119" s="81">
        <f t="shared" si="92"/>
        <v>77.251285482690619</v>
      </c>
      <c r="AA119" s="81">
        <f t="shared" si="92"/>
        <v>76.633006314527492</v>
      </c>
      <c r="AB119" s="81">
        <f t="shared" si="92"/>
        <v>76.861567132531206</v>
      </c>
      <c r="AC119" s="81">
        <f t="shared" si="92"/>
        <v>77.054636974671737</v>
      </c>
      <c r="AD119" s="256">
        <v>112</v>
      </c>
    </row>
    <row r="120" spans="1:30" s="126" customFormat="1" ht="15" customHeight="1">
      <c r="A120" s="84">
        <v>113</v>
      </c>
      <c r="B120" s="195"/>
      <c r="C120" s="175" t="s">
        <v>343</v>
      </c>
      <c r="D120" s="142">
        <f>IF(AND(ISNUMBER(D27),($N27)&gt;0),(#REF!/D27)/(#REF!/$N27)*100,0)</f>
        <v>0</v>
      </c>
      <c r="E120" s="142">
        <f>IF(AND(ISNUMBER(E27),($S27)&gt;0),(E32/E27)/($S$32/$S27)*100,0)</f>
        <v>126.95886357869239</v>
      </c>
      <c r="F120" s="142">
        <f t="shared" ref="F120:AC120" si="93">IF(AND(ISNUMBER(F27),($S27)&gt;0),(F32/F27)/($S$32/$S27)*100,0)</f>
        <v>123.19853248748336</v>
      </c>
      <c r="G120" s="142">
        <f t="shared" si="93"/>
        <v>117.30397647441282</v>
      </c>
      <c r="H120" s="142">
        <f t="shared" si="93"/>
        <v>116.46163534035385</v>
      </c>
      <c r="I120" s="142">
        <f t="shared" si="93"/>
        <v>115.05463693378924</v>
      </c>
      <c r="J120" s="142">
        <f t="shared" si="93"/>
        <v>112.85673245005381</v>
      </c>
      <c r="K120" s="142">
        <f t="shared" si="93"/>
        <v>111.91516786422171</v>
      </c>
      <c r="L120" s="142">
        <f t="shared" si="93"/>
        <v>110.85052765533494</v>
      </c>
      <c r="M120" s="142">
        <f t="shared" si="93"/>
        <v>109.39250483110135</v>
      </c>
      <c r="N120" s="142">
        <f t="shared" si="93"/>
        <v>108.68557624953579</v>
      </c>
      <c r="O120" s="142">
        <f t="shared" si="93"/>
        <v>106.76074459705036</v>
      </c>
      <c r="P120" s="142">
        <f t="shared" si="93"/>
        <v>103.94348134368272</v>
      </c>
      <c r="Q120" s="142">
        <f t="shared" si="93"/>
        <v>101.24553722909209</v>
      </c>
      <c r="R120" s="142">
        <f t="shared" si="93"/>
        <v>100.85668869413071</v>
      </c>
      <c r="S120" s="142">
        <f t="shared" si="93"/>
        <v>100</v>
      </c>
      <c r="T120" s="142">
        <f t="shared" si="93"/>
        <v>101.81449917612466</v>
      </c>
      <c r="U120" s="142">
        <f t="shared" si="93"/>
        <v>102.75709589655935</v>
      </c>
      <c r="V120" s="142">
        <f t="shared" si="93"/>
        <v>101.42664989115684</v>
      </c>
      <c r="W120" s="142">
        <f t="shared" si="93"/>
        <v>94.23732719537945</v>
      </c>
      <c r="X120" s="142">
        <f t="shared" si="93"/>
        <v>97.022860180754947</v>
      </c>
      <c r="Y120" s="142">
        <f t="shared" si="93"/>
        <v>99.136418790902482</v>
      </c>
      <c r="Z120" s="142">
        <f t="shared" si="93"/>
        <v>98.077354148755376</v>
      </c>
      <c r="AA120" s="142">
        <f t="shared" si="93"/>
        <v>97.292393943111676</v>
      </c>
      <c r="AB120" s="142">
        <f t="shared" si="93"/>
        <v>97.582572160235358</v>
      </c>
      <c r="AC120" s="142">
        <f t="shared" si="93"/>
        <v>97.827691437730152</v>
      </c>
      <c r="AD120" s="122">
        <v>113</v>
      </c>
    </row>
    <row r="121" spans="1:30" ht="15" customHeight="1">
      <c r="A121" s="361" t="s">
        <v>685</v>
      </c>
      <c r="B121" s="223" t="s">
        <v>726</v>
      </c>
      <c r="C121" s="224"/>
      <c r="D121" s="224"/>
      <c r="E121" s="130"/>
      <c r="F121" s="225"/>
      <c r="G121" s="225"/>
      <c r="H121" s="225"/>
      <c r="I121" s="225"/>
      <c r="J121" s="225"/>
      <c r="K121" s="225"/>
      <c r="L121" s="226"/>
      <c r="M121" s="86"/>
      <c r="N121" s="86"/>
      <c r="O121" s="105"/>
      <c r="P121" s="105"/>
      <c r="Q121" s="105"/>
      <c r="R121" s="202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</row>
    <row r="122" spans="1:30" ht="12.95" customHeight="1">
      <c r="A122" s="228" t="s">
        <v>505</v>
      </c>
      <c r="C122" s="224"/>
      <c r="D122" s="224"/>
      <c r="E122" s="225"/>
      <c r="F122" s="225"/>
      <c r="G122" s="225"/>
      <c r="H122" s="225"/>
      <c r="I122" s="225"/>
      <c r="J122" s="225"/>
      <c r="K122" s="225"/>
      <c r="L122" s="226"/>
      <c r="M122" s="86"/>
      <c r="N122" s="86"/>
      <c r="O122" s="105"/>
      <c r="P122" s="105"/>
      <c r="Q122" s="105"/>
    </row>
    <row r="123" spans="1:30" ht="12.95" customHeight="1">
      <c r="A123" s="226" t="s">
        <v>506</v>
      </c>
      <c r="C123" s="224"/>
      <c r="D123" s="224"/>
      <c r="E123" s="229"/>
      <c r="F123" s="229"/>
      <c r="G123" s="229"/>
      <c r="H123" s="229"/>
      <c r="I123" s="229"/>
      <c r="J123" s="229"/>
      <c r="K123" s="230"/>
      <c r="L123" s="226"/>
      <c r="M123" s="86"/>
      <c r="N123" s="86"/>
      <c r="O123" s="105"/>
      <c r="P123" s="105"/>
      <c r="Q123" s="105"/>
    </row>
    <row r="124" spans="1:30" ht="12.95" customHeight="1">
      <c r="A124" s="226" t="s">
        <v>725</v>
      </c>
      <c r="C124" s="226"/>
      <c r="D124" s="226"/>
      <c r="E124" s="226"/>
      <c r="F124" s="226"/>
      <c r="G124" s="226"/>
      <c r="H124" s="226"/>
      <c r="I124" s="226"/>
      <c r="J124" s="226"/>
      <c r="K124" s="226"/>
      <c r="L124" s="231"/>
      <c r="M124" s="86"/>
      <c r="N124" s="86"/>
      <c r="O124" s="105"/>
      <c r="P124" s="105"/>
      <c r="Q124" s="105"/>
    </row>
    <row r="125" spans="1:30" ht="12.95" customHeight="1">
      <c r="A125" s="360" t="s">
        <v>727</v>
      </c>
      <c r="C125" s="360"/>
      <c r="D125" s="360"/>
      <c r="E125" s="360"/>
      <c r="F125" s="360"/>
      <c r="G125" s="360"/>
      <c r="H125" s="360"/>
      <c r="I125" s="226"/>
      <c r="J125" s="226"/>
      <c r="K125" s="226"/>
      <c r="L125" s="231"/>
      <c r="M125" s="86"/>
      <c r="N125" s="86"/>
      <c r="O125" s="105"/>
      <c r="P125" s="105"/>
      <c r="Q125" s="105"/>
    </row>
    <row r="126" spans="1:30" ht="12.95" customHeight="1">
      <c r="A126" s="362" t="s">
        <v>728</v>
      </c>
      <c r="C126" s="226"/>
      <c r="D126" s="226"/>
      <c r="E126" s="226"/>
      <c r="F126" s="226"/>
      <c r="G126" s="226"/>
      <c r="H126" s="226"/>
      <c r="I126" s="226"/>
      <c r="J126" s="226"/>
      <c r="K126" s="226"/>
      <c r="L126" s="231"/>
      <c r="M126" s="86"/>
      <c r="N126" s="86"/>
      <c r="O126" s="105"/>
      <c r="P126" s="105"/>
      <c r="Q126" s="105"/>
    </row>
    <row r="127" spans="1:30" ht="12.75" customHeight="1">
      <c r="A127" s="86" t="s">
        <v>507</v>
      </c>
      <c r="B127" s="226"/>
      <c r="C127" s="232"/>
      <c r="D127" s="232"/>
      <c r="E127" s="233"/>
      <c r="F127" s="233"/>
      <c r="G127" s="233"/>
      <c r="H127" s="233"/>
      <c r="I127" s="233"/>
      <c r="J127" s="233"/>
      <c r="K127" s="226"/>
      <c r="L127" s="226"/>
      <c r="M127" s="86"/>
      <c r="N127" s="86"/>
      <c r="O127" s="105"/>
      <c r="P127" s="105"/>
      <c r="Q127" s="105"/>
    </row>
    <row r="128" spans="1:30" ht="12.75" customHeight="1">
      <c r="B128" s="226"/>
      <c r="C128" s="232"/>
      <c r="D128" s="232"/>
      <c r="E128" s="233"/>
      <c r="F128" s="233"/>
      <c r="G128" s="233"/>
      <c r="H128" s="233"/>
      <c r="I128" s="233"/>
      <c r="J128" s="233"/>
      <c r="K128" s="226"/>
      <c r="L128" s="226"/>
      <c r="M128" s="86"/>
      <c r="N128" s="105"/>
      <c r="O128" s="234"/>
      <c r="P128" s="234"/>
      <c r="Q128" s="234"/>
    </row>
    <row r="129" spans="2:17" ht="9" customHeight="1">
      <c r="B129" s="226"/>
      <c r="C129" s="232"/>
      <c r="D129" s="232"/>
      <c r="E129" s="233"/>
      <c r="F129" s="233"/>
      <c r="G129" s="233"/>
      <c r="H129" s="233"/>
      <c r="I129" s="233"/>
      <c r="J129" s="233"/>
      <c r="K129" s="226"/>
      <c r="L129" s="226"/>
      <c r="M129" s="86"/>
      <c r="N129" s="105"/>
      <c r="O129" s="234"/>
      <c r="P129" s="234"/>
      <c r="Q129" s="234"/>
    </row>
    <row r="130" spans="2:17" ht="17.100000000000001" customHeight="1">
      <c r="E130" s="235"/>
      <c r="F130" s="235"/>
      <c r="G130" s="235"/>
      <c r="H130" s="236"/>
      <c r="I130" s="235"/>
      <c r="J130" s="235"/>
    </row>
    <row r="131" spans="2:17" ht="17.100000000000001" customHeight="1">
      <c r="D131" s="235"/>
      <c r="E131" s="237"/>
      <c r="F131" s="237"/>
      <c r="G131" s="237"/>
      <c r="H131" s="237"/>
      <c r="I131" s="237"/>
      <c r="J131" s="237"/>
      <c r="K131" s="237"/>
      <c r="L131" s="237"/>
      <c r="M131" s="237"/>
      <c r="N131" s="237"/>
      <c r="O131" s="237"/>
      <c r="P131" s="237"/>
      <c r="Q131" s="237"/>
    </row>
    <row r="132" spans="2:17" ht="15" customHeight="1">
      <c r="D132" s="237"/>
      <c r="E132" s="237"/>
      <c r="F132" s="237"/>
      <c r="G132" s="237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</row>
    <row r="133" spans="2:17" ht="15" customHeight="1">
      <c r="D133" s="237"/>
      <c r="E133" s="237"/>
      <c r="F133" s="237"/>
      <c r="G133" s="237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</row>
    <row r="134" spans="2:17">
      <c r="D134" s="237"/>
      <c r="E134" s="237"/>
      <c r="F134" s="237"/>
      <c r="G134" s="237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</row>
    <row r="135" spans="2:17">
      <c r="D135" s="237"/>
      <c r="E135" s="237"/>
      <c r="F135" s="237"/>
      <c r="G135" s="237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</row>
    <row r="136" spans="2:17">
      <c r="D136" s="237"/>
      <c r="E136" s="237"/>
      <c r="F136" s="237"/>
      <c r="G136" s="237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</row>
    <row r="137" spans="2:17">
      <c r="D137" s="237"/>
      <c r="E137" s="237"/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</row>
    <row r="139" spans="2:17">
      <c r="B139" s="184"/>
    </row>
    <row r="140" spans="2:17">
      <c r="B140" s="184"/>
    </row>
  </sheetData>
  <mergeCells count="1">
    <mergeCell ref="D76:H76"/>
  </mergeCells>
  <printOptions horizontalCentered="1"/>
  <pageMargins left="0.59055118110236227" right="0.19685039370078741" top="0.78740157480314965" bottom="0.39370078740157483" header="0.11811023622047245" footer="0.11811023622047245"/>
  <pageSetup paperSize="9" scale="75" firstPageNumber="4" fitToWidth="2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D359"/>
  <sheetViews>
    <sheetView workbookViewId="0"/>
  </sheetViews>
  <sheetFormatPr baseColWidth="10" defaultRowHeight="12.75"/>
  <cols>
    <col min="1" max="1" width="4.28515625" style="105" customWidth="1"/>
    <col min="2" max="2" width="64.140625" style="105" customWidth="1"/>
    <col min="3" max="3" width="20.42578125" style="105" customWidth="1"/>
    <col min="4" max="8" width="9.7109375" style="105" hidden="1" customWidth="1"/>
    <col min="9" max="13" width="10.5703125" style="105" hidden="1" customWidth="1"/>
    <col min="14" max="19" width="10.5703125" style="105" customWidth="1"/>
    <col min="20" max="20" width="11" style="105" customWidth="1"/>
    <col min="21" max="21" width="12" style="105" bestFit="1" customWidth="1"/>
    <col min="22" max="29" width="11" style="105" customWidth="1"/>
    <col min="30" max="30" width="4.28515625" style="105" hidden="1" customWidth="1"/>
    <col min="31" max="16384" width="11.42578125" style="105"/>
  </cols>
  <sheetData>
    <row r="1" spans="1:30" ht="20.100000000000001" customHeight="1">
      <c r="A1" s="313" t="s">
        <v>288</v>
      </c>
      <c r="B1" s="110"/>
      <c r="C1" s="110"/>
      <c r="D1" s="110"/>
      <c r="E1" s="110"/>
      <c r="F1" s="110"/>
      <c r="G1" s="110"/>
      <c r="J1" s="110"/>
      <c r="K1" s="110"/>
      <c r="L1" s="110"/>
      <c r="M1" s="110"/>
      <c r="N1" s="110"/>
      <c r="R1" s="313"/>
      <c r="AD1" s="110"/>
    </row>
    <row r="2" spans="1:30" ht="16.5" customHeight="1">
      <c r="A2" s="64"/>
      <c r="B2" s="111"/>
      <c r="C2" s="112"/>
      <c r="D2" s="112"/>
      <c r="E2" s="113"/>
      <c r="F2" s="113"/>
      <c r="G2" s="113"/>
      <c r="H2" s="114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1"/>
      <c r="Y2" s="111"/>
      <c r="Z2" s="111"/>
      <c r="AA2" s="111"/>
      <c r="AB2" s="111"/>
      <c r="AC2" s="111"/>
      <c r="AD2" s="63"/>
    </row>
    <row r="3" spans="1:30" ht="12" customHeight="1">
      <c r="H3" s="265"/>
      <c r="I3" s="265"/>
    </row>
    <row r="4" spans="1:30" ht="27" customHeight="1">
      <c r="A4" s="298" t="s">
        <v>263</v>
      </c>
      <c r="B4" s="352" t="s">
        <v>264</v>
      </c>
      <c r="C4" s="314" t="s">
        <v>265</v>
      </c>
      <c r="D4" s="314">
        <v>1990</v>
      </c>
      <c r="E4" s="314">
        <v>1991</v>
      </c>
      <c r="F4" s="314">
        <v>1992</v>
      </c>
      <c r="G4" s="314">
        <v>1993</v>
      </c>
      <c r="H4" s="314">
        <v>1994</v>
      </c>
      <c r="I4" s="314">
        <v>1995</v>
      </c>
      <c r="J4" s="314">
        <v>1996</v>
      </c>
      <c r="K4" s="314">
        <v>1997</v>
      </c>
      <c r="L4" s="314">
        <v>1998</v>
      </c>
      <c r="M4" s="314">
        <v>1999</v>
      </c>
      <c r="N4" s="315">
        <v>2000</v>
      </c>
      <c r="O4" s="315">
        <v>2001</v>
      </c>
      <c r="P4" s="315">
        <v>2002</v>
      </c>
      <c r="Q4" s="314">
        <v>2003</v>
      </c>
      <c r="R4" s="316">
        <v>2004</v>
      </c>
      <c r="S4" s="147">
        <v>2005</v>
      </c>
      <c r="T4" s="315">
        <v>2006</v>
      </c>
      <c r="U4" s="314">
        <v>2007</v>
      </c>
      <c r="V4" s="315">
        <v>2008</v>
      </c>
      <c r="W4" s="315">
        <v>2009</v>
      </c>
      <c r="X4" s="315">
        <v>2010</v>
      </c>
      <c r="Y4" s="315">
        <v>2011</v>
      </c>
      <c r="Z4" s="315">
        <v>2012</v>
      </c>
      <c r="AA4" s="315">
        <v>2013</v>
      </c>
      <c r="AB4" s="315">
        <v>2014</v>
      </c>
      <c r="AC4" s="315">
        <v>2015</v>
      </c>
      <c r="AD4" s="266" t="s">
        <v>263</v>
      </c>
    </row>
    <row r="5" spans="1:30" s="86" customFormat="1" ht="23.25" customHeight="1">
      <c r="A5" s="267"/>
      <c r="B5" s="324"/>
      <c r="C5" s="325"/>
      <c r="D5" s="320" t="s">
        <v>289</v>
      </c>
      <c r="E5" s="320"/>
      <c r="F5" s="320"/>
      <c r="G5" s="320"/>
      <c r="H5" s="320"/>
      <c r="I5" s="320"/>
      <c r="J5" s="310"/>
      <c r="K5" s="310"/>
      <c r="L5" s="310"/>
      <c r="M5" s="310"/>
      <c r="N5" s="320" t="s">
        <v>289</v>
      </c>
      <c r="O5" s="310"/>
      <c r="P5" s="310"/>
      <c r="Q5" s="310"/>
      <c r="R5" s="32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267"/>
    </row>
    <row r="6" spans="1:30" s="72" customFormat="1" ht="15" customHeight="1">
      <c r="A6" s="84">
        <v>1</v>
      </c>
      <c r="B6" s="118" t="s">
        <v>290</v>
      </c>
      <c r="C6" s="84" t="s">
        <v>291</v>
      </c>
      <c r="D6" s="119">
        <v>0</v>
      </c>
      <c r="E6" s="120">
        <v>80274.563999999998</v>
      </c>
      <c r="F6" s="120">
        <v>80974.631999999998</v>
      </c>
      <c r="G6" s="120">
        <v>81338.092999999993</v>
      </c>
      <c r="H6" s="120">
        <v>81538.603000000003</v>
      </c>
      <c r="I6" s="120">
        <v>81817.498999999996</v>
      </c>
      <c r="J6" s="120">
        <v>82012.161999999997</v>
      </c>
      <c r="K6" s="120">
        <v>82057.379000000001</v>
      </c>
      <c r="L6" s="120">
        <v>82037.010999999999</v>
      </c>
      <c r="M6" s="120">
        <v>82163.475000000006</v>
      </c>
      <c r="N6" s="120">
        <v>82259.53</v>
      </c>
      <c r="O6" s="120">
        <v>82440.3</v>
      </c>
      <c r="P6" s="120">
        <v>82536.679999999993</v>
      </c>
      <c r="Q6" s="120">
        <v>82531.671000000002</v>
      </c>
      <c r="R6" s="120">
        <v>82500.849000000002</v>
      </c>
      <c r="S6" s="120">
        <v>82437.994999999995</v>
      </c>
      <c r="T6" s="120">
        <v>82314.906000000003</v>
      </c>
      <c r="U6" s="120">
        <v>82217.837</v>
      </c>
      <c r="V6" s="120">
        <v>82002.356</v>
      </c>
      <c r="W6" s="120">
        <v>81802.3</v>
      </c>
      <c r="X6" s="120">
        <v>81751.601999999999</v>
      </c>
      <c r="Y6" s="317">
        <v>80327.899999999994</v>
      </c>
      <c r="Z6" s="121">
        <v>80523.7</v>
      </c>
      <c r="AA6" s="121">
        <v>80767.5</v>
      </c>
      <c r="AB6" s="121">
        <v>81197.5</v>
      </c>
      <c r="AC6" s="121">
        <v>82175.7</v>
      </c>
      <c r="AD6" s="122"/>
    </row>
    <row r="7" spans="1:30" s="72" customFormat="1" ht="15" customHeight="1">
      <c r="A7" s="84">
        <v>2</v>
      </c>
      <c r="B7" s="118" t="s">
        <v>292</v>
      </c>
      <c r="C7" s="84" t="s">
        <v>291</v>
      </c>
      <c r="D7" s="119">
        <v>0</v>
      </c>
      <c r="E7" s="268">
        <v>35367</v>
      </c>
      <c r="F7" s="268">
        <v>35832.5</v>
      </c>
      <c r="G7" s="268">
        <v>36346.25</v>
      </c>
      <c r="H7" s="268">
        <v>36755.75</v>
      </c>
      <c r="I7" s="268">
        <v>37023.75</v>
      </c>
      <c r="J7" s="268">
        <v>37325</v>
      </c>
      <c r="K7" s="268">
        <v>37475.75</v>
      </c>
      <c r="L7" s="268">
        <v>37597.75</v>
      </c>
      <c r="M7" s="268">
        <v>37877.25</v>
      </c>
      <c r="N7" s="268">
        <v>38207</v>
      </c>
      <c r="O7" s="268">
        <v>38521.5</v>
      </c>
      <c r="P7" s="268">
        <v>38774.5</v>
      </c>
      <c r="Q7" s="268">
        <v>38988.5</v>
      </c>
      <c r="R7" s="268">
        <v>39136</v>
      </c>
      <c r="S7" s="268">
        <v>39178</v>
      </c>
      <c r="T7" s="268">
        <v>39767</v>
      </c>
      <c r="U7" s="268">
        <v>39722</v>
      </c>
      <c r="V7" s="268">
        <v>40076</v>
      </c>
      <c r="W7" s="268">
        <v>40189</v>
      </c>
      <c r="X7" s="268">
        <v>40301</v>
      </c>
      <c r="Y7" s="318">
        <v>39510</v>
      </c>
      <c r="Z7" s="268">
        <v>39707</v>
      </c>
      <c r="AA7" s="268">
        <v>39933</v>
      </c>
      <c r="AB7" s="268">
        <v>40222</v>
      </c>
      <c r="AC7" s="268">
        <v>40773</v>
      </c>
      <c r="AD7" s="122">
        <v>2</v>
      </c>
    </row>
    <row r="8" spans="1:30" s="72" customFormat="1" ht="15" customHeight="1">
      <c r="A8" s="84">
        <v>3</v>
      </c>
      <c r="B8" s="118" t="s">
        <v>293</v>
      </c>
      <c r="C8" s="84" t="s">
        <v>294</v>
      </c>
      <c r="D8" s="119">
        <v>0</v>
      </c>
      <c r="E8" s="123" t="s">
        <v>295</v>
      </c>
      <c r="F8" s="120">
        <v>12022.071482582796</v>
      </c>
      <c r="G8" s="123" t="s">
        <v>295</v>
      </c>
      <c r="H8" s="123" t="s">
        <v>295</v>
      </c>
      <c r="I8" s="123" t="s">
        <v>295</v>
      </c>
      <c r="J8" s="120">
        <v>12659.229584985438</v>
      </c>
      <c r="K8" s="123" t="s">
        <v>295</v>
      </c>
      <c r="L8" s="123" t="s">
        <v>295</v>
      </c>
      <c r="M8" s="123" t="s">
        <v>295</v>
      </c>
      <c r="N8" s="120">
        <v>13457.414166486064</v>
      </c>
      <c r="O8" s="123" t="s">
        <v>295</v>
      </c>
      <c r="P8" s="123" t="s">
        <v>295</v>
      </c>
      <c r="Q8" s="123" t="s">
        <v>295</v>
      </c>
      <c r="R8" s="124">
        <v>14677.561360457683</v>
      </c>
      <c r="S8" s="123" t="s">
        <v>295</v>
      </c>
      <c r="T8" s="123" t="s">
        <v>295</v>
      </c>
      <c r="U8" s="123" t="s">
        <v>295</v>
      </c>
      <c r="V8" s="124">
        <v>15430.305715313327</v>
      </c>
      <c r="W8" s="119" t="s">
        <v>295</v>
      </c>
      <c r="X8" s="119" t="s">
        <v>295</v>
      </c>
      <c r="Y8" s="119" t="s">
        <v>295</v>
      </c>
      <c r="Z8" s="119" t="s">
        <v>295</v>
      </c>
      <c r="AA8" s="119" t="s">
        <v>295</v>
      </c>
      <c r="AB8" s="119" t="s">
        <v>295</v>
      </c>
      <c r="AC8" s="119" t="s">
        <v>295</v>
      </c>
      <c r="AD8" s="122">
        <v>3</v>
      </c>
    </row>
    <row r="9" spans="1:30" s="72" customFormat="1" ht="15" customHeight="1">
      <c r="A9" s="84">
        <v>4</v>
      </c>
      <c r="B9" s="118" t="s">
        <v>296</v>
      </c>
      <c r="C9" s="84" t="s">
        <v>297</v>
      </c>
      <c r="D9" s="119">
        <v>0</v>
      </c>
      <c r="E9" s="123" t="s">
        <v>295</v>
      </c>
      <c r="F9" s="120">
        <v>8350.7081383966633</v>
      </c>
      <c r="G9" s="123" t="s">
        <v>295</v>
      </c>
      <c r="H9" s="123" t="s">
        <v>295</v>
      </c>
      <c r="I9" s="123" t="s">
        <v>295</v>
      </c>
      <c r="J9" s="120">
        <v>8747.8618074355036</v>
      </c>
      <c r="K9" s="123" t="s">
        <v>295</v>
      </c>
      <c r="L9" s="123" t="s">
        <v>295</v>
      </c>
      <c r="M9" s="123" t="s">
        <v>295</v>
      </c>
      <c r="N9" s="120">
        <v>9309.4044949630406</v>
      </c>
      <c r="O9" s="123" t="s">
        <v>295</v>
      </c>
      <c r="P9" s="123" t="s">
        <v>295</v>
      </c>
      <c r="Q9" s="123" t="s">
        <v>295</v>
      </c>
      <c r="R9" s="124">
        <v>10004.167646590515</v>
      </c>
      <c r="S9" s="123" t="s">
        <v>295</v>
      </c>
      <c r="T9" s="123" t="s">
        <v>295</v>
      </c>
      <c r="U9" s="123" t="s">
        <v>295</v>
      </c>
      <c r="V9" s="124">
        <v>10200.835219682167</v>
      </c>
      <c r="W9" s="119" t="s">
        <v>295</v>
      </c>
      <c r="X9" s="119" t="s">
        <v>295</v>
      </c>
      <c r="Y9" s="119" t="s">
        <v>295</v>
      </c>
      <c r="Z9" s="119" t="s">
        <v>295</v>
      </c>
      <c r="AA9" s="119" t="s">
        <v>295</v>
      </c>
      <c r="AB9" s="119" t="s">
        <v>295</v>
      </c>
      <c r="AC9" s="119" t="s">
        <v>295</v>
      </c>
      <c r="AD9" s="122">
        <v>4</v>
      </c>
    </row>
    <row r="10" spans="1:30" s="72" customFormat="1" ht="15" customHeight="1">
      <c r="A10" s="84">
        <v>5</v>
      </c>
      <c r="B10" s="118" t="s">
        <v>298</v>
      </c>
      <c r="C10" s="84" t="s">
        <v>299</v>
      </c>
      <c r="D10" s="119">
        <v>0</v>
      </c>
      <c r="E10" s="120">
        <v>2742.4158460640328</v>
      </c>
      <c r="F10" s="120">
        <v>2773.1044375559986</v>
      </c>
      <c r="G10" s="120">
        <v>2808.2936064276796</v>
      </c>
      <c r="H10" s="120">
        <v>2846.7364229500722</v>
      </c>
      <c r="I10" s="120">
        <v>2891.4579839170001</v>
      </c>
      <c r="J10" s="120">
        <v>2933.0980701638173</v>
      </c>
      <c r="K10" s="120">
        <v>2970.701703793939</v>
      </c>
      <c r="L10" s="120">
        <v>3008.3683181202296</v>
      </c>
      <c r="M10" s="120">
        <v>3049.7473584928912</v>
      </c>
      <c r="N10" s="120">
        <v>3233.5541321650398</v>
      </c>
      <c r="O10" s="120">
        <v>3277.7945328035112</v>
      </c>
      <c r="P10" s="120">
        <v>3314.1525007521791</v>
      </c>
      <c r="Q10" s="120">
        <v>3348.7954958831579</v>
      </c>
      <c r="R10" s="120">
        <v>3382.8307878433898</v>
      </c>
      <c r="S10" s="120">
        <v>3415.8083220129365</v>
      </c>
      <c r="T10" s="120">
        <v>3446.0623840974849</v>
      </c>
      <c r="U10" s="120">
        <v>3472.6963527773219</v>
      </c>
      <c r="V10" s="120">
        <v>3494.4743434563693</v>
      </c>
      <c r="W10" s="120">
        <v>3512.6573530388928</v>
      </c>
      <c r="X10" s="120">
        <v>3530.4057119840918</v>
      </c>
      <c r="Y10" s="120">
        <v>3550.7321298211837</v>
      </c>
      <c r="Z10" s="120">
        <v>3570.7411433328293</v>
      </c>
      <c r="AA10" s="120">
        <v>3591.9463699307062</v>
      </c>
      <c r="AB10" s="120">
        <v>3615.0846039231401</v>
      </c>
      <c r="AC10" s="120">
        <v>3639.8921967882752</v>
      </c>
      <c r="AD10" s="122">
        <v>5</v>
      </c>
    </row>
    <row r="11" spans="1:30" s="72" customFormat="1" ht="15" customHeight="1">
      <c r="A11" s="84">
        <v>6</v>
      </c>
      <c r="B11" s="118" t="s">
        <v>301</v>
      </c>
      <c r="C11" s="84">
        <v>1000</v>
      </c>
      <c r="D11" s="120">
        <v>33856</v>
      </c>
      <c r="E11" s="120">
        <v>34174</v>
      </c>
      <c r="F11" s="120">
        <v>34547</v>
      </c>
      <c r="G11" s="120">
        <v>34989</v>
      </c>
      <c r="H11" s="120">
        <v>35371</v>
      </c>
      <c r="I11" s="120">
        <v>35954.317000000003</v>
      </c>
      <c r="J11" s="120">
        <v>36492.322999999997</v>
      </c>
      <c r="K11" s="120">
        <v>37050.368999999999</v>
      </c>
      <c r="L11" s="120">
        <v>37529.144</v>
      </c>
      <c r="M11" s="120">
        <v>37984.298000000003</v>
      </c>
      <c r="N11" s="120">
        <v>38383.644999999997</v>
      </c>
      <c r="O11" s="120">
        <v>38681.800999999999</v>
      </c>
      <c r="P11" s="120">
        <v>38924.836000000003</v>
      </c>
      <c r="Q11" s="120">
        <v>39141.542999999998</v>
      </c>
      <c r="R11" s="125">
        <v>39362.266000000003</v>
      </c>
      <c r="S11" s="125">
        <v>39551.203000000001</v>
      </c>
      <c r="T11" s="125">
        <v>39753.733</v>
      </c>
      <c r="U11" s="125">
        <v>39918.192000000003</v>
      </c>
      <c r="V11" s="125">
        <v>40057.281999999999</v>
      </c>
      <c r="W11" s="125">
        <v>40183.563000000002</v>
      </c>
      <c r="X11" s="319">
        <v>41223.25</v>
      </c>
      <c r="Y11" s="125">
        <v>40630.302000000003</v>
      </c>
      <c r="Z11" s="125">
        <v>40805.805</v>
      </c>
      <c r="AA11" s="125">
        <v>40995.141000000003</v>
      </c>
      <c r="AB11" s="125">
        <v>41221.21</v>
      </c>
      <c r="AC11" s="125">
        <v>41446.262000000002</v>
      </c>
      <c r="AD11" s="122">
        <v>6</v>
      </c>
    </row>
    <row r="12" spans="1:30" s="72" customFormat="1" ht="15" customHeight="1">
      <c r="A12" s="84">
        <v>7</v>
      </c>
      <c r="B12" s="118" t="s">
        <v>302</v>
      </c>
      <c r="C12" s="84" t="s">
        <v>303</v>
      </c>
      <c r="D12" s="119">
        <v>0</v>
      </c>
      <c r="E12" s="120">
        <v>857850</v>
      </c>
      <c r="F12" s="120">
        <v>918115</v>
      </c>
      <c r="G12" s="120">
        <v>955739</v>
      </c>
      <c r="H12" s="120">
        <v>990630</v>
      </c>
      <c r="I12" s="120">
        <v>1021579</v>
      </c>
      <c r="J12" s="120">
        <v>1046294.0000000001</v>
      </c>
      <c r="K12" s="120">
        <v>1066786</v>
      </c>
      <c r="L12" s="120">
        <v>1084941</v>
      </c>
      <c r="M12" s="120">
        <v>1113532</v>
      </c>
      <c r="N12" s="120">
        <v>1144713</v>
      </c>
      <c r="O12" s="120">
        <v>1184352</v>
      </c>
      <c r="P12" s="120">
        <v>1188714</v>
      </c>
      <c r="Q12" s="120">
        <v>1208458</v>
      </c>
      <c r="R12" s="120">
        <v>1232148</v>
      </c>
      <c r="S12" s="120">
        <v>1258469</v>
      </c>
      <c r="T12" s="120">
        <v>1294263</v>
      </c>
      <c r="U12" s="120">
        <v>1314268</v>
      </c>
      <c r="V12" s="120">
        <v>1343244</v>
      </c>
      <c r="W12" s="120">
        <v>1340434</v>
      </c>
      <c r="X12" s="120">
        <v>1372877</v>
      </c>
      <c r="Y12" s="120">
        <v>1418510</v>
      </c>
      <c r="Z12" s="120">
        <v>1455255</v>
      </c>
      <c r="AA12" s="120">
        <v>1472168</v>
      </c>
      <c r="AB12" s="120">
        <v>1498957</v>
      </c>
      <c r="AC12" s="120">
        <v>1537143</v>
      </c>
      <c r="AD12" s="122">
        <v>7</v>
      </c>
    </row>
    <row r="13" spans="1:30" s="72" customFormat="1" ht="15" customHeight="1">
      <c r="A13" s="84">
        <v>8</v>
      </c>
      <c r="B13" s="118" t="s">
        <v>304</v>
      </c>
      <c r="C13" s="84" t="s">
        <v>305</v>
      </c>
      <c r="D13" s="119">
        <v>0</v>
      </c>
      <c r="E13" s="83">
        <v>85.556814669825897</v>
      </c>
      <c r="F13" s="83">
        <v>87.720201916142997</v>
      </c>
      <c r="G13" s="83">
        <v>87.864427732564138</v>
      </c>
      <c r="H13" s="83">
        <v>89.110950860203985</v>
      </c>
      <c r="I13" s="83">
        <v>90.604718244565788</v>
      </c>
      <c r="J13" s="83">
        <v>91.964561656536532</v>
      </c>
      <c r="K13" s="83">
        <v>92.747501802822711</v>
      </c>
      <c r="L13" s="83">
        <v>93.942515710312151</v>
      </c>
      <c r="M13" s="83">
        <v>96.136808488719481</v>
      </c>
      <c r="N13" s="83">
        <v>98.104460698465033</v>
      </c>
      <c r="O13" s="83">
        <v>99.866076027608955</v>
      </c>
      <c r="P13" s="83">
        <v>98.918306376841457</v>
      </c>
      <c r="Q13" s="83">
        <v>98.640156588029257</v>
      </c>
      <c r="R13" s="83">
        <v>99.340681982074813</v>
      </c>
      <c r="S13" s="83">
        <v>100</v>
      </c>
      <c r="T13" s="83">
        <v>101.75131348511384</v>
      </c>
      <c r="U13" s="83">
        <v>101.6173895127228</v>
      </c>
      <c r="V13" s="83">
        <v>102.12217987019676</v>
      </c>
      <c r="W13" s="83">
        <v>102.41063150303904</v>
      </c>
      <c r="X13" s="83">
        <v>103.01844030081386</v>
      </c>
      <c r="Y13" s="83">
        <v>104.35768002472443</v>
      </c>
      <c r="Z13" s="83">
        <v>105.58359946430411</v>
      </c>
      <c r="AA13" s="83">
        <v>105.71752343669519</v>
      </c>
      <c r="AB13" s="83">
        <v>106.65499124343259</v>
      </c>
      <c r="AC13" s="83">
        <v>108.89049139796026</v>
      </c>
      <c r="AD13" s="122">
        <v>8</v>
      </c>
    </row>
    <row r="14" spans="1:30" s="72" customFormat="1" ht="15" customHeight="1">
      <c r="A14" s="84"/>
      <c r="B14" s="127" t="s">
        <v>306</v>
      </c>
      <c r="C14" s="128"/>
      <c r="D14" s="119"/>
      <c r="E14" s="129"/>
      <c r="F14" s="130"/>
      <c r="G14" s="130"/>
      <c r="H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22"/>
    </row>
    <row r="15" spans="1:30" s="72" customFormat="1" ht="15" customHeight="1">
      <c r="A15" s="84">
        <v>9</v>
      </c>
      <c r="B15" s="131" t="s">
        <v>307</v>
      </c>
      <c r="C15" s="84" t="s">
        <v>303</v>
      </c>
      <c r="D15" s="119">
        <v>0</v>
      </c>
      <c r="E15" s="120">
        <v>50112</v>
      </c>
      <c r="F15" s="120">
        <v>56730</v>
      </c>
      <c r="G15" s="120">
        <v>65869</v>
      </c>
      <c r="H15" s="120">
        <v>72426</v>
      </c>
      <c r="I15" s="120">
        <v>77454</v>
      </c>
      <c r="J15" s="120">
        <v>81299</v>
      </c>
      <c r="K15" s="120">
        <v>84932</v>
      </c>
      <c r="L15" s="120">
        <v>86774</v>
      </c>
      <c r="M15" s="120">
        <v>89440</v>
      </c>
      <c r="N15" s="120">
        <v>92166</v>
      </c>
      <c r="O15" s="120">
        <v>93806</v>
      </c>
      <c r="P15" s="120">
        <v>95484</v>
      </c>
      <c r="Q15" s="120">
        <v>96886</v>
      </c>
      <c r="R15" s="120">
        <v>98146</v>
      </c>
      <c r="S15" s="120">
        <v>99469</v>
      </c>
      <c r="T15" s="120">
        <v>100753</v>
      </c>
      <c r="U15" s="120">
        <v>102007</v>
      </c>
      <c r="V15" s="120">
        <v>103274</v>
      </c>
      <c r="W15" s="120">
        <v>104307</v>
      </c>
      <c r="X15" s="120">
        <v>105368</v>
      </c>
      <c r="Y15" s="120">
        <v>106701</v>
      </c>
      <c r="Z15" s="120">
        <v>108051</v>
      </c>
      <c r="AA15" s="120">
        <v>109664</v>
      </c>
      <c r="AB15" s="120">
        <v>111522</v>
      </c>
      <c r="AC15" s="120">
        <v>113029</v>
      </c>
      <c r="AD15" s="122">
        <v>9</v>
      </c>
    </row>
    <row r="16" spans="1:30" s="72" customFormat="1" ht="15" customHeight="1">
      <c r="A16" s="84">
        <v>10</v>
      </c>
      <c r="B16" s="131" t="s">
        <v>308</v>
      </c>
      <c r="C16" s="84" t="s">
        <v>303</v>
      </c>
      <c r="D16" s="119">
        <v>0</v>
      </c>
      <c r="E16" s="120">
        <v>58040</v>
      </c>
      <c r="F16" s="120">
        <v>64736.999999999993</v>
      </c>
      <c r="G16" s="120">
        <v>73465</v>
      </c>
      <c r="H16" s="120">
        <v>80648</v>
      </c>
      <c r="I16" s="120">
        <v>86786</v>
      </c>
      <c r="J16" s="120">
        <v>91306</v>
      </c>
      <c r="K16" s="120">
        <v>95544</v>
      </c>
      <c r="L16" s="120">
        <v>98136</v>
      </c>
      <c r="M16" s="120">
        <v>100887</v>
      </c>
      <c r="N16" s="120">
        <v>103517</v>
      </c>
      <c r="O16" s="120">
        <v>106487</v>
      </c>
      <c r="P16" s="120">
        <v>109583</v>
      </c>
      <c r="Q16" s="120">
        <v>112284</v>
      </c>
      <c r="R16" s="120">
        <v>114816</v>
      </c>
      <c r="S16" s="120">
        <v>117483</v>
      </c>
      <c r="T16" s="120">
        <v>120160</v>
      </c>
      <c r="U16" s="120">
        <v>122870</v>
      </c>
      <c r="V16" s="120">
        <v>125575</v>
      </c>
      <c r="W16" s="120">
        <v>127977</v>
      </c>
      <c r="X16" s="120">
        <v>130518</v>
      </c>
      <c r="Y16" s="120">
        <v>133677</v>
      </c>
      <c r="Z16" s="120">
        <v>136795</v>
      </c>
      <c r="AA16" s="120">
        <v>140288</v>
      </c>
      <c r="AB16" s="120">
        <v>144195</v>
      </c>
      <c r="AC16" s="120">
        <v>147745</v>
      </c>
      <c r="AD16" s="122">
        <v>10</v>
      </c>
    </row>
    <row r="17" spans="1:30" s="72" customFormat="1" ht="15" customHeight="1">
      <c r="A17" s="84">
        <v>11</v>
      </c>
      <c r="B17" s="131" t="s">
        <v>309</v>
      </c>
      <c r="C17" s="84" t="s">
        <v>305</v>
      </c>
      <c r="D17" s="119">
        <v>0</v>
      </c>
      <c r="E17" s="83">
        <v>75.677838919459731</v>
      </c>
      <c r="F17" s="83">
        <v>79.169584792396179</v>
      </c>
      <c r="G17" s="83">
        <v>83.821910955477748</v>
      </c>
      <c r="H17" s="83">
        <v>87.353676838419219</v>
      </c>
      <c r="I17" s="83">
        <v>89.584792396198097</v>
      </c>
      <c r="J17" s="83">
        <v>91.195597798899456</v>
      </c>
      <c r="K17" s="83">
        <v>92.976488244122066</v>
      </c>
      <c r="L17" s="83">
        <v>94.12706353176587</v>
      </c>
      <c r="M17" s="83">
        <v>96.208104052026016</v>
      </c>
      <c r="N17" s="83">
        <v>97.988994497248612</v>
      </c>
      <c r="O17" s="83">
        <v>98.679339669834903</v>
      </c>
      <c r="P17" s="83">
        <v>99.029514757378692</v>
      </c>
      <c r="Q17" s="83">
        <v>99.27963981990996</v>
      </c>
      <c r="R17" s="83">
        <v>99.619809904952476</v>
      </c>
      <c r="S17" s="83">
        <v>100</v>
      </c>
      <c r="T17" s="83">
        <v>100.15007503751876</v>
      </c>
      <c r="U17" s="83">
        <v>100.19009504752377</v>
      </c>
      <c r="V17" s="83">
        <v>100.23011505752876</v>
      </c>
      <c r="W17" s="83">
        <v>100.13006503251624</v>
      </c>
      <c r="X17" s="83">
        <v>100.05002501250627</v>
      </c>
      <c r="Y17" s="83">
        <v>100.05002501250627</v>
      </c>
      <c r="Z17" s="83">
        <v>100.05002501250627</v>
      </c>
      <c r="AA17" s="83">
        <v>100.24012006003001</v>
      </c>
      <c r="AB17" s="83">
        <v>100.19009504752377</v>
      </c>
      <c r="AC17" s="83">
        <v>100.29014507253626</v>
      </c>
      <c r="AD17" s="122">
        <v>11</v>
      </c>
    </row>
    <row r="18" spans="1:30" s="72" customFormat="1" ht="15" customHeight="1">
      <c r="A18" s="84">
        <v>12</v>
      </c>
      <c r="B18" s="131" t="s">
        <v>310</v>
      </c>
      <c r="C18" s="84" t="s">
        <v>305</v>
      </c>
      <c r="D18" s="119">
        <v>0</v>
      </c>
      <c r="E18" s="83">
        <v>72.495274102079392</v>
      </c>
      <c r="F18" s="83">
        <v>75.42533081285444</v>
      </c>
      <c r="G18" s="83">
        <v>79.206049149338369</v>
      </c>
      <c r="H18" s="83">
        <v>82.356647763074989</v>
      </c>
      <c r="I18" s="83">
        <v>85.066162570888466</v>
      </c>
      <c r="J18" s="83">
        <v>86.704473850031505</v>
      </c>
      <c r="K18" s="83">
        <v>88.615837009031722</v>
      </c>
      <c r="L18" s="83">
        <v>90.054610375971436</v>
      </c>
      <c r="M18" s="83">
        <v>91.671917664356243</v>
      </c>
      <c r="N18" s="83">
        <v>93.058181054400336</v>
      </c>
      <c r="O18" s="83">
        <v>94.780508296576343</v>
      </c>
      <c r="P18" s="83">
        <v>96.229783658895187</v>
      </c>
      <c r="Q18" s="83">
        <v>97.395505145977737</v>
      </c>
      <c r="R18" s="83">
        <v>98.655744591472384</v>
      </c>
      <c r="S18" s="83">
        <v>100</v>
      </c>
      <c r="T18" s="83">
        <v>101.12371350556606</v>
      </c>
      <c r="U18" s="83">
        <v>102.1424070573409</v>
      </c>
      <c r="V18" s="83">
        <v>103.18210459987398</v>
      </c>
      <c r="W18" s="83">
        <v>104.06427221172024</v>
      </c>
      <c r="X18" s="83">
        <v>105.01995379122033</v>
      </c>
      <c r="Y18" s="83">
        <v>106.26969124133585</v>
      </c>
      <c r="Z18" s="83">
        <v>107.43541272841838</v>
      </c>
      <c r="AA18" s="83">
        <v>108.82167611846252</v>
      </c>
      <c r="AB18" s="83">
        <v>109.94538962402855</v>
      </c>
      <c r="AC18" s="83">
        <v>111.25813904641882</v>
      </c>
      <c r="AD18" s="122">
        <v>12</v>
      </c>
    </row>
    <row r="19" spans="1:30" s="72" customFormat="1" ht="15" customHeight="1">
      <c r="A19" s="84">
        <v>13</v>
      </c>
      <c r="B19" s="118" t="s">
        <v>0</v>
      </c>
      <c r="C19" s="84" t="s">
        <v>311</v>
      </c>
      <c r="D19" s="119">
        <v>0</v>
      </c>
      <c r="E19" s="120">
        <v>3550</v>
      </c>
      <c r="F19" s="120">
        <v>3490.75</v>
      </c>
      <c r="G19" s="120">
        <v>3431.5</v>
      </c>
      <c r="H19" s="120">
        <v>3372.25</v>
      </c>
      <c r="I19" s="120">
        <v>3313</v>
      </c>
      <c r="J19" s="120">
        <v>3292</v>
      </c>
      <c r="K19" s="120">
        <v>3271</v>
      </c>
      <c r="L19" s="120">
        <v>3250</v>
      </c>
      <c r="M19" s="120">
        <v>3241.3141812861754</v>
      </c>
      <c r="N19" s="120">
        <v>3232.6283625723509</v>
      </c>
      <c r="O19" s="120">
        <v>3223.9425438585263</v>
      </c>
      <c r="P19" s="132" t="s">
        <v>295</v>
      </c>
      <c r="Q19" s="132" t="s">
        <v>295</v>
      </c>
      <c r="R19" s="120">
        <v>3209.2106467968169</v>
      </c>
      <c r="S19" s="132" t="s">
        <v>295</v>
      </c>
      <c r="T19" s="132" t="s">
        <v>295</v>
      </c>
      <c r="U19" s="120">
        <v>3103.1568004360715</v>
      </c>
      <c r="V19" s="132" t="s">
        <v>295</v>
      </c>
      <c r="W19" s="132" t="s">
        <v>295</v>
      </c>
      <c r="X19" s="125">
        <v>3004.0730878095383</v>
      </c>
      <c r="Y19" s="125" t="s">
        <v>295</v>
      </c>
      <c r="Z19" s="125" t="s">
        <v>295</v>
      </c>
      <c r="AA19" s="125">
        <v>2967.0300238538575</v>
      </c>
      <c r="AB19" s="125" t="s">
        <v>295</v>
      </c>
      <c r="AC19" s="125" t="s">
        <v>295</v>
      </c>
      <c r="AD19" s="122">
        <v>13</v>
      </c>
    </row>
    <row r="20" spans="1:30" s="72" customFormat="1" ht="15" customHeight="1">
      <c r="A20" s="84">
        <v>14</v>
      </c>
      <c r="B20" s="131" t="s">
        <v>312</v>
      </c>
      <c r="C20" s="84" t="s">
        <v>311</v>
      </c>
      <c r="D20" s="119">
        <v>0</v>
      </c>
      <c r="E20" s="120">
        <v>83</v>
      </c>
      <c r="F20" s="120">
        <v>74</v>
      </c>
      <c r="G20" s="120">
        <v>65</v>
      </c>
      <c r="H20" s="120">
        <v>56</v>
      </c>
      <c r="I20" s="120">
        <v>47</v>
      </c>
      <c r="J20" s="120">
        <v>46.666666666666664</v>
      </c>
      <c r="K20" s="120">
        <v>46.333333333333336</v>
      </c>
      <c r="L20" s="120">
        <v>46</v>
      </c>
      <c r="M20" s="120">
        <v>39.18990563776687</v>
      </c>
      <c r="N20" s="120">
        <v>32.37981127553374</v>
      </c>
      <c r="O20" s="120">
        <v>25.569716913300606</v>
      </c>
      <c r="P20" s="132" t="s">
        <v>295</v>
      </c>
      <c r="Q20" s="132" t="s">
        <v>295</v>
      </c>
      <c r="R20" s="120">
        <v>27.650965035012025</v>
      </c>
      <c r="S20" s="132" t="s">
        <v>295</v>
      </c>
      <c r="T20" s="132" t="s">
        <v>295</v>
      </c>
      <c r="U20" s="120">
        <v>28.187980244357963</v>
      </c>
      <c r="V20" s="132" t="s">
        <v>295</v>
      </c>
      <c r="W20" s="132" t="s">
        <v>295</v>
      </c>
      <c r="X20" s="125">
        <v>23.001089043916529</v>
      </c>
      <c r="Y20" s="125" t="s">
        <v>295</v>
      </c>
      <c r="Z20" s="125" t="s">
        <v>295</v>
      </c>
      <c r="AA20" s="125">
        <v>23.812025083381823</v>
      </c>
      <c r="AB20" s="125" t="s">
        <v>295</v>
      </c>
      <c r="AC20" s="125" t="s">
        <v>295</v>
      </c>
      <c r="AD20" s="122">
        <v>14</v>
      </c>
    </row>
    <row r="21" spans="1:30" s="72" customFormat="1" ht="15" customHeight="1">
      <c r="A21" s="84">
        <v>15</v>
      </c>
      <c r="B21" s="131" t="s">
        <v>313</v>
      </c>
      <c r="C21" s="84" t="s">
        <v>311</v>
      </c>
      <c r="D21" s="119">
        <v>0</v>
      </c>
      <c r="E21" s="120">
        <v>3467</v>
      </c>
      <c r="F21" s="120">
        <v>3416.75</v>
      </c>
      <c r="G21" s="120">
        <v>3366.5</v>
      </c>
      <c r="H21" s="120">
        <v>3316.25</v>
      </c>
      <c r="I21" s="120">
        <v>3266</v>
      </c>
      <c r="J21" s="120">
        <v>3245.3333333333335</v>
      </c>
      <c r="K21" s="120">
        <v>3224.6666666666665</v>
      </c>
      <c r="L21" s="120">
        <v>3204</v>
      </c>
      <c r="M21" s="120">
        <v>3202.1242756484085</v>
      </c>
      <c r="N21" s="120">
        <v>3200.2485512968169</v>
      </c>
      <c r="O21" s="120">
        <v>3198.3728269452258</v>
      </c>
      <c r="P21" s="132" t="s">
        <v>295</v>
      </c>
      <c r="Q21" s="132" t="s">
        <v>295</v>
      </c>
      <c r="R21" s="120">
        <v>3181.5596817618048</v>
      </c>
      <c r="S21" s="132" t="s">
        <v>295</v>
      </c>
      <c r="T21" s="132" t="s">
        <v>295</v>
      </c>
      <c r="U21" s="120">
        <v>3074.9688201917133</v>
      </c>
      <c r="V21" s="132" t="s">
        <v>295</v>
      </c>
      <c r="W21" s="132" t="s">
        <v>295</v>
      </c>
      <c r="X21" s="125">
        <v>2981.0719987656216</v>
      </c>
      <c r="Y21" s="125" t="s">
        <v>295</v>
      </c>
      <c r="Z21" s="125" t="s">
        <v>295</v>
      </c>
      <c r="AA21" s="125">
        <v>2943.2179987704758</v>
      </c>
      <c r="AB21" s="125" t="s">
        <v>295</v>
      </c>
      <c r="AC21" s="125" t="s">
        <v>295</v>
      </c>
      <c r="AD21" s="122">
        <v>15</v>
      </c>
    </row>
    <row r="22" spans="1:30" s="72" customFormat="1" ht="15" customHeight="1">
      <c r="A22" s="84">
        <v>16</v>
      </c>
      <c r="B22" s="118" t="s">
        <v>314</v>
      </c>
      <c r="C22" s="84" t="s">
        <v>315</v>
      </c>
      <c r="D22" s="119">
        <v>0</v>
      </c>
      <c r="E22" s="120">
        <v>43.189272258146431</v>
      </c>
      <c r="F22" s="120">
        <v>42.195313712571121</v>
      </c>
      <c r="G22" s="120">
        <v>41.388971339664927</v>
      </c>
      <c r="H22" s="120">
        <v>40.670920005828407</v>
      </c>
      <c r="I22" s="120">
        <v>39.918110916590109</v>
      </c>
      <c r="J22" s="120">
        <v>39.571366663072894</v>
      </c>
      <c r="K22" s="120">
        <v>39.297704922633059</v>
      </c>
      <c r="L22" s="120">
        <v>39.055542869547018</v>
      </c>
      <c r="M22" s="120">
        <v>38.972600363463307</v>
      </c>
      <c r="N22" s="120">
        <v>38.904289281701672</v>
      </c>
      <c r="O22" s="120">
        <v>38.796229840808749</v>
      </c>
      <c r="P22" s="132" t="s">
        <v>295</v>
      </c>
      <c r="Q22" s="132" t="s">
        <v>295</v>
      </c>
      <c r="R22" s="120">
        <v>38.563962920694365</v>
      </c>
      <c r="S22" s="132" t="s">
        <v>295</v>
      </c>
      <c r="T22" s="132" t="s">
        <v>295</v>
      </c>
      <c r="U22" s="120">
        <v>37.400264132364775</v>
      </c>
      <c r="V22" s="132" t="s">
        <v>295</v>
      </c>
      <c r="W22" s="132" t="s">
        <v>295</v>
      </c>
      <c r="X22" s="120">
        <v>36.464997942983693</v>
      </c>
      <c r="Y22" s="125" t="s">
        <v>295</v>
      </c>
      <c r="Z22" s="125" t="s">
        <v>295</v>
      </c>
      <c r="AA22" s="120">
        <v>36.44062276002694</v>
      </c>
      <c r="AB22" s="125" t="s">
        <v>295</v>
      </c>
      <c r="AC22" s="125" t="s">
        <v>295</v>
      </c>
      <c r="AD22" s="122">
        <v>16</v>
      </c>
    </row>
    <row r="23" spans="1:30" s="72" customFormat="1" ht="15" customHeight="1">
      <c r="A23" s="84">
        <v>17</v>
      </c>
      <c r="B23" s="118" t="s">
        <v>18</v>
      </c>
      <c r="C23" s="84" t="s">
        <v>316</v>
      </c>
      <c r="D23" s="119">
        <v>0</v>
      </c>
      <c r="E23" s="120">
        <v>3635.2716962464224</v>
      </c>
      <c r="F23" s="120">
        <v>3726.449507437057</v>
      </c>
      <c r="G23" s="120">
        <v>3882.6888528684349</v>
      </c>
      <c r="H23" s="120">
        <v>3835.4157979220918</v>
      </c>
      <c r="I23" s="120">
        <v>3943.7287672164325</v>
      </c>
      <c r="J23" s="120">
        <v>4058.9597891663702</v>
      </c>
      <c r="K23" s="120">
        <v>4106.4545259633642</v>
      </c>
      <c r="L23" s="120">
        <v>4101.8516569986132</v>
      </c>
      <c r="M23" s="120">
        <v>4140.8766204037838</v>
      </c>
      <c r="N23" s="120">
        <v>4147.4565983215298</v>
      </c>
      <c r="O23" s="120">
        <v>4123.9120140250561</v>
      </c>
      <c r="P23" s="120">
        <v>4156.0936362196353</v>
      </c>
      <c r="Q23" s="120">
        <v>4076.8368986233095</v>
      </c>
      <c r="R23" s="120">
        <v>4014.7789238671685</v>
      </c>
      <c r="S23" s="120">
        <v>3910.6008129725969</v>
      </c>
      <c r="T23" s="120">
        <v>3875.6418362342883</v>
      </c>
      <c r="U23" s="120">
        <v>3820.5500404894592</v>
      </c>
      <c r="V23" s="120">
        <v>3816.3461808862503</v>
      </c>
      <c r="W23" s="120">
        <v>3811.8009352398749</v>
      </c>
      <c r="X23" s="120">
        <v>3776.7015279538782</v>
      </c>
      <c r="Y23" s="120">
        <v>3804.2377108800738</v>
      </c>
      <c r="Z23" s="120">
        <v>3694.521748115405</v>
      </c>
      <c r="AA23" s="120">
        <v>3814.1608897293049</v>
      </c>
      <c r="AB23" s="120">
        <v>3665.5036633825039</v>
      </c>
      <c r="AC23" s="120" t="s">
        <v>300</v>
      </c>
      <c r="AD23" s="122">
        <v>17</v>
      </c>
    </row>
    <row r="24" spans="1:30" s="72" customFormat="1" ht="15" customHeight="1">
      <c r="A24" s="84">
        <v>18</v>
      </c>
      <c r="B24" s="131" t="s">
        <v>317</v>
      </c>
      <c r="C24" s="84" t="s">
        <v>316</v>
      </c>
      <c r="D24" s="120">
        <v>1246.6715175816978</v>
      </c>
      <c r="E24" s="120">
        <v>1326.4791122431425</v>
      </c>
      <c r="F24" s="120">
        <v>1348.7022167990958</v>
      </c>
      <c r="G24" s="120">
        <v>1364.0204224478398</v>
      </c>
      <c r="H24" s="120">
        <v>1317.4165754760038</v>
      </c>
      <c r="I24" s="120">
        <v>1392.2657428902585</v>
      </c>
      <c r="J24" s="120">
        <v>1413.6376392629786</v>
      </c>
      <c r="K24" s="120">
        <v>1413.6586370032537</v>
      </c>
      <c r="L24" s="120">
        <v>1393.327439989815</v>
      </c>
      <c r="M24" s="120">
        <v>1420.2592858562039</v>
      </c>
      <c r="N24" s="120">
        <v>1383.9902144087548</v>
      </c>
      <c r="O24" s="120">
        <v>1402.4397798901575</v>
      </c>
      <c r="P24" s="120">
        <v>1449.9225356964507</v>
      </c>
      <c r="Q24" s="120">
        <v>1431.8384491229349</v>
      </c>
      <c r="R24" s="120">
        <v>1451.5992209255098</v>
      </c>
      <c r="S24" s="120">
        <v>1409.2760027442816</v>
      </c>
      <c r="T24" s="120">
        <v>1367.2872318281554</v>
      </c>
      <c r="U24" s="120">
        <v>1358.7749776149244</v>
      </c>
      <c r="V24" s="120">
        <v>1325.7835720515488</v>
      </c>
      <c r="W24" s="120">
        <v>1347.8066782906224</v>
      </c>
      <c r="X24" s="120">
        <v>1351.6857954862462</v>
      </c>
      <c r="Y24" s="120">
        <v>1366.0217286532791</v>
      </c>
      <c r="Z24" s="120">
        <v>1346.7984397908012</v>
      </c>
      <c r="AA24" s="120">
        <v>1358.2546731375028</v>
      </c>
      <c r="AB24" s="120">
        <v>1355.5069761775644</v>
      </c>
      <c r="AC24" s="120" t="s">
        <v>300</v>
      </c>
      <c r="AD24" s="122">
        <v>18</v>
      </c>
    </row>
    <row r="25" spans="1:30" s="72" customFormat="1" ht="15" customHeight="1">
      <c r="A25" s="84">
        <v>19</v>
      </c>
      <c r="B25" s="131" t="s">
        <v>318</v>
      </c>
      <c r="C25" s="84" t="s">
        <v>316</v>
      </c>
      <c r="D25" s="120" t="s">
        <v>319</v>
      </c>
      <c r="E25" s="120">
        <v>2308.7925840032799</v>
      </c>
      <c r="F25" s="120">
        <v>2377.7472906379612</v>
      </c>
      <c r="G25" s="120">
        <v>2518.6684304205951</v>
      </c>
      <c r="H25" s="120">
        <v>2517.999222446088</v>
      </c>
      <c r="I25" s="120">
        <v>2551.463024326174</v>
      </c>
      <c r="J25" s="120">
        <v>2645.3221499033916</v>
      </c>
      <c r="K25" s="120">
        <v>2692.7958889601105</v>
      </c>
      <c r="L25" s="120">
        <v>2708.5242170087977</v>
      </c>
      <c r="M25" s="120">
        <v>2720.6173345475804</v>
      </c>
      <c r="N25" s="120">
        <v>2763.4663839127747</v>
      </c>
      <c r="O25" s="120">
        <v>2721.4722341348988</v>
      </c>
      <c r="P25" s="120">
        <v>2706.1711005231841</v>
      </c>
      <c r="Q25" s="120">
        <v>2644.9984495003746</v>
      </c>
      <c r="R25" s="120">
        <v>2563.1797029416584</v>
      </c>
      <c r="S25" s="120">
        <v>2501.3248102283151</v>
      </c>
      <c r="T25" s="120">
        <v>2508.3546044061331</v>
      </c>
      <c r="U25" s="120">
        <v>2461.7750628745348</v>
      </c>
      <c r="V25" s="120">
        <v>2490.5626088347012</v>
      </c>
      <c r="W25" s="120">
        <v>2463.9942569492523</v>
      </c>
      <c r="X25" s="120">
        <v>2425.015732467632</v>
      </c>
      <c r="Y25" s="120">
        <v>2438.2159822267945</v>
      </c>
      <c r="Z25" s="120">
        <v>2347.7233083246037</v>
      </c>
      <c r="AA25" s="120">
        <v>2455.9062165918021</v>
      </c>
      <c r="AB25" s="120">
        <v>2309.9966872049395</v>
      </c>
      <c r="AC25" s="120">
        <v>2347.6100171534199</v>
      </c>
      <c r="AD25" s="122">
        <v>19</v>
      </c>
    </row>
    <row r="26" spans="1:30" s="72" customFormat="1" ht="15" customHeight="1">
      <c r="A26" s="84">
        <v>20</v>
      </c>
      <c r="B26" s="131" t="s">
        <v>320</v>
      </c>
      <c r="C26" s="84" t="s">
        <v>316</v>
      </c>
      <c r="D26" s="120" t="s">
        <v>319</v>
      </c>
      <c r="E26" s="120">
        <v>2435.8011046622059</v>
      </c>
      <c r="F26" s="120">
        <v>2617.5614063059343</v>
      </c>
      <c r="G26" s="120">
        <v>2557.907059492009</v>
      </c>
      <c r="H26" s="120">
        <v>2654.9780000000001</v>
      </c>
      <c r="I26" s="120">
        <v>2654.9780000000001</v>
      </c>
      <c r="J26" s="120">
        <v>2890.4050000000002</v>
      </c>
      <c r="K26" s="120">
        <v>2854.0050000000001</v>
      </c>
      <c r="L26" s="120">
        <v>2781.8380000000002</v>
      </c>
      <c r="M26" s="120">
        <v>2612.4580000000001</v>
      </c>
      <c r="N26" s="120">
        <v>2584.2249999999999</v>
      </c>
      <c r="O26" s="120">
        <v>2821.6779999999999</v>
      </c>
      <c r="P26" s="120">
        <v>2688.6860000000001</v>
      </c>
      <c r="Q26" s="120">
        <v>2749.6595300000004</v>
      </c>
      <c r="R26" s="120">
        <v>2634.1504689999997</v>
      </c>
      <c r="S26" s="120">
        <v>2590.7574224869963</v>
      </c>
      <c r="T26" s="120">
        <v>2622.2000144343451</v>
      </c>
      <c r="U26" s="120">
        <v>2258.5662574226221</v>
      </c>
      <c r="V26" s="120">
        <v>2558.1424858089149</v>
      </c>
      <c r="W26" s="120">
        <v>2477.7185485598102</v>
      </c>
      <c r="X26" s="120">
        <v>2675.6640000000002</v>
      </c>
      <c r="Y26" s="120">
        <v>2333.4450000000002</v>
      </c>
      <c r="Z26" s="120">
        <v>2427.4580000000001</v>
      </c>
      <c r="AA26" s="120">
        <v>2555.9699999999998</v>
      </c>
      <c r="AB26" s="120">
        <v>2188.0410000000002</v>
      </c>
      <c r="AC26" s="120">
        <v>2289</v>
      </c>
      <c r="AD26" s="122">
        <v>20</v>
      </c>
    </row>
    <row r="27" spans="1:30" s="72" customFormat="1" ht="15" customHeight="1">
      <c r="A27" s="84">
        <v>21</v>
      </c>
      <c r="B27" s="118" t="s">
        <v>321</v>
      </c>
      <c r="C27" s="84" t="s">
        <v>322</v>
      </c>
      <c r="D27" s="120" t="s">
        <v>319</v>
      </c>
      <c r="E27" s="120">
        <v>45.285474191381752</v>
      </c>
      <c r="F27" s="120">
        <v>46.019962244929459</v>
      </c>
      <c r="G27" s="120">
        <v>47.735184212745622</v>
      </c>
      <c r="H27" s="120">
        <v>47.038036669846939</v>
      </c>
      <c r="I27" s="120">
        <v>48.201531645649943</v>
      </c>
      <c r="J27" s="120">
        <v>49.492169090315784</v>
      </c>
      <c r="K27" s="120">
        <v>50.043695960156903</v>
      </c>
      <c r="L27" s="120">
        <v>50.000013493892574</v>
      </c>
      <c r="M27" s="120">
        <v>50.398021997046541</v>
      </c>
      <c r="N27" s="120">
        <v>50.419162355067307</v>
      </c>
      <c r="O27" s="120">
        <v>50.023010760817904</v>
      </c>
      <c r="P27" s="120">
        <v>50.354504642295225</v>
      </c>
      <c r="Q27" s="120">
        <v>49.397241679782653</v>
      </c>
      <c r="R27" s="120">
        <v>48.663486164453509</v>
      </c>
      <c r="S27" s="120">
        <v>47.436874380224765</v>
      </c>
      <c r="T27" s="120">
        <v>47.083110758023437</v>
      </c>
      <c r="U27" s="120">
        <v>46.468627488819237</v>
      </c>
      <c r="V27" s="120">
        <v>46.539469925550073</v>
      </c>
      <c r="W27" s="120">
        <v>46.597723233208292</v>
      </c>
      <c r="X27" s="120">
        <v>46.197278531054081</v>
      </c>
      <c r="Y27" s="120">
        <v>47.358859261602433</v>
      </c>
      <c r="Z27" s="120">
        <v>45.881172227746674</v>
      </c>
      <c r="AA27" s="120">
        <v>47.223956290950007</v>
      </c>
      <c r="AB27" s="120">
        <v>45.143060603867163</v>
      </c>
      <c r="AC27" s="120" t="s">
        <v>300</v>
      </c>
      <c r="AD27" s="122">
        <v>21</v>
      </c>
    </row>
    <row r="28" spans="1:30" s="72" customFormat="1" ht="15" customHeight="1">
      <c r="A28" s="84">
        <v>22</v>
      </c>
      <c r="B28" s="118" t="s">
        <v>323</v>
      </c>
      <c r="C28" s="84" t="s">
        <v>322</v>
      </c>
      <c r="D28" s="120" t="s">
        <v>319</v>
      </c>
      <c r="E28" s="120">
        <v>102.78710934618211</v>
      </c>
      <c r="F28" s="120">
        <v>103.99635826238908</v>
      </c>
      <c r="G28" s="120">
        <v>106.82501916617079</v>
      </c>
      <c r="H28" s="120">
        <v>104.34872905387842</v>
      </c>
      <c r="I28" s="120">
        <v>106.51889036676275</v>
      </c>
      <c r="J28" s="120">
        <v>108.74641096226043</v>
      </c>
      <c r="K28" s="120">
        <v>109.57631337500555</v>
      </c>
      <c r="L28" s="120">
        <v>109.09832787862607</v>
      </c>
      <c r="M28" s="120">
        <v>109.32358131606132</v>
      </c>
      <c r="N28" s="120">
        <v>108.55227048241237</v>
      </c>
      <c r="O28" s="120">
        <v>107.05481390976614</v>
      </c>
      <c r="P28" s="120">
        <v>107.18625994454177</v>
      </c>
      <c r="Q28" s="120">
        <v>104.56511275435858</v>
      </c>
      <c r="R28" s="120">
        <v>102.58531592056337</v>
      </c>
      <c r="S28" s="120">
        <v>99.816244141421123</v>
      </c>
      <c r="T28" s="120">
        <v>97.458743084323388</v>
      </c>
      <c r="U28" s="120">
        <v>96.182217423328623</v>
      </c>
      <c r="V28" s="120">
        <v>95.227721850640052</v>
      </c>
      <c r="W28" s="120">
        <v>94.846871911216368</v>
      </c>
      <c r="X28" s="120">
        <v>93.712352744444999</v>
      </c>
      <c r="Y28" s="120">
        <v>96.285439404709535</v>
      </c>
      <c r="Z28" s="120">
        <v>93.044595363925879</v>
      </c>
      <c r="AA28" s="120">
        <v>95.514008206979312</v>
      </c>
      <c r="AB28" s="120">
        <v>91.131810038846993</v>
      </c>
      <c r="AC28" s="120" t="s">
        <v>300</v>
      </c>
      <c r="AD28" s="122">
        <v>22</v>
      </c>
    </row>
    <row r="29" spans="1:30" s="72" customFormat="1" ht="15" customHeight="1">
      <c r="A29" s="84">
        <v>23</v>
      </c>
      <c r="B29" s="118" t="s">
        <v>324</v>
      </c>
      <c r="C29" s="84" t="s">
        <v>316</v>
      </c>
      <c r="D29" s="120" t="s">
        <v>319</v>
      </c>
      <c r="E29" s="120">
        <v>3159.4298096042539</v>
      </c>
      <c r="F29" s="120">
        <v>3101.7963998247046</v>
      </c>
      <c r="G29" s="120">
        <v>3286.7713214725377</v>
      </c>
      <c r="H29" s="120">
        <v>3184.7875021815544</v>
      </c>
      <c r="I29" s="120">
        <v>3340.7933122034133</v>
      </c>
      <c r="J29" s="120">
        <v>3579.7223618854555</v>
      </c>
      <c r="K29" s="120">
        <v>3578.7503732993641</v>
      </c>
      <c r="L29" s="120">
        <v>3486.195681997202</v>
      </c>
      <c r="M29" s="120">
        <v>3356.0826757595278</v>
      </c>
      <c r="N29" s="120">
        <v>3296.3680607265114</v>
      </c>
      <c r="O29" s="120">
        <v>3536.0600678379378</v>
      </c>
      <c r="P29" s="120">
        <v>3440.2800994049348</v>
      </c>
      <c r="Q29" s="120">
        <v>3451.1654409211114</v>
      </c>
      <c r="R29" s="120">
        <v>3350.0780475845813</v>
      </c>
      <c r="S29" s="120">
        <v>3277.37174182642</v>
      </c>
      <c r="T29" s="120">
        <v>3273.4157565221876</v>
      </c>
      <c r="U29" s="120">
        <v>2911.9376443236497</v>
      </c>
      <c r="V29" s="120">
        <v>3168.843258795092</v>
      </c>
      <c r="W29" s="120">
        <v>3110.743472794542</v>
      </c>
      <c r="X29" s="120">
        <v>3285.5959198799828</v>
      </c>
      <c r="Y29" s="120">
        <v>3009.4895944314012</v>
      </c>
      <c r="Z29" s="120">
        <v>3061.8551509273539</v>
      </c>
      <c r="AA29" s="120">
        <v>3186.6359868704853</v>
      </c>
      <c r="AB29" s="120">
        <v>2863.3200819160411</v>
      </c>
      <c r="AC29" s="120" t="s">
        <v>300</v>
      </c>
      <c r="AD29" s="122">
        <v>23</v>
      </c>
    </row>
    <row r="30" spans="1:30" s="72" customFormat="1" ht="15" customHeight="1">
      <c r="A30" s="84">
        <v>24</v>
      </c>
      <c r="B30" s="131" t="s">
        <v>325</v>
      </c>
      <c r="C30" s="84" t="s">
        <v>316</v>
      </c>
      <c r="D30" s="120">
        <v>1246.6715175816978</v>
      </c>
      <c r="E30" s="120">
        <v>1326.4791122431425</v>
      </c>
      <c r="F30" s="120">
        <v>1348.7022167990958</v>
      </c>
      <c r="G30" s="120">
        <v>1364.0204224478398</v>
      </c>
      <c r="H30" s="120">
        <v>1317.4165754760038</v>
      </c>
      <c r="I30" s="120">
        <v>1392.2657428902585</v>
      </c>
      <c r="J30" s="120">
        <v>1413.6376392629786</v>
      </c>
      <c r="K30" s="120">
        <v>1413.6586370032537</v>
      </c>
      <c r="L30" s="120">
        <v>1393.327439989815</v>
      </c>
      <c r="M30" s="120">
        <v>1420.2592858562039</v>
      </c>
      <c r="N30" s="120">
        <v>1383.9902144087548</v>
      </c>
      <c r="O30" s="120">
        <v>1402.4397798901575</v>
      </c>
      <c r="P30" s="120">
        <v>1449.9225356964507</v>
      </c>
      <c r="Q30" s="120">
        <v>1431.8384491229349</v>
      </c>
      <c r="R30" s="120">
        <v>1451.5992209255098</v>
      </c>
      <c r="S30" s="120">
        <v>1409.2760027442816</v>
      </c>
      <c r="T30" s="120">
        <v>1367.2872318281554</v>
      </c>
      <c r="U30" s="120">
        <v>1358.7749776149244</v>
      </c>
      <c r="V30" s="120">
        <v>1325.7835720515488</v>
      </c>
      <c r="W30" s="120">
        <v>1347.8066782906224</v>
      </c>
      <c r="X30" s="120">
        <v>1351.6857954862462</v>
      </c>
      <c r="Y30" s="120">
        <v>1366.0217286532791</v>
      </c>
      <c r="Z30" s="120">
        <v>1346.7984397908012</v>
      </c>
      <c r="AA30" s="120">
        <v>1358.2546731375028</v>
      </c>
      <c r="AB30" s="120">
        <v>1355.5069761775644</v>
      </c>
      <c r="AC30" s="120" t="s">
        <v>300</v>
      </c>
      <c r="AD30" s="122">
        <v>24</v>
      </c>
    </row>
    <row r="31" spans="1:30" s="72" customFormat="1" ht="15" customHeight="1">
      <c r="A31" s="84">
        <v>25</v>
      </c>
      <c r="B31" s="131" t="s">
        <v>326</v>
      </c>
      <c r="C31" s="84" t="s">
        <v>316</v>
      </c>
      <c r="D31" s="120" t="s">
        <v>319</v>
      </c>
      <c r="E31" s="120">
        <v>1832.9506973611115</v>
      </c>
      <c r="F31" s="120">
        <v>1753.0941830256088</v>
      </c>
      <c r="G31" s="120">
        <v>1922.7508990246979</v>
      </c>
      <c r="H31" s="120">
        <v>1867.3709267055506</v>
      </c>
      <c r="I31" s="120">
        <v>1948.5275693131548</v>
      </c>
      <c r="J31" s="120">
        <v>2166.0847226224769</v>
      </c>
      <c r="K31" s="120">
        <v>2165.0917362961104</v>
      </c>
      <c r="L31" s="120">
        <v>2092.8682420073869</v>
      </c>
      <c r="M31" s="120">
        <v>1935.8233899033239</v>
      </c>
      <c r="N31" s="120">
        <v>1912.3778463177566</v>
      </c>
      <c r="O31" s="120">
        <v>2133.6202879477805</v>
      </c>
      <c r="P31" s="120">
        <v>1990.3575637084841</v>
      </c>
      <c r="Q31" s="120">
        <v>2019.3269917981766</v>
      </c>
      <c r="R31" s="120">
        <v>1898.4788266590715</v>
      </c>
      <c r="S31" s="120">
        <v>1868.0957390821384</v>
      </c>
      <c r="T31" s="120">
        <v>1906.1285246940322</v>
      </c>
      <c r="U31" s="120">
        <v>1553.1626667087253</v>
      </c>
      <c r="V31" s="120">
        <v>1843.0596867435431</v>
      </c>
      <c r="W31" s="120">
        <v>1762.9367945039196</v>
      </c>
      <c r="X31" s="120">
        <v>1933.9101243937366</v>
      </c>
      <c r="Y31" s="120">
        <v>1643.4678657781221</v>
      </c>
      <c r="Z31" s="120">
        <v>1715.0567111365526</v>
      </c>
      <c r="AA31" s="120">
        <v>1828.3813137329826</v>
      </c>
      <c r="AB31" s="120">
        <v>1507.8131057384767</v>
      </c>
      <c r="AC31" s="120" t="s">
        <v>300</v>
      </c>
      <c r="AD31" s="122">
        <v>25</v>
      </c>
    </row>
    <row r="32" spans="1:30" s="72" customFormat="1" ht="15" customHeight="1">
      <c r="A32" s="84">
        <v>26</v>
      </c>
      <c r="B32" s="118" t="s">
        <v>327</v>
      </c>
      <c r="C32" s="84" t="s">
        <v>328</v>
      </c>
      <c r="D32" s="119" t="s">
        <v>319</v>
      </c>
      <c r="E32" s="119" t="s">
        <v>319</v>
      </c>
      <c r="F32" s="119" t="s">
        <v>319</v>
      </c>
      <c r="G32" s="119" t="s">
        <v>319</v>
      </c>
      <c r="H32" s="119" t="s">
        <v>319</v>
      </c>
      <c r="I32" s="133">
        <v>236.17771122111952</v>
      </c>
      <c r="J32" s="133">
        <v>251.1303190855626</v>
      </c>
      <c r="K32" s="133">
        <v>253.44115223305477</v>
      </c>
      <c r="L32" s="133">
        <v>246.25545950824855</v>
      </c>
      <c r="M32" s="133">
        <v>237.08166840069481</v>
      </c>
      <c r="N32" s="133">
        <v>232.55923715870654</v>
      </c>
      <c r="O32" s="133">
        <v>249.55893419569554</v>
      </c>
      <c r="P32" s="133">
        <v>242.52375489923881</v>
      </c>
      <c r="Q32" s="133">
        <v>242.55918280596038</v>
      </c>
      <c r="R32" s="133">
        <v>235.34502755882582</v>
      </c>
      <c r="S32" s="133">
        <v>230.39576395614594</v>
      </c>
      <c r="T32" s="133">
        <v>230.6360633823746</v>
      </c>
      <c r="U32" s="133">
        <v>204.79801605698671</v>
      </c>
      <c r="V32" s="133">
        <v>223.53390733533254</v>
      </c>
      <c r="W32" s="133">
        <v>220.02191825783166</v>
      </c>
      <c r="X32" s="133">
        <v>233.56638440123149</v>
      </c>
      <c r="Y32" s="133">
        <v>215.02828776331881</v>
      </c>
      <c r="Z32" s="133">
        <v>216.6180696735764</v>
      </c>
      <c r="AA32" s="133">
        <v>225.48998797886853</v>
      </c>
      <c r="AB32" s="133">
        <v>205.48076946698831</v>
      </c>
      <c r="AC32" s="81" t="s">
        <v>300</v>
      </c>
      <c r="AD32" s="122">
        <v>26</v>
      </c>
    </row>
    <row r="33" spans="1:30" s="72" customFormat="1" ht="15" customHeight="1">
      <c r="A33" s="84">
        <v>27</v>
      </c>
      <c r="B33" s="131" t="s">
        <v>329</v>
      </c>
      <c r="C33" s="84" t="s">
        <v>328</v>
      </c>
      <c r="D33" s="119" t="s">
        <v>319</v>
      </c>
      <c r="E33" s="119" t="s">
        <v>319</v>
      </c>
      <c r="F33" s="119" t="s">
        <v>319</v>
      </c>
      <c r="G33" s="119" t="s">
        <v>319</v>
      </c>
      <c r="H33" s="119" t="s">
        <v>319</v>
      </c>
      <c r="I33" s="133">
        <v>102.00524616345804</v>
      </c>
      <c r="J33" s="133">
        <v>103.57516103403042</v>
      </c>
      <c r="K33" s="133">
        <v>103.53803606474844</v>
      </c>
      <c r="L33" s="133">
        <v>102.07251401256065</v>
      </c>
      <c r="M33" s="133">
        <v>104.05563775659236</v>
      </c>
      <c r="N33" s="133">
        <v>101.38730842470136</v>
      </c>
      <c r="O33" s="133">
        <v>102.74880655791353</v>
      </c>
      <c r="P33" s="133">
        <v>106.28238151697832</v>
      </c>
      <c r="Q33" s="133">
        <v>104.92106487937068</v>
      </c>
      <c r="R33" s="133">
        <v>106.43119683117193</v>
      </c>
      <c r="S33" s="133">
        <v>103.63715014209207</v>
      </c>
      <c r="T33" s="133">
        <v>100.60645703627333</v>
      </c>
      <c r="U33" s="133">
        <v>100.20056590733756</v>
      </c>
      <c r="V33" s="133">
        <v>98.282148299159047</v>
      </c>
      <c r="W33" s="133">
        <v>100.63732995390643</v>
      </c>
      <c r="X33" s="133">
        <v>100.81686956085672</v>
      </c>
      <c r="Y33" s="133">
        <v>101.91275187613911</v>
      </c>
      <c r="Z33" s="133">
        <v>100.59268789169927</v>
      </c>
      <c r="AA33" s="133">
        <v>101.29038341807318</v>
      </c>
      <c r="AB33" s="133">
        <v>101.13403004231473</v>
      </c>
      <c r="AC33" s="81" t="s">
        <v>300</v>
      </c>
      <c r="AD33" s="122">
        <v>27</v>
      </c>
    </row>
    <row r="34" spans="1:30" s="72" customFormat="1" ht="15" customHeight="1">
      <c r="A34" s="84">
        <v>28</v>
      </c>
      <c r="B34" s="131" t="s">
        <v>330</v>
      </c>
      <c r="C34" s="84" t="s">
        <v>328</v>
      </c>
      <c r="D34" s="119" t="s">
        <v>319</v>
      </c>
      <c r="E34" s="119" t="s">
        <v>319</v>
      </c>
      <c r="F34" s="119" t="s">
        <v>319</v>
      </c>
      <c r="G34" s="119" t="s">
        <v>319</v>
      </c>
      <c r="H34" s="119" t="s">
        <v>319</v>
      </c>
      <c r="I34" s="133">
        <v>134.1724650576615</v>
      </c>
      <c r="J34" s="133">
        <v>147.5551580515322</v>
      </c>
      <c r="K34" s="133">
        <v>149.90311616830633</v>
      </c>
      <c r="L34" s="133">
        <v>144.1829454956879</v>
      </c>
      <c r="M34" s="133">
        <v>133.02603064410243</v>
      </c>
      <c r="N34" s="133">
        <v>131.17192873400518</v>
      </c>
      <c r="O34" s="133">
        <v>146.81012763778202</v>
      </c>
      <c r="P34" s="133">
        <v>136.24137338226049</v>
      </c>
      <c r="Q34" s="133">
        <v>137.6381179265897</v>
      </c>
      <c r="R34" s="133">
        <v>128.91383072765387</v>
      </c>
      <c r="S34" s="133">
        <v>126.75861381405387</v>
      </c>
      <c r="T34" s="133">
        <v>130.02960634610127</v>
      </c>
      <c r="U34" s="133">
        <v>104.59745014964915</v>
      </c>
      <c r="V34" s="133">
        <v>125.2517590361735</v>
      </c>
      <c r="W34" s="133">
        <v>119.38458830392523</v>
      </c>
      <c r="X34" s="133">
        <v>132.74951484037479</v>
      </c>
      <c r="Y34" s="133">
        <v>113.1155358871797</v>
      </c>
      <c r="Z34" s="133">
        <v>116.02538178187713</v>
      </c>
      <c r="AA34" s="133">
        <v>124.19960456079535</v>
      </c>
      <c r="AB34" s="133">
        <v>104.34673942467357</v>
      </c>
      <c r="AC34" s="81" t="s">
        <v>300</v>
      </c>
      <c r="AD34" s="122">
        <v>28</v>
      </c>
    </row>
    <row r="35" spans="1:30" s="72" customFormat="1" ht="15" customHeight="1">
      <c r="A35" s="84">
        <v>29</v>
      </c>
      <c r="B35" s="134" t="s">
        <v>331</v>
      </c>
      <c r="C35" s="135" t="s">
        <v>332</v>
      </c>
      <c r="D35" s="119" t="s">
        <v>319</v>
      </c>
      <c r="E35" s="119" t="s">
        <v>319</v>
      </c>
      <c r="F35" s="119" t="s">
        <v>319</v>
      </c>
      <c r="G35" s="119" t="s">
        <v>319</v>
      </c>
      <c r="H35" s="119" t="s">
        <v>319</v>
      </c>
      <c r="I35" s="133">
        <v>6.8859546874217852</v>
      </c>
      <c r="J35" s="133">
        <v>6.9840388028321572</v>
      </c>
      <c r="K35" s="133">
        <v>6.8407309868306578</v>
      </c>
      <c r="L35" s="133">
        <v>6.53843991997089</v>
      </c>
      <c r="M35" s="133">
        <v>6.31976904455738</v>
      </c>
      <c r="N35" s="133">
        <v>5.8309253751629102</v>
      </c>
      <c r="O35" s="133">
        <v>5.7745771599757978</v>
      </c>
      <c r="P35" s="133">
        <v>4.7012366986594927</v>
      </c>
      <c r="Q35" s="133">
        <v>4.2965904234253678</v>
      </c>
      <c r="R35" s="133">
        <v>3.9726472838589011</v>
      </c>
      <c r="S35" s="133">
        <v>3.6437984639132455</v>
      </c>
      <c r="T35" s="133">
        <v>3.6121002912698659</v>
      </c>
      <c r="U35" s="133">
        <v>3.3910392380700833</v>
      </c>
      <c r="V35" s="133">
        <v>3.4772906241881962</v>
      </c>
      <c r="W35" s="133">
        <v>3.3390313056799328</v>
      </c>
      <c r="X35" s="133">
        <v>3.644509542379526</v>
      </c>
      <c r="Y35" s="133">
        <v>3.6246028374014814</v>
      </c>
      <c r="Z35" s="133">
        <v>3.415816125864771</v>
      </c>
      <c r="AA35" s="133">
        <v>3.5142515786430342</v>
      </c>
      <c r="AB35" s="133">
        <v>3.310255119920559</v>
      </c>
      <c r="AC35" s="81" t="s">
        <v>300</v>
      </c>
      <c r="AD35" s="122">
        <v>29</v>
      </c>
    </row>
    <row r="36" spans="1:30" s="72" customFormat="1" ht="15" customHeight="1">
      <c r="A36" s="84">
        <v>30</v>
      </c>
      <c r="B36" s="134" t="s">
        <v>333</v>
      </c>
      <c r="C36" s="135" t="s">
        <v>332</v>
      </c>
      <c r="D36" s="119" t="s">
        <v>319</v>
      </c>
      <c r="E36" s="119" t="s">
        <v>319</v>
      </c>
      <c r="F36" s="119" t="s">
        <v>319</v>
      </c>
      <c r="G36" s="119" t="s">
        <v>319</v>
      </c>
      <c r="H36" s="119" t="s">
        <v>319</v>
      </c>
      <c r="I36" s="133">
        <v>77.509520028741719</v>
      </c>
      <c r="J36" s="133">
        <v>75.745522427808609</v>
      </c>
      <c r="K36" s="133">
        <v>75.340374025740161</v>
      </c>
      <c r="L36" s="133">
        <v>71.697844105455886</v>
      </c>
      <c r="M36" s="133">
        <v>70.139549701789178</v>
      </c>
      <c r="N36" s="133">
        <v>67.207348346567898</v>
      </c>
      <c r="O36" s="133">
        <v>68.065088559135404</v>
      </c>
      <c r="P36" s="133">
        <v>65.049795441378521</v>
      </c>
      <c r="Q36" s="133">
        <v>63.900544999947058</v>
      </c>
      <c r="R36" s="133">
        <v>61.027285158749521</v>
      </c>
      <c r="S36" s="133">
        <v>59.536675777075217</v>
      </c>
      <c r="T36" s="133">
        <v>58.273736681827344</v>
      </c>
      <c r="U36" s="133">
        <v>56.033246217226214</v>
      </c>
      <c r="V36" s="133">
        <v>56.843518127110336</v>
      </c>
      <c r="W36" s="133">
        <v>57.333529376256614</v>
      </c>
      <c r="X36" s="133">
        <v>66.62133661708215</v>
      </c>
      <c r="Y36" s="133">
        <v>61.449857075981221</v>
      </c>
      <c r="Z36" s="133">
        <v>56.082596102344205</v>
      </c>
      <c r="AA36" s="133">
        <v>57.057402241487452</v>
      </c>
      <c r="AB36" s="133">
        <v>50.597683668492678</v>
      </c>
      <c r="AC36" s="81" t="s">
        <v>300</v>
      </c>
      <c r="AD36" s="122">
        <v>30</v>
      </c>
    </row>
    <row r="37" spans="1:30" s="72" customFormat="1" ht="15" customHeight="1">
      <c r="A37" s="84">
        <v>31</v>
      </c>
      <c r="B37" s="134" t="s">
        <v>334</v>
      </c>
      <c r="C37" s="135" t="s">
        <v>332</v>
      </c>
      <c r="D37" s="119" t="s">
        <v>319</v>
      </c>
      <c r="E37" s="119" t="s">
        <v>319</v>
      </c>
      <c r="F37" s="119" t="s">
        <v>319</v>
      </c>
      <c r="G37" s="119" t="s">
        <v>319</v>
      </c>
      <c r="H37" s="119" t="s">
        <v>319</v>
      </c>
      <c r="I37" s="133">
        <v>140.104769613847</v>
      </c>
      <c r="J37" s="133">
        <v>129.0815566715338</v>
      </c>
      <c r="K37" s="133">
        <v>117.02162471059107</v>
      </c>
      <c r="L37" s="133">
        <v>102.44364003115278</v>
      </c>
      <c r="M37" s="133">
        <v>88.245810990400656</v>
      </c>
      <c r="N37" s="133">
        <v>78.841044336417525</v>
      </c>
      <c r="O37" s="133">
        <v>83.887602293353211</v>
      </c>
      <c r="P37" s="133">
        <v>66.874447726744862</v>
      </c>
      <c r="Q37" s="133">
        <v>57.955540190033275</v>
      </c>
      <c r="R37" s="133">
        <v>49.196947342000698</v>
      </c>
      <c r="S37" s="133">
        <v>47.564088988218927</v>
      </c>
      <c r="T37" s="133">
        <v>52.308640234398219</v>
      </c>
      <c r="U37" s="133">
        <v>37.377471507675303</v>
      </c>
      <c r="V37" s="133">
        <v>49.899421401648034</v>
      </c>
      <c r="W37" s="133">
        <v>42.063778653268201</v>
      </c>
      <c r="X37" s="133">
        <v>50.00616685732755</v>
      </c>
      <c r="Y37" s="133">
        <v>47.02893509491264</v>
      </c>
      <c r="Z37" s="133">
        <v>38.310167818443247</v>
      </c>
      <c r="AA37" s="133">
        <v>39.906959868685647</v>
      </c>
      <c r="AB37" s="133">
        <v>34.341075585431739</v>
      </c>
      <c r="AC37" s="81" t="s">
        <v>300</v>
      </c>
      <c r="AD37" s="122">
        <v>31</v>
      </c>
    </row>
    <row r="38" spans="1:30" s="72" customFormat="1" ht="15" customHeight="1">
      <c r="A38" s="84">
        <v>32</v>
      </c>
      <c r="B38" s="134" t="s">
        <v>335</v>
      </c>
      <c r="C38" s="135" t="s">
        <v>332</v>
      </c>
      <c r="D38" s="119" t="s">
        <v>319</v>
      </c>
      <c r="E38" s="119" t="s">
        <v>319</v>
      </c>
      <c r="F38" s="119" t="s">
        <v>319</v>
      </c>
      <c r="G38" s="119" t="s">
        <v>319</v>
      </c>
      <c r="H38" s="119" t="s">
        <v>319</v>
      </c>
      <c r="I38" s="133">
        <v>686.08740291240565</v>
      </c>
      <c r="J38" s="133">
        <v>663.02667012385359</v>
      </c>
      <c r="K38" s="133">
        <v>638.35198479605071</v>
      </c>
      <c r="L38" s="133">
        <v>616.2408751873611</v>
      </c>
      <c r="M38" s="133">
        <v>752.68145490237328</v>
      </c>
      <c r="N38" s="133">
        <v>705.89631730716792</v>
      </c>
      <c r="O38" s="133">
        <v>559.62487344133865</v>
      </c>
      <c r="P38" s="133">
        <v>522.67417722529035</v>
      </c>
      <c r="Q38" s="133">
        <v>491.00875970065135</v>
      </c>
      <c r="R38" s="133">
        <v>464.77496674888044</v>
      </c>
      <c r="S38" s="133">
        <v>431.8679610513563</v>
      </c>
      <c r="T38" s="133">
        <v>413.78110772793411</v>
      </c>
      <c r="U38" s="133">
        <v>372.76588712101653</v>
      </c>
      <c r="V38" s="133">
        <v>342.47475120958075</v>
      </c>
      <c r="W38" s="133">
        <v>313.44831153689341</v>
      </c>
      <c r="X38" s="133">
        <v>312.90078021407328</v>
      </c>
      <c r="Y38" s="133">
        <v>292.8048917587036</v>
      </c>
      <c r="Z38" s="133">
        <v>288.8760843740165</v>
      </c>
      <c r="AA38" s="133">
        <v>289.96757889955029</v>
      </c>
      <c r="AB38" s="133">
        <v>279.25957175006408</v>
      </c>
      <c r="AC38" s="81" t="s">
        <v>300</v>
      </c>
      <c r="AD38" s="122">
        <v>32</v>
      </c>
    </row>
    <row r="39" spans="1:30" s="72" customFormat="1" ht="15" customHeight="1">
      <c r="A39" s="84">
        <v>33</v>
      </c>
      <c r="B39" s="136" t="s">
        <v>336</v>
      </c>
      <c r="C39" s="135" t="s">
        <v>332</v>
      </c>
      <c r="D39" s="119" t="s">
        <v>319</v>
      </c>
      <c r="E39" s="119" t="s">
        <v>319</v>
      </c>
      <c r="F39" s="119" t="s">
        <v>319</v>
      </c>
      <c r="G39" s="119" t="s">
        <v>319</v>
      </c>
      <c r="H39" s="119" t="s">
        <v>319</v>
      </c>
      <c r="I39" s="133">
        <v>999.09254748118622</v>
      </c>
      <c r="J39" s="133">
        <v>955.96680620256029</v>
      </c>
      <c r="K39" s="133">
        <v>917.51253466211142</v>
      </c>
      <c r="L39" s="133">
        <v>873.54830487094557</v>
      </c>
      <c r="M39" s="133">
        <v>813.96229317804432</v>
      </c>
      <c r="N39" s="133">
        <v>749.03990264893798</v>
      </c>
      <c r="O39" s="133">
        <v>694.0152923468263</v>
      </c>
      <c r="P39" s="133">
        <v>616.90390763516189</v>
      </c>
      <c r="Q39" s="133">
        <v>572.01792166142138</v>
      </c>
      <c r="R39" s="133">
        <v>543.6123057757502</v>
      </c>
      <c r="S39" s="133">
        <v>519.84886145517225</v>
      </c>
      <c r="T39" s="133">
        <v>355.60223755252338</v>
      </c>
      <c r="U39" s="133">
        <v>335.9129723855113</v>
      </c>
      <c r="V39" s="133">
        <v>311.61639441139499</v>
      </c>
      <c r="W39" s="133">
        <v>310.63070505822498</v>
      </c>
      <c r="X39" s="133">
        <v>353.93490586909525</v>
      </c>
      <c r="Y39" s="133">
        <v>314.60662124571019</v>
      </c>
      <c r="Z39" s="133">
        <v>296.61064022880805</v>
      </c>
      <c r="AA39" s="133">
        <v>301.12414589888158</v>
      </c>
      <c r="AB39" s="133">
        <v>279.74736892021724</v>
      </c>
      <c r="AC39" s="81" t="s">
        <v>300</v>
      </c>
      <c r="AD39" s="122">
        <v>33</v>
      </c>
    </row>
    <row r="40" spans="1:30" s="72" customFormat="1" ht="15" customHeight="1">
      <c r="A40" s="84">
        <v>34</v>
      </c>
      <c r="B40" s="134" t="s">
        <v>337</v>
      </c>
      <c r="C40" s="135" t="s">
        <v>332</v>
      </c>
      <c r="D40" s="119" t="s">
        <v>319</v>
      </c>
      <c r="E40" s="119" t="s">
        <v>319</v>
      </c>
      <c r="F40" s="119" t="s">
        <v>319</v>
      </c>
      <c r="G40" s="119" t="s">
        <v>319</v>
      </c>
      <c r="H40" s="119" t="s">
        <v>319</v>
      </c>
      <c r="I40" s="133">
        <v>21.89497068816928</v>
      </c>
      <c r="J40" s="133">
        <v>25.083208287843416</v>
      </c>
      <c r="K40" s="133">
        <v>28.228771340319618</v>
      </c>
      <c r="L40" s="133">
        <v>29.797685221446237</v>
      </c>
      <c r="M40" s="133">
        <v>30.162893978593203</v>
      </c>
      <c r="N40" s="133">
        <v>33.507815088224</v>
      </c>
      <c r="O40" s="133">
        <v>32.377351430706881</v>
      </c>
      <c r="P40" s="133">
        <v>31.381412257728954</v>
      </c>
      <c r="Q40" s="133">
        <v>30.454211572290845</v>
      </c>
      <c r="R40" s="133">
        <v>29.687020629494551</v>
      </c>
      <c r="S40" s="133">
        <v>27.536529483113419</v>
      </c>
      <c r="T40" s="133">
        <v>26.278082848235854</v>
      </c>
      <c r="U40" s="133">
        <v>24.469473967265696</v>
      </c>
      <c r="V40" s="133">
        <v>23.558940919660731</v>
      </c>
      <c r="W40" s="133">
        <v>22.243045732936551</v>
      </c>
      <c r="X40" s="133">
        <v>20.810114267881776</v>
      </c>
      <c r="Y40" s="133">
        <v>20.072342074681909</v>
      </c>
      <c r="Z40" s="133">
        <v>18.820193462968724</v>
      </c>
      <c r="AA40" s="133">
        <v>18.101847543616458</v>
      </c>
      <c r="AB40" s="133">
        <v>17.282120002789014</v>
      </c>
      <c r="AC40" s="81" t="s">
        <v>300</v>
      </c>
      <c r="AD40" s="122">
        <v>34</v>
      </c>
    </row>
    <row r="41" spans="1:30" s="72" customFormat="1" ht="15" customHeight="1">
      <c r="A41" s="84">
        <v>35</v>
      </c>
      <c r="B41" s="118" t="s">
        <v>338</v>
      </c>
      <c r="C41" s="84" t="s">
        <v>311</v>
      </c>
      <c r="D41" s="119" t="s">
        <v>319</v>
      </c>
      <c r="E41" s="120">
        <v>3348.9109562519002</v>
      </c>
      <c r="F41" s="120">
        <v>3310.0632040139999</v>
      </c>
      <c r="G41" s="120">
        <v>3269.7731847780001</v>
      </c>
      <c r="H41" s="120">
        <v>3213.6550341048001</v>
      </c>
      <c r="I41" s="120">
        <v>3176.2207308678999</v>
      </c>
      <c r="J41" s="120">
        <v>3225.0593586969999</v>
      </c>
      <c r="K41" s="120">
        <v>3262.3909226718001</v>
      </c>
      <c r="L41" s="120">
        <v>3251.2323813252001</v>
      </c>
      <c r="M41" s="120">
        <v>3259.7061212004619</v>
      </c>
      <c r="N41" s="120">
        <v>3283.7948637175227</v>
      </c>
      <c r="O41" s="120">
        <v>3274.5559892131846</v>
      </c>
      <c r="P41" s="132" t="s">
        <v>295</v>
      </c>
      <c r="Q41" s="132" t="s">
        <v>295</v>
      </c>
      <c r="R41" s="120">
        <v>3266.9308668498907</v>
      </c>
      <c r="S41" s="132" t="s">
        <v>295</v>
      </c>
      <c r="T41" s="132" t="s">
        <v>295</v>
      </c>
      <c r="U41" s="120">
        <v>3181.6253647451113</v>
      </c>
      <c r="V41" s="137" t="s">
        <v>295</v>
      </c>
      <c r="W41" s="137" t="s">
        <v>295</v>
      </c>
      <c r="X41" s="120">
        <v>3085.5050006236397</v>
      </c>
      <c r="Y41" s="125" t="s">
        <v>295</v>
      </c>
      <c r="Z41" s="125" t="s">
        <v>295</v>
      </c>
      <c r="AA41" s="120">
        <v>3067.8199805514073</v>
      </c>
      <c r="AB41" s="125" t="s">
        <v>295</v>
      </c>
      <c r="AC41" s="125" t="s">
        <v>295</v>
      </c>
      <c r="AD41" s="122">
        <v>35</v>
      </c>
    </row>
    <row r="42" spans="1:30" s="72" customFormat="1" ht="15" customHeight="1">
      <c r="A42" s="84">
        <v>36</v>
      </c>
      <c r="B42" s="131" t="s">
        <v>339</v>
      </c>
      <c r="C42" s="84" t="s">
        <v>311</v>
      </c>
      <c r="D42" s="119" t="s">
        <v>319</v>
      </c>
      <c r="E42" s="120">
        <v>273.91095625190019</v>
      </c>
      <c r="F42" s="120">
        <v>271.31320401399989</v>
      </c>
      <c r="G42" s="120">
        <v>267.27318477800009</v>
      </c>
      <c r="H42" s="120">
        <v>247.40503410480005</v>
      </c>
      <c r="I42" s="120">
        <v>246.22073086789987</v>
      </c>
      <c r="J42" s="120">
        <v>256.05935869699988</v>
      </c>
      <c r="K42" s="120">
        <v>254.39092267180013</v>
      </c>
      <c r="L42" s="120">
        <v>204.23238132520009</v>
      </c>
      <c r="M42" s="120">
        <v>196.71117383240022</v>
      </c>
      <c r="N42" s="120">
        <v>204.80496898139984</v>
      </c>
      <c r="O42" s="120">
        <v>179.57114710900004</v>
      </c>
      <c r="P42" s="132" t="s">
        <v>295</v>
      </c>
      <c r="Q42" s="132" t="s">
        <v>295</v>
      </c>
      <c r="R42" s="120">
        <v>186.08864592494623</v>
      </c>
      <c r="S42" s="132" t="s">
        <v>295</v>
      </c>
      <c r="T42" s="132" t="s">
        <v>295</v>
      </c>
      <c r="U42" s="120">
        <v>202.59483632648298</v>
      </c>
      <c r="V42" s="137" t="s">
        <v>295</v>
      </c>
      <c r="W42" s="137" t="s">
        <v>295</v>
      </c>
      <c r="X42" s="120">
        <v>201.59483632648283</v>
      </c>
      <c r="Y42" s="125" t="s">
        <v>295</v>
      </c>
      <c r="Z42" s="125" t="s">
        <v>295</v>
      </c>
      <c r="AA42" s="120">
        <v>219.4711576517042</v>
      </c>
      <c r="AB42" s="125" t="s">
        <v>295</v>
      </c>
      <c r="AC42" s="125" t="s">
        <v>295</v>
      </c>
      <c r="AD42" s="122">
        <v>36</v>
      </c>
    </row>
    <row r="43" spans="1:30" s="72" customFormat="1" ht="15" customHeight="1">
      <c r="A43" s="84">
        <v>37</v>
      </c>
      <c r="B43" s="131" t="s">
        <v>340</v>
      </c>
      <c r="C43" s="84" t="s">
        <v>311</v>
      </c>
      <c r="D43" s="119" t="s">
        <v>319</v>
      </c>
      <c r="E43" s="120">
        <v>3075</v>
      </c>
      <c r="F43" s="120">
        <v>3038.75</v>
      </c>
      <c r="G43" s="120">
        <v>3002.5</v>
      </c>
      <c r="H43" s="120">
        <v>2966.25</v>
      </c>
      <c r="I43" s="120">
        <v>2930</v>
      </c>
      <c r="J43" s="120">
        <v>2969</v>
      </c>
      <c r="K43" s="120">
        <v>3008</v>
      </c>
      <c r="L43" s="120">
        <v>3047</v>
      </c>
      <c r="M43" s="120">
        <v>3062.9949473680617</v>
      </c>
      <c r="N43" s="120">
        <v>3078.989894736123</v>
      </c>
      <c r="O43" s="120">
        <v>3094.9848421041847</v>
      </c>
      <c r="P43" s="132" t="s">
        <v>295</v>
      </c>
      <c r="Q43" s="132" t="s">
        <v>295</v>
      </c>
      <c r="R43" s="120">
        <v>3080.8422209249443</v>
      </c>
      <c r="S43" s="132" t="s">
        <v>295</v>
      </c>
      <c r="T43" s="132" t="s">
        <v>295</v>
      </c>
      <c r="U43" s="120">
        <v>2979.0305284186284</v>
      </c>
      <c r="V43" s="137" t="s">
        <v>295</v>
      </c>
      <c r="W43" s="137" t="s">
        <v>295</v>
      </c>
      <c r="X43" s="120">
        <v>2883.9101642971568</v>
      </c>
      <c r="Y43" s="125" t="s">
        <v>295</v>
      </c>
      <c r="Z43" s="125" t="s">
        <v>295</v>
      </c>
      <c r="AA43" s="120">
        <v>2848.348822899703</v>
      </c>
      <c r="AB43" s="125" t="s">
        <v>295</v>
      </c>
      <c r="AC43" s="125" t="s">
        <v>295</v>
      </c>
      <c r="AD43" s="122">
        <v>37</v>
      </c>
    </row>
    <row r="44" spans="1:30" s="140" customFormat="1" ht="22.5" customHeight="1">
      <c r="A44" s="269"/>
      <c r="B44" s="139"/>
      <c r="C44" s="323"/>
      <c r="D44" s="320" t="s">
        <v>341</v>
      </c>
      <c r="E44" s="320"/>
      <c r="F44" s="320"/>
      <c r="G44" s="320"/>
      <c r="H44" s="320"/>
      <c r="I44" s="320"/>
      <c r="J44" s="139"/>
      <c r="K44" s="310"/>
      <c r="L44" s="310"/>
      <c r="M44" s="310"/>
      <c r="N44" s="320" t="s">
        <v>341</v>
      </c>
      <c r="O44" s="310"/>
      <c r="P44" s="310"/>
      <c r="Q44" s="310"/>
      <c r="R44" s="320"/>
      <c r="T44" s="310"/>
      <c r="U44" s="310"/>
      <c r="V44" s="310"/>
      <c r="W44" s="310"/>
      <c r="X44" s="310"/>
      <c r="Y44" s="310"/>
      <c r="Z44" s="310"/>
      <c r="AA44" s="310"/>
      <c r="AB44" s="295"/>
      <c r="AC44" s="295"/>
      <c r="AD44" s="269"/>
    </row>
    <row r="45" spans="1:30" s="72" customFormat="1" ht="15" customHeight="1">
      <c r="A45" s="84">
        <v>38</v>
      </c>
      <c r="B45" s="118" t="s">
        <v>342</v>
      </c>
      <c r="C45" s="141" t="s">
        <v>343</v>
      </c>
      <c r="D45" s="142">
        <f>IF(AND(ISNUMBER(D6),($N6)&gt;0),D6/$N6*100,0)</f>
        <v>0</v>
      </c>
      <c r="E45" s="142">
        <f>IF(AND(ISNUMBER(E6),($S6)&gt;0),E6/$S6*100,0)</f>
        <v>97.375687023926289</v>
      </c>
      <c r="F45" s="142">
        <f>IF(AND(ISNUMBER(F6),($S6)&gt;0),F6/$S6*100,0)</f>
        <v>98.22489253893184</v>
      </c>
      <c r="G45" s="142">
        <f t="shared" ref="G45:AB46" si="0">IF(AND(ISNUMBER(G6),($S6)&gt;0),G6/$S6*100,0)</f>
        <v>98.665782689159286</v>
      </c>
      <c r="H45" s="142">
        <f t="shared" si="0"/>
        <v>98.909007915585534</v>
      </c>
      <c r="I45" s="142">
        <f t="shared" si="0"/>
        <v>99.247317938773264</v>
      </c>
      <c r="J45" s="142">
        <f t="shared" si="0"/>
        <v>99.483450561843483</v>
      </c>
      <c r="K45" s="142">
        <f t="shared" si="0"/>
        <v>99.538300270403241</v>
      </c>
      <c r="L45" s="142">
        <f t="shared" si="0"/>
        <v>99.51359321633187</v>
      </c>
      <c r="M45" s="142">
        <f t="shared" si="0"/>
        <v>99.666998208774984</v>
      </c>
      <c r="N45" s="142">
        <f t="shared" si="0"/>
        <v>99.783516083815485</v>
      </c>
      <c r="O45" s="142">
        <f t="shared" si="0"/>
        <v>100.00279604083045</v>
      </c>
      <c r="P45" s="142">
        <f t="shared" si="0"/>
        <v>100.11970815156288</v>
      </c>
      <c r="Q45" s="142">
        <f t="shared" si="0"/>
        <v>100.11363206977559</v>
      </c>
      <c r="R45" s="142">
        <f t="shared" si="0"/>
        <v>100.07624396978602</v>
      </c>
      <c r="S45" s="142">
        <f t="shared" si="0"/>
        <v>100</v>
      </c>
      <c r="T45" s="142">
        <f t="shared" si="0"/>
        <v>99.850688993588463</v>
      </c>
      <c r="U45" s="142">
        <f t="shared" si="0"/>
        <v>99.732941103189134</v>
      </c>
      <c r="V45" s="142">
        <f t="shared" si="0"/>
        <v>99.471555561243335</v>
      </c>
      <c r="W45" s="142">
        <f t="shared" si="0"/>
        <v>99.228881051752907</v>
      </c>
      <c r="X45" s="142">
        <f t="shared" si="0"/>
        <v>99.167382709877899</v>
      </c>
      <c r="Y45" s="142">
        <f t="shared" si="0"/>
        <v>97.440385346586851</v>
      </c>
      <c r="Z45" s="142">
        <f t="shared" si="0"/>
        <v>97.677897188062374</v>
      </c>
      <c r="AA45" s="142">
        <f t="shared" si="0"/>
        <v>97.973634608653455</v>
      </c>
      <c r="AB45" s="142">
        <f t="shared" si="0"/>
        <v>98.495238754896945</v>
      </c>
      <c r="AC45" s="81" t="s">
        <v>300</v>
      </c>
      <c r="AD45" s="122">
        <v>38</v>
      </c>
    </row>
    <row r="46" spans="1:30" s="72" customFormat="1" ht="15" customHeight="1">
      <c r="A46" s="84">
        <v>39</v>
      </c>
      <c r="B46" s="118" t="s">
        <v>344</v>
      </c>
      <c r="C46" s="141" t="s">
        <v>343</v>
      </c>
      <c r="D46" s="142">
        <f>IF(AND(ISNUMBER(D7),($N7)&gt;0),D7/$N7*100,0)</f>
        <v>0</v>
      </c>
      <c r="E46" s="142">
        <f>IF(AND(ISNUMBER(E7),($S7)&gt;0),E7/$S7*100,0)</f>
        <v>90.272601970493653</v>
      </c>
      <c r="F46" s="142">
        <f>IF(AND(ISNUMBER(F7),($S7)&gt;0),F7/$S7*100,0)</f>
        <v>91.460768798815664</v>
      </c>
      <c r="G46" s="142">
        <f t="shared" si="0"/>
        <v>92.772091479912206</v>
      </c>
      <c r="H46" s="142">
        <f t="shared" si="0"/>
        <v>93.817320945428563</v>
      </c>
      <c r="I46" s="142">
        <f t="shared" si="0"/>
        <v>94.501378324569913</v>
      </c>
      <c r="J46" s="142">
        <f t="shared" si="0"/>
        <v>95.270304762877117</v>
      </c>
      <c r="K46" s="142">
        <f t="shared" si="0"/>
        <v>95.65508703864414</v>
      </c>
      <c r="L46" s="142">
        <f t="shared" si="0"/>
        <v>95.96648629332789</v>
      </c>
      <c r="M46" s="142">
        <f t="shared" si="0"/>
        <v>96.679896880902547</v>
      </c>
      <c r="N46" s="142">
        <f t="shared" si="0"/>
        <v>97.521568227066211</v>
      </c>
      <c r="O46" s="142">
        <f t="shared" si="0"/>
        <v>98.324314666394415</v>
      </c>
      <c r="P46" s="142">
        <f t="shared" si="0"/>
        <v>98.970085251927102</v>
      </c>
      <c r="Q46" s="142">
        <f t="shared" si="0"/>
        <v>99.51631017407729</v>
      </c>
      <c r="R46" s="142">
        <f t="shared" si="0"/>
        <v>99.892796977895756</v>
      </c>
      <c r="S46" s="142">
        <f t="shared" si="0"/>
        <v>100</v>
      </c>
      <c r="T46" s="142">
        <f t="shared" si="0"/>
        <v>101.50339476236663</v>
      </c>
      <c r="U46" s="142">
        <f t="shared" si="0"/>
        <v>101.38853438154065</v>
      </c>
      <c r="V46" s="142">
        <f t="shared" si="0"/>
        <v>102.292102710705</v>
      </c>
      <c r="W46" s="142">
        <f t="shared" si="0"/>
        <v>102.58052988922356</v>
      </c>
      <c r="X46" s="142">
        <f t="shared" si="0"/>
        <v>102.86640461483485</v>
      </c>
      <c r="Y46" s="142">
        <f t="shared" si="0"/>
        <v>100.84741436520497</v>
      </c>
      <c r="Z46" s="142">
        <f t="shared" si="0"/>
        <v>101.350247587932</v>
      </c>
      <c r="AA46" s="142">
        <f t="shared" si="0"/>
        <v>101.92710194496912</v>
      </c>
      <c r="AB46" s="142">
        <f t="shared" si="0"/>
        <v>102.66476083516258</v>
      </c>
      <c r="AC46" s="81" t="s">
        <v>300</v>
      </c>
      <c r="AD46" s="122">
        <v>39</v>
      </c>
    </row>
    <row r="47" spans="1:30" s="144" customFormat="1" ht="15" customHeight="1">
      <c r="A47" s="84">
        <v>40</v>
      </c>
      <c r="B47" s="118" t="s">
        <v>293</v>
      </c>
      <c r="C47" s="141" t="s">
        <v>345</v>
      </c>
      <c r="D47" s="142">
        <f>IF(AND(ISNUMBER(D8),($N8)&gt;0),D8/$N8*100,0)</f>
        <v>0</v>
      </c>
      <c r="E47" s="143" t="s">
        <v>295</v>
      </c>
      <c r="F47" s="142">
        <f>IF(AND(ISNUMBER(F8),($N8)&gt;0),F8/$N8*100,0)</f>
        <v>89.334186596725246</v>
      </c>
      <c r="G47" s="143" t="s">
        <v>295</v>
      </c>
      <c r="H47" s="143" t="s">
        <v>295</v>
      </c>
      <c r="I47" s="143" t="s">
        <v>295</v>
      </c>
      <c r="J47" s="142">
        <f>IF(AND(ISNUMBER(J8),($N8)&gt;0),J8/$N8*100,0)</f>
        <v>94.068811648166403</v>
      </c>
      <c r="K47" s="143" t="s">
        <v>295</v>
      </c>
      <c r="L47" s="143" t="s">
        <v>295</v>
      </c>
      <c r="M47" s="143" t="s">
        <v>295</v>
      </c>
      <c r="N47" s="142">
        <f>IF(AND(ISNUMBER(N8),($N8)&gt;0),N8/$N8*100,0)</f>
        <v>100</v>
      </c>
      <c r="O47" s="143" t="s">
        <v>295</v>
      </c>
      <c r="P47" s="143" t="s">
        <v>295</v>
      </c>
      <c r="Q47" s="143" t="s">
        <v>295</v>
      </c>
      <c r="R47" s="142">
        <f>IF(AND(ISNUMBER(R8),($N8)&gt;0),R8/$N8*100,0)</f>
        <v>109.06672841362226</v>
      </c>
      <c r="S47" s="143" t="s">
        <v>295</v>
      </c>
      <c r="T47" s="143" t="s">
        <v>295</v>
      </c>
      <c r="U47" s="143" t="s">
        <v>295</v>
      </c>
      <c r="V47" s="142">
        <f>IF(AND(ISNUMBER(V8),($N8)&gt;0),V8/$N8*100,0)</f>
        <v>114.66025734528178</v>
      </c>
      <c r="W47" s="119" t="s">
        <v>295</v>
      </c>
      <c r="X47" s="119" t="s">
        <v>295</v>
      </c>
      <c r="Y47" s="119" t="s">
        <v>295</v>
      </c>
      <c r="Z47" s="119" t="s">
        <v>295</v>
      </c>
      <c r="AA47" s="119" t="s">
        <v>295</v>
      </c>
      <c r="AB47" s="119" t="s">
        <v>295</v>
      </c>
      <c r="AC47" s="119" t="s">
        <v>295</v>
      </c>
      <c r="AD47" s="122">
        <v>40</v>
      </c>
    </row>
    <row r="48" spans="1:30" s="144" customFormat="1" ht="15" customHeight="1">
      <c r="A48" s="84">
        <v>41</v>
      </c>
      <c r="B48" s="118" t="s">
        <v>296</v>
      </c>
      <c r="C48" s="141" t="s">
        <v>345</v>
      </c>
      <c r="D48" s="142">
        <f>IF(AND(ISNUMBER(D9),($N9)&gt;0),D9/$N9*100,0)</f>
        <v>0</v>
      </c>
      <c r="E48" s="143" t="s">
        <v>295</v>
      </c>
      <c r="F48" s="142">
        <f>IF(AND(ISNUMBER(F9),($N9)&gt;0),F9/$N9*100,0)</f>
        <v>89.701850885466499</v>
      </c>
      <c r="G48" s="143" t="s">
        <v>295</v>
      </c>
      <c r="H48" s="143" t="s">
        <v>295</v>
      </c>
      <c r="I48" s="143" t="s">
        <v>295</v>
      </c>
      <c r="J48" s="142">
        <f>IF(AND(ISNUMBER(J9),($N9)&gt;0),J9/$N9*100,0)</f>
        <v>93.968006354956785</v>
      </c>
      <c r="K48" s="143" t="s">
        <v>295</v>
      </c>
      <c r="L48" s="143" t="s">
        <v>295</v>
      </c>
      <c r="M48" s="143" t="s">
        <v>295</v>
      </c>
      <c r="N48" s="142">
        <f>IF(AND(ISNUMBER(N9),($N9)&gt;0),N9/$N9*100,0)</f>
        <v>100</v>
      </c>
      <c r="O48" s="143" t="s">
        <v>295</v>
      </c>
      <c r="P48" s="143" t="s">
        <v>295</v>
      </c>
      <c r="Q48" s="143" t="s">
        <v>295</v>
      </c>
      <c r="R48" s="142">
        <f>IF(AND(ISNUMBER(R9),($N9)&gt;0),R9/$N9*100,0)</f>
        <v>107.46302464355676</v>
      </c>
      <c r="S48" s="143" t="s">
        <v>295</v>
      </c>
      <c r="T48" s="143" t="s">
        <v>295</v>
      </c>
      <c r="U48" s="143" t="s">
        <v>295</v>
      </c>
      <c r="V48" s="142">
        <f>IF(AND(ISNUMBER(V9),($N9)&gt;0),V9/$N9*100,0)</f>
        <v>109.57559342492256</v>
      </c>
      <c r="W48" s="119" t="s">
        <v>295</v>
      </c>
      <c r="X48" s="119" t="s">
        <v>295</v>
      </c>
      <c r="Y48" s="119" t="s">
        <v>295</v>
      </c>
      <c r="Z48" s="119" t="s">
        <v>295</v>
      </c>
      <c r="AA48" s="119" t="s">
        <v>295</v>
      </c>
      <c r="AB48" s="119" t="s">
        <v>295</v>
      </c>
      <c r="AC48" s="119" t="s">
        <v>295</v>
      </c>
      <c r="AD48" s="122">
        <v>41</v>
      </c>
    </row>
    <row r="49" spans="1:186" s="72" customFormat="1" ht="15" customHeight="1">
      <c r="A49" s="84">
        <v>42</v>
      </c>
      <c r="B49" s="118" t="s">
        <v>346</v>
      </c>
      <c r="C49" s="141" t="s">
        <v>343</v>
      </c>
      <c r="D49" s="142">
        <f>IF(AND(ISNUMBER(D10),($N10)&gt;0),D10/$N10*100,0)</f>
        <v>0</v>
      </c>
      <c r="E49" s="142">
        <f>IF(AND(ISNUMBER(E10),($S10)&gt;0),E10/$S10*100,0)</f>
        <v>80.285999316493459</v>
      </c>
      <c r="F49" s="142">
        <f t="shared" ref="F49:AB52" si="1">IF(AND(ISNUMBER(F10),($S10)&gt;0),F10/$S10*100,0)</f>
        <v>81.184427700024102</v>
      </c>
      <c r="G49" s="142">
        <f t="shared" si="1"/>
        <v>82.214613399991705</v>
      </c>
      <c r="H49" s="142">
        <f t="shared" si="1"/>
        <v>83.340051741325155</v>
      </c>
      <c r="I49" s="142">
        <f t="shared" si="1"/>
        <v>84.6493043910925</v>
      </c>
      <c r="J49" s="142">
        <f t="shared" si="1"/>
        <v>85.868344873501044</v>
      </c>
      <c r="K49" s="142">
        <f t="shared" si="1"/>
        <v>86.969215592381474</v>
      </c>
      <c r="L49" s="142">
        <f t="shared" si="1"/>
        <v>88.071930111915577</v>
      </c>
      <c r="M49" s="142">
        <f t="shared" si="1"/>
        <v>89.283328307358715</v>
      </c>
      <c r="N49" s="142">
        <f t="shared" si="1"/>
        <v>94.664390601973409</v>
      </c>
      <c r="O49" s="142">
        <f t="shared" si="1"/>
        <v>95.959556971624977</v>
      </c>
      <c r="P49" s="142">
        <f t="shared" si="1"/>
        <v>97.023960021244648</v>
      </c>
      <c r="Q49" s="142">
        <f t="shared" si="1"/>
        <v>98.038156131363721</v>
      </c>
      <c r="R49" s="142">
        <f t="shared" si="1"/>
        <v>99.034561337735923</v>
      </c>
      <c r="S49" s="142">
        <f t="shared" si="1"/>
        <v>100</v>
      </c>
      <c r="T49" s="142">
        <f t="shared" si="1"/>
        <v>100.88570725381685</v>
      </c>
      <c r="U49" s="142">
        <f t="shared" si="1"/>
        <v>101.66543392958482</v>
      </c>
      <c r="V49" s="142">
        <f t="shared" si="1"/>
        <v>102.3029987056497</v>
      </c>
      <c r="W49" s="142">
        <f t="shared" si="1"/>
        <v>102.83531808274545</v>
      </c>
      <c r="X49" s="142">
        <f t="shared" si="1"/>
        <v>103.35491278104338</v>
      </c>
      <c r="Y49" s="142">
        <f t="shared" si="1"/>
        <v>103.94998182242077</v>
      </c>
      <c r="Z49" s="142">
        <f t="shared" si="1"/>
        <v>104.53575864668517</v>
      </c>
      <c r="AA49" s="142">
        <f t="shared" si="1"/>
        <v>105.15655538346986</v>
      </c>
      <c r="AB49" s="142">
        <f t="shared" si="1"/>
        <v>105.83394216314721</v>
      </c>
      <c r="AC49" s="81" t="s">
        <v>300</v>
      </c>
      <c r="AD49" s="122">
        <v>42</v>
      </c>
    </row>
    <row r="50" spans="1:186" s="72" customFormat="1" ht="15" customHeight="1">
      <c r="A50" s="84">
        <v>43</v>
      </c>
      <c r="B50" s="118" t="s">
        <v>347</v>
      </c>
      <c r="C50" s="141" t="s">
        <v>343</v>
      </c>
      <c r="D50" s="142">
        <f>IF(AND(ISNUMBER(D11),($S11)&gt;0),D11/$S11*100,0)</f>
        <v>85.600430409158477</v>
      </c>
      <c r="E50" s="142">
        <f>IF(AND(ISNUMBER(E11),($S11)&gt;0),E11/$S11*100,0)</f>
        <v>86.404451465104614</v>
      </c>
      <c r="F50" s="142">
        <f t="shared" si="1"/>
        <v>87.347532766576023</v>
      </c>
      <c r="G50" s="142">
        <f t="shared" si="1"/>
        <v>88.46507146697914</v>
      </c>
      <c r="H50" s="142">
        <f t="shared" si="1"/>
        <v>89.430908081354687</v>
      </c>
      <c r="I50" s="142">
        <f t="shared" si="1"/>
        <v>90.905748176610459</v>
      </c>
      <c r="J50" s="142">
        <f t="shared" si="1"/>
        <v>92.266025384866282</v>
      </c>
      <c r="K50" s="142">
        <f t="shared" si="1"/>
        <v>93.676971089855343</v>
      </c>
      <c r="L50" s="142">
        <f t="shared" si="1"/>
        <v>94.887490527152863</v>
      </c>
      <c r="M50" s="142">
        <f t="shared" si="1"/>
        <v>96.038287381549438</v>
      </c>
      <c r="N50" s="142">
        <f t="shared" si="1"/>
        <v>97.04798359736364</v>
      </c>
      <c r="O50" s="142">
        <f t="shared" si="1"/>
        <v>97.801831716724266</v>
      </c>
      <c r="P50" s="142">
        <f t="shared" si="1"/>
        <v>98.416313658019462</v>
      </c>
      <c r="Q50" s="142">
        <f t="shared" si="1"/>
        <v>98.964228723965732</v>
      </c>
      <c r="R50" s="142">
        <f t="shared" si="1"/>
        <v>99.522297716203482</v>
      </c>
      <c r="S50" s="142">
        <f t="shared" si="1"/>
        <v>100</v>
      </c>
      <c r="T50" s="142">
        <f t="shared" si="1"/>
        <v>100.51207039138608</v>
      </c>
      <c r="U50" s="142">
        <f t="shared" si="1"/>
        <v>100.92788328081956</v>
      </c>
      <c r="V50" s="142">
        <f t="shared" si="1"/>
        <v>101.27955399991247</v>
      </c>
      <c r="W50" s="142">
        <f t="shared" si="1"/>
        <v>101.59883885200659</v>
      </c>
      <c r="X50" s="142">
        <f t="shared" si="1"/>
        <v>104.22755029726909</v>
      </c>
      <c r="Y50" s="142">
        <f t="shared" si="1"/>
        <v>102.72835948883781</v>
      </c>
      <c r="Z50" s="142">
        <f t="shared" si="1"/>
        <v>103.17209567557275</v>
      </c>
      <c r="AA50" s="142">
        <f t="shared" si="1"/>
        <v>103.65080677824136</v>
      </c>
      <c r="AB50" s="142">
        <f t="shared" si="1"/>
        <v>104.22239242634414</v>
      </c>
      <c r="AC50" s="81" t="s">
        <v>300</v>
      </c>
      <c r="AD50" s="122">
        <v>43</v>
      </c>
    </row>
    <row r="51" spans="1:186" s="72" customFormat="1" ht="15" customHeight="1">
      <c r="A51" s="84">
        <v>44</v>
      </c>
      <c r="B51" s="118" t="s">
        <v>348</v>
      </c>
      <c r="C51" s="141" t="s">
        <v>343</v>
      </c>
      <c r="D51" s="142">
        <f>IF(AND(ISNUMBER(D12),($N12)&gt;0),D12/$N12*100,0)</f>
        <v>0</v>
      </c>
      <c r="E51" s="142">
        <f>IF(AND(ISNUMBER(E12),($S12)&gt;0),E12/$S12*100,0)</f>
        <v>68.166160628509715</v>
      </c>
      <c r="F51" s="142">
        <f t="shared" si="1"/>
        <v>72.954915854105266</v>
      </c>
      <c r="G51" s="142">
        <f t="shared" si="1"/>
        <v>75.944580279689049</v>
      </c>
      <c r="H51" s="142">
        <f t="shared" si="1"/>
        <v>78.717076066236032</v>
      </c>
      <c r="I51" s="142">
        <f t="shared" si="1"/>
        <v>81.176334101197568</v>
      </c>
      <c r="J51" s="142">
        <f t="shared" si="1"/>
        <v>83.140228325052107</v>
      </c>
      <c r="K51" s="142">
        <f t="shared" si="1"/>
        <v>84.768556078854544</v>
      </c>
      <c r="L51" s="142">
        <f t="shared" si="1"/>
        <v>86.211181999715521</v>
      </c>
      <c r="M51" s="142">
        <f t="shared" si="1"/>
        <v>88.483069507472962</v>
      </c>
      <c r="N51" s="142">
        <f t="shared" si="1"/>
        <v>90.960762640955011</v>
      </c>
      <c r="O51" s="142">
        <f t="shared" si="1"/>
        <v>94.110542254119892</v>
      </c>
      <c r="P51" s="142">
        <f t="shared" si="1"/>
        <v>94.457153890957983</v>
      </c>
      <c r="Q51" s="142">
        <f t="shared" si="1"/>
        <v>96.026044344358112</v>
      </c>
      <c r="R51" s="142">
        <f t="shared" si="1"/>
        <v>97.908490395869904</v>
      </c>
      <c r="S51" s="142">
        <f t="shared" si="1"/>
        <v>100</v>
      </c>
      <c r="T51" s="142">
        <f t="shared" si="1"/>
        <v>102.84424963984016</v>
      </c>
      <c r="U51" s="142">
        <f t="shared" si="1"/>
        <v>104.43387957907584</v>
      </c>
      <c r="V51" s="142">
        <f t="shared" si="1"/>
        <v>106.73635981498153</v>
      </c>
      <c r="W51" s="142">
        <f t="shared" si="1"/>
        <v>106.51307263031509</v>
      </c>
      <c r="X51" s="142">
        <f t="shared" si="1"/>
        <v>109.09104634281815</v>
      </c>
      <c r="Y51" s="142">
        <f t="shared" si="1"/>
        <v>112.71711897551708</v>
      </c>
      <c r="Z51" s="142">
        <f t="shared" si="1"/>
        <v>115.636936626965</v>
      </c>
      <c r="AA51" s="142">
        <f t="shared" si="1"/>
        <v>116.98087120143603</v>
      </c>
      <c r="AB51" s="142">
        <f t="shared" si="1"/>
        <v>119.10956884913335</v>
      </c>
      <c r="AC51" s="81" t="s">
        <v>300</v>
      </c>
      <c r="AD51" s="122">
        <v>44</v>
      </c>
    </row>
    <row r="52" spans="1:186" s="72" customFormat="1" ht="15" customHeight="1">
      <c r="A52" s="84">
        <v>45</v>
      </c>
      <c r="B52" s="118" t="s">
        <v>349</v>
      </c>
      <c r="C52" s="141" t="s">
        <v>343</v>
      </c>
      <c r="D52" s="142">
        <f>IF(AND(ISNUMBER(D13),($N13)&gt;0),D13/$N13*100,0)</f>
        <v>0</v>
      </c>
      <c r="E52" s="142">
        <f>IF(AND(ISNUMBER(E13),($S13)&gt;0),E13/$S13*100,0)</f>
        <v>85.556814669825897</v>
      </c>
      <c r="F52" s="142">
        <f t="shared" si="1"/>
        <v>87.720201916142997</v>
      </c>
      <c r="G52" s="142">
        <f t="shared" si="1"/>
        <v>87.864427732564138</v>
      </c>
      <c r="H52" s="142">
        <f t="shared" si="1"/>
        <v>89.110950860203985</v>
      </c>
      <c r="I52" s="142">
        <f t="shared" si="1"/>
        <v>90.604718244565788</v>
      </c>
      <c r="J52" s="142">
        <f t="shared" si="1"/>
        <v>91.964561656536532</v>
      </c>
      <c r="K52" s="142">
        <f t="shared" si="1"/>
        <v>92.747501802822711</v>
      </c>
      <c r="L52" s="142">
        <f t="shared" si="1"/>
        <v>93.942515710312151</v>
      </c>
      <c r="M52" s="142">
        <f t="shared" si="1"/>
        <v>96.136808488719481</v>
      </c>
      <c r="N52" s="142">
        <f t="shared" si="1"/>
        <v>98.104460698465033</v>
      </c>
      <c r="O52" s="142">
        <f t="shared" si="1"/>
        <v>99.866076027608955</v>
      </c>
      <c r="P52" s="142">
        <f t="shared" si="1"/>
        <v>98.918306376841457</v>
      </c>
      <c r="Q52" s="142">
        <f t="shared" si="1"/>
        <v>98.640156588029257</v>
      </c>
      <c r="R52" s="142">
        <f t="shared" si="1"/>
        <v>99.340681982074813</v>
      </c>
      <c r="S52" s="142">
        <f t="shared" si="1"/>
        <v>100</v>
      </c>
      <c r="T52" s="142">
        <f t="shared" si="1"/>
        <v>101.75131348511384</v>
      </c>
      <c r="U52" s="142">
        <f t="shared" si="1"/>
        <v>101.6173895127228</v>
      </c>
      <c r="V52" s="142">
        <f t="shared" si="1"/>
        <v>102.12217987019676</v>
      </c>
      <c r="W52" s="142">
        <f t="shared" si="1"/>
        <v>102.41063150303904</v>
      </c>
      <c r="X52" s="142">
        <f t="shared" si="1"/>
        <v>103.01844030081386</v>
      </c>
      <c r="Y52" s="142">
        <f t="shared" si="1"/>
        <v>104.35768002472443</v>
      </c>
      <c r="Z52" s="142">
        <f t="shared" si="1"/>
        <v>105.58359946430411</v>
      </c>
      <c r="AA52" s="142">
        <f t="shared" si="1"/>
        <v>105.71752343669519</v>
      </c>
      <c r="AB52" s="142">
        <f t="shared" si="1"/>
        <v>106.65499124343259</v>
      </c>
      <c r="AC52" s="81" t="s">
        <v>300</v>
      </c>
      <c r="AD52" s="122">
        <v>45</v>
      </c>
    </row>
    <row r="53" spans="1:186" s="72" customFormat="1" ht="15" customHeight="1">
      <c r="A53" s="84"/>
      <c r="B53" s="127" t="s">
        <v>306</v>
      </c>
      <c r="C53" s="141"/>
      <c r="D53" s="119"/>
      <c r="E53" s="120"/>
      <c r="F53" s="81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20"/>
      <c r="W53" s="120"/>
      <c r="X53" s="120"/>
      <c r="Y53" s="120"/>
      <c r="Z53" s="120"/>
      <c r="AA53" s="81"/>
      <c r="AB53" s="81"/>
      <c r="AC53" s="81"/>
      <c r="AD53" s="122"/>
    </row>
    <row r="54" spans="1:186" s="72" customFormat="1" ht="15" customHeight="1">
      <c r="A54" s="84">
        <v>46</v>
      </c>
      <c r="B54" s="131" t="s">
        <v>350</v>
      </c>
      <c r="C54" s="141" t="s">
        <v>343</v>
      </c>
      <c r="D54" s="119">
        <v>0</v>
      </c>
      <c r="E54" s="81">
        <f>IF(AND(ISNUMBER(E15),($S15)&gt;0),E15/$S15*100,0)</f>
        <v>50.379515225849261</v>
      </c>
      <c r="F54" s="81">
        <f t="shared" ref="F54:AB57" si="2">IF(AND(ISNUMBER(F15),($S15)&gt;0),F15/$S15*100,0)</f>
        <v>57.03284440378409</v>
      </c>
      <c r="G54" s="81">
        <f t="shared" si="2"/>
        <v>66.220631553549353</v>
      </c>
      <c r="H54" s="81">
        <f t="shared" si="2"/>
        <v>72.812635092340329</v>
      </c>
      <c r="I54" s="81">
        <f t="shared" si="2"/>
        <v>77.867476299148478</v>
      </c>
      <c r="J54" s="81">
        <f t="shared" si="2"/>
        <v>81.733002241904515</v>
      </c>
      <c r="K54" s="81">
        <f t="shared" si="2"/>
        <v>85.385396455176988</v>
      </c>
      <c r="L54" s="81">
        <f t="shared" si="2"/>
        <v>87.237229689652054</v>
      </c>
      <c r="M54" s="81">
        <f t="shared" si="2"/>
        <v>89.917461721742455</v>
      </c>
      <c r="N54" s="81">
        <f t="shared" si="2"/>
        <v>92.658014054630087</v>
      </c>
      <c r="O54" s="81">
        <f t="shared" si="2"/>
        <v>94.306768943087789</v>
      </c>
      <c r="P54" s="81">
        <f t="shared" si="2"/>
        <v>95.993726688717089</v>
      </c>
      <c r="Q54" s="81">
        <f t="shared" si="2"/>
        <v>97.403211050679104</v>
      </c>
      <c r="R54" s="81">
        <f t="shared" si="2"/>
        <v>98.669937367420999</v>
      </c>
      <c r="S54" s="81">
        <f t="shared" si="2"/>
        <v>100</v>
      </c>
      <c r="T54" s="81">
        <f t="shared" si="2"/>
        <v>101.29085443706079</v>
      </c>
      <c r="U54" s="81">
        <f t="shared" si="2"/>
        <v>102.55154872372296</v>
      </c>
      <c r="V54" s="81">
        <f t="shared" si="2"/>
        <v>103.82531240889121</v>
      </c>
      <c r="W54" s="81">
        <f t="shared" si="2"/>
        <v>104.86382692095025</v>
      </c>
      <c r="X54" s="81">
        <f t="shared" si="2"/>
        <v>105.93049090671465</v>
      </c>
      <c r="Y54" s="81">
        <f t="shared" si="2"/>
        <v>107.27060692275985</v>
      </c>
      <c r="Z54" s="81">
        <f t="shared" si="2"/>
        <v>108.62781369069761</v>
      </c>
      <c r="AA54" s="81">
        <f t="shared" si="2"/>
        <v>110.24942444379656</v>
      </c>
      <c r="AB54" s="81">
        <f t="shared" si="2"/>
        <v>112.11734309181756</v>
      </c>
      <c r="AC54" s="81" t="s">
        <v>300</v>
      </c>
      <c r="AD54" s="122">
        <v>46</v>
      </c>
    </row>
    <row r="55" spans="1:186" s="72" customFormat="1" ht="15" customHeight="1">
      <c r="A55" s="84">
        <v>47</v>
      </c>
      <c r="B55" s="131" t="s">
        <v>308</v>
      </c>
      <c r="C55" s="141" t="s">
        <v>343</v>
      </c>
      <c r="D55" s="119">
        <v>0</v>
      </c>
      <c r="E55" s="81">
        <f>IF(AND(ISNUMBER(E16),($S16)&gt;0),E16/$S16*100,0)</f>
        <v>49.402892333358864</v>
      </c>
      <c r="F55" s="81">
        <f t="shared" si="2"/>
        <v>55.103291540052602</v>
      </c>
      <c r="G55" s="81">
        <f t="shared" si="2"/>
        <v>62.5324515036218</v>
      </c>
      <c r="H55" s="81">
        <f t="shared" si="2"/>
        <v>68.646527582714086</v>
      </c>
      <c r="I55" s="81">
        <f t="shared" si="2"/>
        <v>73.871113267451463</v>
      </c>
      <c r="J55" s="81">
        <f t="shared" si="2"/>
        <v>77.71847841815412</v>
      </c>
      <c r="K55" s="81">
        <f t="shared" si="2"/>
        <v>81.325808840427982</v>
      </c>
      <c r="L55" s="81">
        <f t="shared" si="2"/>
        <v>83.532085493220293</v>
      </c>
      <c r="M55" s="81">
        <f t="shared" si="2"/>
        <v>85.873700875871407</v>
      </c>
      <c r="N55" s="81">
        <f t="shared" si="2"/>
        <v>88.112322633912981</v>
      </c>
      <c r="O55" s="81">
        <f t="shared" si="2"/>
        <v>90.640347965237524</v>
      </c>
      <c r="P55" s="81">
        <f t="shared" si="2"/>
        <v>93.275622856072786</v>
      </c>
      <c r="Q55" s="81">
        <f t="shared" si="2"/>
        <v>95.574678889711706</v>
      </c>
      <c r="R55" s="81">
        <f t="shared" si="2"/>
        <v>97.72988432368939</v>
      </c>
      <c r="S55" s="81">
        <f t="shared" si="2"/>
        <v>100</v>
      </c>
      <c r="T55" s="81">
        <f t="shared" si="2"/>
        <v>102.27862754611306</v>
      </c>
      <c r="U55" s="81">
        <f t="shared" si="2"/>
        <v>104.58534426257415</v>
      </c>
      <c r="V55" s="81">
        <f t="shared" si="2"/>
        <v>106.88780504413404</v>
      </c>
      <c r="W55" s="81">
        <f t="shared" si="2"/>
        <v>108.93235617068002</v>
      </c>
      <c r="X55" s="81">
        <f t="shared" si="2"/>
        <v>111.0952222874799</v>
      </c>
      <c r="Y55" s="81">
        <f t="shared" si="2"/>
        <v>113.78412195807053</v>
      </c>
      <c r="Z55" s="81">
        <f t="shared" si="2"/>
        <v>116.43812296247116</v>
      </c>
      <c r="AA55" s="81">
        <f t="shared" si="2"/>
        <v>119.41131908446327</v>
      </c>
      <c r="AB55" s="81">
        <f t="shared" si="2"/>
        <v>122.73690661627639</v>
      </c>
      <c r="AC55" s="81" t="s">
        <v>300</v>
      </c>
      <c r="AD55" s="122">
        <v>47</v>
      </c>
    </row>
    <row r="56" spans="1:186" s="72" customFormat="1" ht="15" customHeight="1">
      <c r="A56" s="84">
        <v>48</v>
      </c>
      <c r="B56" s="131" t="s">
        <v>309</v>
      </c>
      <c r="C56" s="141" t="s">
        <v>343</v>
      </c>
      <c r="D56" s="119">
        <v>0</v>
      </c>
      <c r="E56" s="81">
        <f>IF(AND(ISNUMBER(E17),($S17)&gt;0),E17/$S17*100,0)</f>
        <v>75.677838919459731</v>
      </c>
      <c r="F56" s="81">
        <f t="shared" si="2"/>
        <v>79.169584792396179</v>
      </c>
      <c r="G56" s="81">
        <f t="shared" si="2"/>
        <v>83.821910955477748</v>
      </c>
      <c r="H56" s="81">
        <f t="shared" si="2"/>
        <v>87.353676838419219</v>
      </c>
      <c r="I56" s="81">
        <f t="shared" si="2"/>
        <v>89.584792396198097</v>
      </c>
      <c r="J56" s="81">
        <f t="shared" si="2"/>
        <v>91.195597798899456</v>
      </c>
      <c r="K56" s="81">
        <f t="shared" si="2"/>
        <v>92.976488244122066</v>
      </c>
      <c r="L56" s="81">
        <f t="shared" si="2"/>
        <v>94.12706353176587</v>
      </c>
      <c r="M56" s="81">
        <f t="shared" si="2"/>
        <v>96.208104052026016</v>
      </c>
      <c r="N56" s="81">
        <f t="shared" si="2"/>
        <v>97.988994497248612</v>
      </c>
      <c r="O56" s="81">
        <f t="shared" si="2"/>
        <v>98.679339669834903</v>
      </c>
      <c r="P56" s="81">
        <f t="shared" si="2"/>
        <v>99.029514757378692</v>
      </c>
      <c r="Q56" s="81">
        <f t="shared" si="2"/>
        <v>99.27963981990996</v>
      </c>
      <c r="R56" s="81">
        <f t="shared" si="2"/>
        <v>99.619809904952476</v>
      </c>
      <c r="S56" s="81">
        <f t="shared" si="2"/>
        <v>100</v>
      </c>
      <c r="T56" s="81">
        <f t="shared" si="2"/>
        <v>100.15007503751876</v>
      </c>
      <c r="U56" s="81">
        <f t="shared" si="2"/>
        <v>100.19009504752377</v>
      </c>
      <c r="V56" s="81">
        <f t="shared" si="2"/>
        <v>100.23011505752876</v>
      </c>
      <c r="W56" s="81">
        <f t="shared" si="2"/>
        <v>100.13006503251624</v>
      </c>
      <c r="X56" s="81">
        <f t="shared" si="2"/>
        <v>100.05002501250627</v>
      </c>
      <c r="Y56" s="81">
        <f t="shared" si="2"/>
        <v>100.05002501250627</v>
      </c>
      <c r="Z56" s="81">
        <f t="shared" si="2"/>
        <v>100.05002501250627</v>
      </c>
      <c r="AA56" s="81">
        <f t="shared" si="2"/>
        <v>100.24012006003001</v>
      </c>
      <c r="AB56" s="81">
        <f t="shared" si="2"/>
        <v>100.19009504752377</v>
      </c>
      <c r="AC56" s="81" t="s">
        <v>300</v>
      </c>
      <c r="AD56" s="122">
        <v>48</v>
      </c>
    </row>
    <row r="57" spans="1:186" s="72" customFormat="1" ht="15" customHeight="1">
      <c r="A57" s="84">
        <v>49</v>
      </c>
      <c r="B57" s="131" t="s">
        <v>310</v>
      </c>
      <c r="C57" s="141" t="s">
        <v>343</v>
      </c>
      <c r="D57" s="119">
        <v>0</v>
      </c>
      <c r="E57" s="81">
        <f>IF(AND(ISNUMBER(E18),($S18)&gt;0),E18/$S18*100,0)</f>
        <v>72.495274102079392</v>
      </c>
      <c r="F57" s="81">
        <f t="shared" si="2"/>
        <v>75.42533081285444</v>
      </c>
      <c r="G57" s="81">
        <f t="shared" si="2"/>
        <v>79.206049149338369</v>
      </c>
      <c r="H57" s="81">
        <f t="shared" si="2"/>
        <v>82.356647763074989</v>
      </c>
      <c r="I57" s="81">
        <f t="shared" si="2"/>
        <v>85.066162570888466</v>
      </c>
      <c r="J57" s="81">
        <f t="shared" si="2"/>
        <v>86.704473850031505</v>
      </c>
      <c r="K57" s="81">
        <f t="shared" si="2"/>
        <v>88.615837009031722</v>
      </c>
      <c r="L57" s="81">
        <f t="shared" si="2"/>
        <v>90.054610375971436</v>
      </c>
      <c r="M57" s="81">
        <f t="shared" si="2"/>
        <v>91.671917664356243</v>
      </c>
      <c r="N57" s="81">
        <f t="shared" si="2"/>
        <v>93.058181054400336</v>
      </c>
      <c r="O57" s="81">
        <f t="shared" si="2"/>
        <v>94.780508296576343</v>
      </c>
      <c r="P57" s="81">
        <f t="shared" si="2"/>
        <v>96.229783658895187</v>
      </c>
      <c r="Q57" s="81">
        <f t="shared" si="2"/>
        <v>97.395505145977737</v>
      </c>
      <c r="R57" s="81">
        <f t="shared" si="2"/>
        <v>98.655744591472384</v>
      </c>
      <c r="S57" s="81">
        <f t="shared" si="2"/>
        <v>100</v>
      </c>
      <c r="T57" s="81">
        <f t="shared" si="2"/>
        <v>101.12371350556606</v>
      </c>
      <c r="U57" s="81">
        <f t="shared" si="2"/>
        <v>102.1424070573409</v>
      </c>
      <c r="V57" s="81">
        <f t="shared" si="2"/>
        <v>103.18210459987398</v>
      </c>
      <c r="W57" s="81">
        <f t="shared" si="2"/>
        <v>104.06427221172024</v>
      </c>
      <c r="X57" s="81">
        <f t="shared" si="2"/>
        <v>105.01995379122033</v>
      </c>
      <c r="Y57" s="81">
        <f t="shared" si="2"/>
        <v>106.26969124133585</v>
      </c>
      <c r="Z57" s="81">
        <f t="shared" si="2"/>
        <v>107.43541272841838</v>
      </c>
      <c r="AA57" s="81">
        <f t="shared" si="2"/>
        <v>108.82167611846252</v>
      </c>
      <c r="AB57" s="81">
        <f t="shared" si="2"/>
        <v>109.94538962402855</v>
      </c>
      <c r="AC57" s="81" t="s">
        <v>300</v>
      </c>
      <c r="AD57" s="122">
        <v>49</v>
      </c>
    </row>
    <row r="58" spans="1:186" s="72" customFormat="1" ht="15" customHeight="1">
      <c r="A58" s="84">
        <v>50</v>
      </c>
      <c r="B58" s="118" t="s">
        <v>19</v>
      </c>
      <c r="C58" s="141" t="s">
        <v>345</v>
      </c>
      <c r="D58" s="119">
        <v>0</v>
      </c>
      <c r="E58" s="81">
        <f t="shared" ref="E58:U61" si="3">IF(AND(ISNUMBER(E19),($N19)&gt;0),E19/$N19*100,0)</f>
        <v>109.81775823977186</v>
      </c>
      <c r="F58" s="81">
        <f t="shared" si="3"/>
        <v>107.98488438746017</v>
      </c>
      <c r="G58" s="81">
        <f t="shared" si="3"/>
        <v>106.15201053514849</v>
      </c>
      <c r="H58" s="81">
        <f t="shared" si="3"/>
        <v>104.31913668283681</v>
      </c>
      <c r="I58" s="81">
        <f t="shared" si="3"/>
        <v>102.48626283052511</v>
      </c>
      <c r="J58" s="81">
        <f t="shared" si="3"/>
        <v>101.83663665502225</v>
      </c>
      <c r="K58" s="81">
        <f t="shared" si="3"/>
        <v>101.18701047951937</v>
      </c>
      <c r="L58" s="81">
        <f t="shared" si="3"/>
        <v>100.53738430401648</v>
      </c>
      <c r="M58" s="81">
        <f t="shared" si="3"/>
        <v>100.26869215200824</v>
      </c>
      <c r="N58" s="81">
        <f t="shared" si="3"/>
        <v>100</v>
      </c>
      <c r="O58" s="81">
        <f t="shared" si="3"/>
        <v>99.731307847991758</v>
      </c>
      <c r="P58" s="81">
        <f t="shared" si="3"/>
        <v>0</v>
      </c>
      <c r="Q58" s="81">
        <f t="shared" si="3"/>
        <v>0</v>
      </c>
      <c r="R58" s="81">
        <f t="shared" si="3"/>
        <v>99.275582802939354</v>
      </c>
      <c r="S58" s="143" t="s">
        <v>295</v>
      </c>
      <c r="T58" s="143" t="s">
        <v>295</v>
      </c>
      <c r="U58" s="142">
        <f t="shared" si="3"/>
        <v>95.994851631096466</v>
      </c>
      <c r="V58" s="143" t="s">
        <v>295</v>
      </c>
      <c r="W58" s="143" t="s">
        <v>295</v>
      </c>
      <c r="X58" s="142">
        <f>IF(AND(ISNUMBER(X19),($N19)&gt;0),X19/$N19*100,0)</f>
        <v>92.929738617372621</v>
      </c>
      <c r="Y58" s="142" t="s">
        <v>295</v>
      </c>
      <c r="Z58" s="142" t="s">
        <v>295</v>
      </c>
      <c r="AA58" s="142">
        <f>IF(AND(ISNUMBER(AA19),($N19)&gt;0),AA19/$N19*100,0)</f>
        <v>91.783826999923221</v>
      </c>
      <c r="AB58" s="119" t="s">
        <v>295</v>
      </c>
      <c r="AC58" s="119" t="s">
        <v>295</v>
      </c>
      <c r="AD58" s="122">
        <v>50</v>
      </c>
    </row>
    <row r="59" spans="1:186" s="72" customFormat="1" ht="15" customHeight="1">
      <c r="A59" s="84">
        <v>51</v>
      </c>
      <c r="B59" s="131" t="s">
        <v>312</v>
      </c>
      <c r="C59" s="141" t="s">
        <v>345</v>
      </c>
      <c r="D59" s="119">
        <v>0</v>
      </c>
      <c r="E59" s="81">
        <f t="shared" si="3"/>
        <v>256.33256257646872</v>
      </c>
      <c r="F59" s="81">
        <f t="shared" si="3"/>
        <v>228.5374654296227</v>
      </c>
      <c r="G59" s="81">
        <f t="shared" si="3"/>
        <v>200.74236828277668</v>
      </c>
      <c r="H59" s="81">
        <f t="shared" si="3"/>
        <v>172.94727113593072</v>
      </c>
      <c r="I59" s="81">
        <f t="shared" si="3"/>
        <v>145.1521739890847</v>
      </c>
      <c r="J59" s="81">
        <f t="shared" si="3"/>
        <v>144.12272594660891</v>
      </c>
      <c r="K59" s="81">
        <f t="shared" si="3"/>
        <v>143.09327790413315</v>
      </c>
      <c r="L59" s="81">
        <f t="shared" si="3"/>
        <v>142.06382986165738</v>
      </c>
      <c r="M59" s="81">
        <f t="shared" si="3"/>
        <v>121.03191493082868</v>
      </c>
      <c r="N59" s="81">
        <f t="shared" si="3"/>
        <v>100</v>
      </c>
      <c r="O59" s="81">
        <f t="shared" si="3"/>
        <v>78.968085069171295</v>
      </c>
      <c r="P59" s="81">
        <f t="shared" si="3"/>
        <v>0</v>
      </c>
      <c r="Q59" s="81">
        <f t="shared" si="3"/>
        <v>0</v>
      </c>
      <c r="R59" s="81">
        <f t="shared" si="3"/>
        <v>85.395695483577938</v>
      </c>
      <c r="S59" s="143" t="s">
        <v>295</v>
      </c>
      <c r="T59" s="143" t="s">
        <v>295</v>
      </c>
      <c r="U59" s="142">
        <f t="shared" si="3"/>
        <v>87.054183251700621</v>
      </c>
      <c r="V59" s="143" t="s">
        <v>295</v>
      </c>
      <c r="W59" s="143" t="s">
        <v>295</v>
      </c>
      <c r="X59" s="142">
        <f>IF(AND(ISNUMBER(X20),($N20)&gt;0),X20/$N20*100,0)</f>
        <v>71.035278273212811</v>
      </c>
      <c r="Y59" s="142" t="s">
        <v>295</v>
      </c>
      <c r="Z59" s="142" t="s">
        <v>295</v>
      </c>
      <c r="AA59" s="142">
        <f>IF(AND(ISNUMBER(AA20),($N20)&gt;0),AA20/$N20*100,0)</f>
        <v>73.539727828414627</v>
      </c>
      <c r="AB59" s="119" t="s">
        <v>295</v>
      </c>
      <c r="AC59" s="119" t="s">
        <v>295</v>
      </c>
      <c r="AD59" s="122">
        <v>51</v>
      </c>
    </row>
    <row r="60" spans="1:186" s="72" customFormat="1" ht="15" customHeight="1">
      <c r="A60" s="84">
        <v>52</v>
      </c>
      <c r="B60" s="131" t="s">
        <v>313</v>
      </c>
      <c r="C60" s="141" t="s">
        <v>345</v>
      </c>
      <c r="D60" s="119">
        <v>0</v>
      </c>
      <c r="E60" s="81">
        <f t="shared" si="3"/>
        <v>108.33533534747136</v>
      </c>
      <c r="F60" s="81">
        <f t="shared" si="3"/>
        <v>106.76514480775099</v>
      </c>
      <c r="G60" s="81">
        <f t="shared" si="3"/>
        <v>105.19495426803064</v>
      </c>
      <c r="H60" s="81">
        <f t="shared" si="3"/>
        <v>103.62476372831031</v>
      </c>
      <c r="I60" s="81">
        <f t="shared" si="3"/>
        <v>102.05457318858997</v>
      </c>
      <c r="J60" s="81">
        <f t="shared" si="3"/>
        <v>101.4087900147083</v>
      </c>
      <c r="K60" s="81">
        <f t="shared" si="3"/>
        <v>100.76300684082662</v>
      </c>
      <c r="L60" s="81">
        <f t="shared" si="3"/>
        <v>100.11722366694495</v>
      </c>
      <c r="M60" s="81">
        <f t="shared" si="3"/>
        <v>100.05861183347248</v>
      </c>
      <c r="N60" s="81">
        <f>IF(AND(ISNUMBER(N21),($N21)&gt;0),N21/$N21*100,0)</f>
        <v>100</v>
      </c>
      <c r="O60" s="81">
        <f>IF(AND(ISNUMBER(O21),($N21)&gt;0),O21/$N21*100,0)</f>
        <v>99.941388166527531</v>
      </c>
      <c r="P60" s="81">
        <f>IF(AND(ISNUMBER(P21),($N21)&gt;0),P21/$N21*100,0)</f>
        <v>0</v>
      </c>
      <c r="Q60" s="81">
        <f>IF(AND(ISNUMBER(Q21),($N21)&gt;0),Q21/$N21*100,0)</f>
        <v>0</v>
      </c>
      <c r="R60" s="81">
        <f>IF(AND(ISNUMBER(R21),($N21)&gt;0),R21/$N21*100,0)</f>
        <v>99.416018186229977</v>
      </c>
      <c r="S60" s="143" t="s">
        <v>295</v>
      </c>
      <c r="T60" s="143" t="s">
        <v>295</v>
      </c>
      <c r="U60" s="142">
        <f>IF(AND(ISNUMBER(U21),($N21)&gt;0),U21/$N21*100,0)</f>
        <v>96.085312465672786</v>
      </c>
      <c r="V60" s="143" t="s">
        <v>295</v>
      </c>
      <c r="W60" s="143" t="s">
        <v>295</v>
      </c>
      <c r="X60" s="142">
        <f>IF(AND(ISNUMBER(X21),($N21)&gt;0),X21/$N21*100,0)</f>
        <v>93.151264690288514</v>
      </c>
      <c r="Y60" s="142" t="s">
        <v>295</v>
      </c>
      <c r="Z60" s="142" t="s">
        <v>295</v>
      </c>
      <c r="AA60" s="142">
        <f>IF(AND(ISNUMBER(AA21),($N21)&gt;0),AA21/$N21*100,0)</f>
        <v>91.968419064757128</v>
      </c>
      <c r="AB60" s="119" t="s">
        <v>295</v>
      </c>
      <c r="AC60" s="119" t="s">
        <v>295</v>
      </c>
      <c r="AD60" s="122">
        <v>52</v>
      </c>
    </row>
    <row r="61" spans="1:186" s="72" customFormat="1" ht="15" customHeight="1">
      <c r="A61" s="84">
        <v>53</v>
      </c>
      <c r="B61" s="118" t="s">
        <v>314</v>
      </c>
      <c r="C61" s="141" t="s">
        <v>345</v>
      </c>
      <c r="D61" s="119">
        <v>0</v>
      </c>
      <c r="E61" s="81">
        <f t="shared" si="3"/>
        <v>111.01416593275273</v>
      </c>
      <c r="F61" s="81">
        <f t="shared" si="3"/>
        <v>108.45928428878241</v>
      </c>
      <c r="G61" s="81">
        <f t="shared" si="3"/>
        <v>106.38665325556251</v>
      </c>
      <c r="H61" s="81">
        <f t="shared" si="3"/>
        <v>104.54096645060073</v>
      </c>
      <c r="I61" s="81">
        <f t="shared" si="3"/>
        <v>102.60593794053779</v>
      </c>
      <c r="J61" s="81">
        <f t="shared" si="3"/>
        <v>101.71466281401773</v>
      </c>
      <c r="K61" s="81">
        <f t="shared" si="3"/>
        <v>101.01123975837911</v>
      </c>
      <c r="L61" s="81">
        <f t="shared" si="3"/>
        <v>100.38878383499087</v>
      </c>
      <c r="M61" s="81">
        <f t="shared" si="3"/>
        <v>100.17558753295042</v>
      </c>
      <c r="N61" s="81">
        <f t="shared" si="3"/>
        <v>100</v>
      </c>
      <c r="O61" s="81">
        <f t="shared" si="3"/>
        <v>99.722242860908011</v>
      </c>
      <c r="P61" s="81">
        <f t="shared" si="3"/>
        <v>0</v>
      </c>
      <c r="Q61" s="81">
        <f t="shared" si="3"/>
        <v>0</v>
      </c>
      <c r="R61" s="81">
        <f t="shared" si="3"/>
        <v>99.125221492820387</v>
      </c>
      <c r="S61" s="143" t="s">
        <v>295</v>
      </c>
      <c r="T61" s="143" t="s">
        <v>295</v>
      </c>
      <c r="U61" s="142">
        <f>IF(AND(ISNUMBER(U22),($N22)&gt;0),U22/$N22*100,0)</f>
        <v>96.134037718960968</v>
      </c>
      <c r="V61" s="143" t="s">
        <v>295</v>
      </c>
      <c r="W61" s="143" t="s">
        <v>295</v>
      </c>
      <c r="X61" s="142">
        <f>IF(AND(ISNUMBER(X22),($N22)&gt;0),X22/$N22*100,0)</f>
        <v>93.730019533179643</v>
      </c>
      <c r="Y61" s="142" t="s">
        <v>295</v>
      </c>
      <c r="Z61" s="142" t="s">
        <v>295</v>
      </c>
      <c r="AA61" s="142">
        <f>IF(AND(ISNUMBER(AA22),($N22)&gt;0),AA22/$N22*100,0)</f>
        <v>93.667365302998874</v>
      </c>
      <c r="AB61" s="119" t="s">
        <v>295</v>
      </c>
      <c r="AC61" s="119" t="s">
        <v>295</v>
      </c>
      <c r="AD61" s="122">
        <v>53</v>
      </c>
    </row>
    <row r="62" spans="1:186" s="72" customFormat="1" ht="15" customHeight="1">
      <c r="A62" s="84">
        <v>54</v>
      </c>
      <c r="B62" s="118" t="s">
        <v>18</v>
      </c>
      <c r="C62" s="141" t="s">
        <v>343</v>
      </c>
      <c r="D62" s="119">
        <v>0</v>
      </c>
      <c r="E62" s="81">
        <f>IF(AND(ISNUMBER(E23),($S23)&gt;0),E23/$S23*100,0)</f>
        <v>92.959416470921084</v>
      </c>
      <c r="F62" s="81">
        <f t="shared" ref="F62:AB64" si="4">IF(AND(ISNUMBER(F23),($S23)&gt;0),F23/$S23*100,0)</f>
        <v>95.290971532439301</v>
      </c>
      <c r="G62" s="81">
        <f t="shared" si="4"/>
        <v>99.2862488032128</v>
      </c>
      <c r="H62" s="81">
        <f t="shared" si="4"/>
        <v>98.077405016612929</v>
      </c>
      <c r="I62" s="81">
        <f t="shared" si="4"/>
        <v>100.84713208604521</v>
      </c>
      <c r="J62" s="81">
        <f t="shared" si="4"/>
        <v>103.79376426511303</v>
      </c>
      <c r="K62" s="81">
        <f t="shared" si="4"/>
        <v>105.00827679319924</v>
      </c>
      <c r="L62" s="81">
        <f t="shared" si="4"/>
        <v>104.89057444553229</v>
      </c>
      <c r="M62" s="81">
        <f t="shared" si="4"/>
        <v>105.88850200888045</v>
      </c>
      <c r="N62" s="81">
        <f t="shared" si="4"/>
        <v>106.05676203419212</v>
      </c>
      <c r="O62" s="81">
        <f t="shared" si="4"/>
        <v>105.45469126751175</v>
      </c>
      <c r="P62" s="81">
        <f t="shared" si="4"/>
        <v>106.27762420630272</v>
      </c>
      <c r="Q62" s="81">
        <f t="shared" si="4"/>
        <v>104.25090909558601</v>
      </c>
      <c r="R62" s="81">
        <f t="shared" si="4"/>
        <v>102.66399246246209</v>
      </c>
      <c r="S62" s="81">
        <f t="shared" si="4"/>
        <v>100</v>
      </c>
      <c r="T62" s="81">
        <f t="shared" si="4"/>
        <v>99.106045888848087</v>
      </c>
      <c r="U62" s="81">
        <f t="shared" si="4"/>
        <v>97.697265029342475</v>
      </c>
      <c r="V62" s="81">
        <f t="shared" si="4"/>
        <v>97.589765956840267</v>
      </c>
      <c r="W62" s="81">
        <f t="shared" si="4"/>
        <v>97.473537124909953</v>
      </c>
      <c r="X62" s="81">
        <f t="shared" si="4"/>
        <v>96.57599199144704</v>
      </c>
      <c r="Y62" s="81">
        <f t="shared" si="4"/>
        <v>97.280133995275463</v>
      </c>
      <c r="Z62" s="81">
        <f t="shared" si="4"/>
        <v>94.474530252732649</v>
      </c>
      <c r="AA62" s="81">
        <f t="shared" si="4"/>
        <v>97.533884744170948</v>
      </c>
      <c r="AB62" s="81">
        <f t="shared" si="4"/>
        <v>93.732493769831109</v>
      </c>
      <c r="AC62" s="142" t="s">
        <v>300</v>
      </c>
      <c r="AD62" s="122">
        <v>54</v>
      </c>
    </row>
    <row r="63" spans="1:186" s="72" customFormat="1" ht="15" customHeight="1">
      <c r="A63" s="84">
        <v>55</v>
      </c>
      <c r="B63" s="131" t="s">
        <v>351</v>
      </c>
      <c r="C63" s="141" t="s">
        <v>343</v>
      </c>
      <c r="D63" s="81">
        <f>IF(AND(ISNUMBER(D24),($S24)&gt;0),D24/$S24*100,0)</f>
        <v>88.461842474721465</v>
      </c>
      <c r="E63" s="81">
        <f>IF(AND(ISNUMBER(E24),($S24)&gt;0),E24/$S24*100,0)</f>
        <v>94.124863380919791</v>
      </c>
      <c r="F63" s="81">
        <f t="shared" si="4"/>
        <v>95.701779791380076</v>
      </c>
      <c r="G63" s="81">
        <f t="shared" si="4"/>
        <v>96.788735477769023</v>
      </c>
      <c r="H63" s="81">
        <f t="shared" si="4"/>
        <v>93.481800081077083</v>
      </c>
      <c r="I63" s="81">
        <f t="shared" si="4"/>
        <v>98.792978818847473</v>
      </c>
      <c r="J63" s="81">
        <f t="shared" si="4"/>
        <v>100.30949484062764</v>
      </c>
      <c r="K63" s="81">
        <f t="shared" si="4"/>
        <v>100.3109848071235</v>
      </c>
      <c r="L63" s="81">
        <f t="shared" si="4"/>
        <v>98.868315168681647</v>
      </c>
      <c r="M63" s="81">
        <f t="shared" si="4"/>
        <v>100.77935642773555</v>
      </c>
      <c r="N63" s="81">
        <f t="shared" si="4"/>
        <v>98.205760384318765</v>
      </c>
      <c r="O63" s="81">
        <f t="shared" si="4"/>
        <v>99.514912420220597</v>
      </c>
      <c r="P63" s="81">
        <f t="shared" si="4"/>
        <v>102.88421380006601</v>
      </c>
      <c r="Q63" s="81">
        <f t="shared" si="4"/>
        <v>101.6009955704005</v>
      </c>
      <c r="R63" s="81">
        <f t="shared" si="4"/>
        <v>103.00318873654359</v>
      </c>
      <c r="S63" s="81">
        <f t="shared" si="4"/>
        <v>100</v>
      </c>
      <c r="T63" s="81">
        <f t="shared" si="4"/>
        <v>97.020543113317643</v>
      </c>
      <c r="U63" s="81">
        <f t="shared" si="4"/>
        <v>96.416526994640037</v>
      </c>
      <c r="V63" s="81">
        <f t="shared" si="4"/>
        <v>94.075508947136825</v>
      </c>
      <c r="W63" s="81">
        <f t="shared" si="4"/>
        <v>95.638233792815598</v>
      </c>
      <c r="X63" s="81">
        <f t="shared" si="4"/>
        <v>95.913489824144449</v>
      </c>
      <c r="Y63" s="81">
        <f t="shared" si="4"/>
        <v>96.930745006175258</v>
      </c>
      <c r="Z63" s="81">
        <f t="shared" si="4"/>
        <v>95.566690780811001</v>
      </c>
      <c r="AA63" s="81">
        <f t="shared" si="4"/>
        <v>96.379607010448979</v>
      </c>
      <c r="AB63" s="81">
        <f t="shared" si="4"/>
        <v>96.184634772605733</v>
      </c>
      <c r="AC63" s="81" t="s">
        <v>300</v>
      </c>
      <c r="AD63" s="122">
        <v>55</v>
      </c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  <c r="BI63" s="146"/>
      <c r="BJ63" s="146"/>
      <c r="BK63" s="146"/>
      <c r="BL63" s="146"/>
      <c r="BM63" s="146"/>
      <c r="BN63" s="146"/>
      <c r="BO63" s="146"/>
      <c r="BP63" s="146"/>
      <c r="BQ63" s="146"/>
      <c r="BR63" s="146"/>
      <c r="BS63" s="146"/>
      <c r="BT63" s="146"/>
      <c r="BU63" s="146"/>
      <c r="BV63" s="146"/>
      <c r="BW63" s="146"/>
      <c r="BX63" s="146"/>
      <c r="BY63" s="146"/>
      <c r="BZ63" s="146"/>
      <c r="CA63" s="146"/>
      <c r="CB63" s="146"/>
      <c r="CC63" s="146"/>
      <c r="CD63" s="146"/>
      <c r="CE63" s="146"/>
      <c r="CF63" s="146"/>
      <c r="CG63" s="146"/>
      <c r="CH63" s="146"/>
      <c r="CI63" s="146"/>
      <c r="CJ63" s="146"/>
      <c r="CK63" s="146"/>
      <c r="CL63" s="146"/>
      <c r="CM63" s="146"/>
      <c r="CN63" s="146"/>
      <c r="CO63" s="146"/>
      <c r="CP63" s="146"/>
      <c r="CQ63" s="146"/>
      <c r="CR63" s="146"/>
      <c r="CS63" s="146"/>
      <c r="CT63" s="146"/>
      <c r="CU63" s="146"/>
      <c r="CV63" s="146"/>
      <c r="CW63" s="146"/>
      <c r="CX63" s="146"/>
      <c r="CY63" s="146"/>
      <c r="CZ63" s="146"/>
      <c r="DA63" s="146"/>
      <c r="DB63" s="146"/>
      <c r="DC63" s="146"/>
      <c r="DD63" s="146"/>
      <c r="DE63" s="146"/>
      <c r="DF63" s="146"/>
      <c r="DG63" s="146"/>
      <c r="DH63" s="146"/>
      <c r="DI63" s="146"/>
      <c r="DJ63" s="146"/>
      <c r="DK63" s="146"/>
      <c r="DL63" s="146"/>
      <c r="DM63" s="146"/>
      <c r="DN63" s="146"/>
      <c r="DO63" s="146"/>
      <c r="DP63" s="146"/>
      <c r="DQ63" s="146"/>
      <c r="DR63" s="146"/>
      <c r="DS63" s="146"/>
      <c r="DT63" s="146"/>
      <c r="DU63" s="146"/>
      <c r="DV63" s="146"/>
      <c r="DW63" s="146"/>
      <c r="DX63" s="146"/>
      <c r="DY63" s="146"/>
      <c r="DZ63" s="146"/>
      <c r="EA63" s="146"/>
      <c r="EB63" s="146"/>
      <c r="EC63" s="146"/>
      <c r="ED63" s="146"/>
      <c r="EE63" s="146"/>
      <c r="EF63" s="146"/>
      <c r="EG63" s="146"/>
      <c r="EH63" s="146"/>
      <c r="EI63" s="146"/>
      <c r="EJ63" s="146"/>
      <c r="EK63" s="146"/>
      <c r="EL63" s="146"/>
      <c r="EM63" s="146"/>
      <c r="EN63" s="146"/>
      <c r="EO63" s="146"/>
      <c r="EP63" s="146"/>
      <c r="EQ63" s="146"/>
      <c r="ER63" s="146"/>
      <c r="ES63" s="146"/>
      <c r="ET63" s="146"/>
      <c r="EU63" s="146"/>
      <c r="EV63" s="146"/>
      <c r="EW63" s="146"/>
      <c r="EX63" s="146"/>
      <c r="EY63" s="146"/>
      <c r="EZ63" s="146"/>
      <c r="FA63" s="146"/>
      <c r="FB63" s="146"/>
      <c r="FC63" s="146"/>
      <c r="FD63" s="146"/>
      <c r="FE63" s="146"/>
      <c r="FF63" s="146"/>
      <c r="FG63" s="146"/>
      <c r="FH63" s="146"/>
      <c r="FI63" s="146"/>
      <c r="FJ63" s="146"/>
      <c r="FK63" s="146"/>
      <c r="FL63" s="146"/>
      <c r="FM63" s="146"/>
      <c r="FN63" s="146"/>
      <c r="FO63" s="146"/>
      <c r="FP63" s="146"/>
      <c r="FQ63" s="146"/>
      <c r="FR63" s="146"/>
      <c r="FS63" s="146"/>
      <c r="FT63" s="146"/>
      <c r="FU63" s="146"/>
      <c r="FV63" s="146"/>
      <c r="FW63" s="146"/>
      <c r="FX63" s="146"/>
      <c r="FY63" s="146"/>
      <c r="FZ63" s="146"/>
      <c r="GA63" s="146"/>
      <c r="GB63" s="146"/>
      <c r="GC63" s="146"/>
      <c r="GD63" s="146"/>
    </row>
    <row r="64" spans="1:186" s="72" customFormat="1" ht="15" customHeight="1">
      <c r="A64" s="84">
        <v>56</v>
      </c>
      <c r="B64" s="131" t="s">
        <v>318</v>
      </c>
      <c r="C64" s="141" t="s">
        <v>343</v>
      </c>
      <c r="D64" s="119">
        <v>0</v>
      </c>
      <c r="E64" s="81">
        <f>IF(AND(ISNUMBER(E25),($S25)&gt;0),E25/$S25*100,0)</f>
        <v>92.302789888072894</v>
      </c>
      <c r="F64" s="81">
        <f t="shared" si="4"/>
        <v>95.059517297192841</v>
      </c>
      <c r="G64" s="81">
        <f t="shared" si="4"/>
        <v>100.69337737031829</v>
      </c>
      <c r="H64" s="81">
        <f t="shared" si="4"/>
        <v>100.66662322900204</v>
      </c>
      <c r="I64" s="81">
        <f t="shared" si="4"/>
        <v>102.00446634890584</v>
      </c>
      <c r="J64" s="81">
        <f t="shared" si="4"/>
        <v>105.75684289726182</v>
      </c>
      <c r="K64" s="81">
        <f t="shared" si="4"/>
        <v>107.65478669338904</v>
      </c>
      <c r="L64" s="81">
        <f t="shared" si="4"/>
        <v>108.28358659911785</v>
      </c>
      <c r="M64" s="81">
        <f t="shared" si="4"/>
        <v>108.76705509906364</v>
      </c>
      <c r="N64" s="81">
        <f t="shared" si="4"/>
        <v>110.48010928498854</v>
      </c>
      <c r="O64" s="81">
        <f t="shared" si="4"/>
        <v>108.80123297087871</v>
      </c>
      <c r="P64" s="81">
        <f t="shared" si="4"/>
        <v>108.18951179219987</v>
      </c>
      <c r="Q64" s="81">
        <f t="shared" si="4"/>
        <v>105.74390173897268</v>
      </c>
      <c r="R64" s="81">
        <f t="shared" si="4"/>
        <v>102.47288526705564</v>
      </c>
      <c r="S64" s="81">
        <f t="shared" si="4"/>
        <v>100</v>
      </c>
      <c r="T64" s="81">
        <f t="shared" si="4"/>
        <v>100.28104283574338</v>
      </c>
      <c r="U64" s="81">
        <f t="shared" si="4"/>
        <v>98.418847996387555</v>
      </c>
      <c r="V64" s="81">
        <f t="shared" si="4"/>
        <v>99.569739949421788</v>
      </c>
      <c r="W64" s="81">
        <f t="shared" si="4"/>
        <v>98.507568744114621</v>
      </c>
      <c r="X64" s="81">
        <f t="shared" si="4"/>
        <v>96.949253553611143</v>
      </c>
      <c r="Y64" s="81">
        <f t="shared" si="4"/>
        <v>97.476983886960284</v>
      </c>
      <c r="Z64" s="81">
        <f t="shared" si="4"/>
        <v>93.859194084846138</v>
      </c>
      <c r="AA64" s="81">
        <f t="shared" si="4"/>
        <v>98.184218480911028</v>
      </c>
      <c r="AB64" s="81">
        <f t="shared" si="4"/>
        <v>92.350928506325744</v>
      </c>
      <c r="AC64" s="81" t="s">
        <v>300</v>
      </c>
      <c r="AD64" s="122">
        <v>56</v>
      </c>
    </row>
    <row r="65" spans="1:31" s="72" customFormat="1" ht="15" customHeight="1">
      <c r="A65" s="84">
        <v>57</v>
      </c>
      <c r="B65" s="118" t="s">
        <v>321</v>
      </c>
      <c r="C65" s="141" t="s">
        <v>343</v>
      </c>
      <c r="D65" s="119">
        <v>0</v>
      </c>
      <c r="E65" s="81">
        <f>IF(AND(ISNUMBER(E27),($S27)&gt;0),E27/$S27*100,0)</f>
        <v>95.46470922262138</v>
      </c>
      <c r="F65" s="81">
        <f t="shared" ref="F65:AB72" si="5">IF(AND(ISNUMBER(F27),($S27)&gt;0),F27/$S27*100,0)</f>
        <v>97.01305755531402</v>
      </c>
      <c r="G65" s="81">
        <f t="shared" si="5"/>
        <v>100.62885642534074</v>
      </c>
      <c r="H65" s="81">
        <f t="shared" si="5"/>
        <v>99.15922430474447</v>
      </c>
      <c r="I65" s="81">
        <f t="shared" si="5"/>
        <v>101.61194698304985</v>
      </c>
      <c r="J65" s="81">
        <f t="shared" si="5"/>
        <v>104.33269421087283</v>
      </c>
      <c r="K65" s="81">
        <f t="shared" si="5"/>
        <v>105.49534853210913</v>
      </c>
      <c r="L65" s="81">
        <f t="shared" si="5"/>
        <v>105.40326306729921</v>
      </c>
      <c r="M65" s="81">
        <f t="shared" si="5"/>
        <v>106.24229074008342</v>
      </c>
      <c r="N65" s="81">
        <f t="shared" si="5"/>
        <v>106.28685598241225</v>
      </c>
      <c r="O65" s="81">
        <f t="shared" si="5"/>
        <v>105.45174279372679</v>
      </c>
      <c r="P65" s="81">
        <f t="shared" si="5"/>
        <v>106.15055334102439</v>
      </c>
      <c r="Q65" s="81">
        <f t="shared" si="5"/>
        <v>104.13258108838453</v>
      </c>
      <c r="R65" s="81">
        <f t="shared" si="5"/>
        <v>102.58577699364628</v>
      </c>
      <c r="S65" s="81">
        <f t="shared" si="5"/>
        <v>100</v>
      </c>
      <c r="T65" s="81">
        <f t="shared" si="5"/>
        <v>99.254243398572655</v>
      </c>
      <c r="U65" s="81">
        <f t="shared" si="5"/>
        <v>97.958872914676761</v>
      </c>
      <c r="V65" s="81">
        <f t="shared" si="5"/>
        <v>98.108213354274454</v>
      </c>
      <c r="W65" s="81">
        <f t="shared" si="5"/>
        <v>98.231015095365777</v>
      </c>
      <c r="X65" s="81">
        <f t="shared" si="5"/>
        <v>97.386851757485431</v>
      </c>
      <c r="Y65" s="81">
        <f t="shared" si="5"/>
        <v>99.835539082956842</v>
      </c>
      <c r="Z65" s="81">
        <f t="shared" si="5"/>
        <v>96.720479220429795</v>
      </c>
      <c r="AA65" s="81">
        <f t="shared" si="5"/>
        <v>99.551154893621074</v>
      </c>
      <c r="AB65" s="81">
        <f t="shared" si="5"/>
        <v>95.16449216706016</v>
      </c>
      <c r="AC65" s="81" t="s">
        <v>300</v>
      </c>
      <c r="AD65" s="122">
        <v>57</v>
      </c>
    </row>
    <row r="66" spans="1:31" s="72" customFormat="1" ht="15" customHeight="1">
      <c r="A66" s="84">
        <v>58</v>
      </c>
      <c r="B66" s="118" t="s">
        <v>323</v>
      </c>
      <c r="C66" s="141" t="s">
        <v>343</v>
      </c>
      <c r="D66" s="119">
        <v>0</v>
      </c>
      <c r="E66" s="81">
        <f>IF(AND(ISNUMBER(E28),($S28)&gt;0),E28/$S28*100,0)</f>
        <v>102.97633439358009</v>
      </c>
      <c r="F66" s="81">
        <f t="shared" si="5"/>
        <v>104.18780946620822</v>
      </c>
      <c r="G66" s="81">
        <f t="shared" si="5"/>
        <v>107.02167776902078</v>
      </c>
      <c r="H66" s="81">
        <f t="shared" si="5"/>
        <v>104.54082895168406</v>
      </c>
      <c r="I66" s="81">
        <f t="shared" si="5"/>
        <v>106.71498540442497</v>
      </c>
      <c r="J66" s="81">
        <f t="shared" si="5"/>
        <v>108.94660673485861</v>
      </c>
      <c r="K66" s="81">
        <f t="shared" si="5"/>
        <v>109.77803694933283</v>
      </c>
      <c r="L66" s="81">
        <f t="shared" si="5"/>
        <v>109.29917150965322</v>
      </c>
      <c r="M66" s="81">
        <f t="shared" si="5"/>
        <v>109.52483962547224</v>
      </c>
      <c r="N66" s="81">
        <f t="shared" si="5"/>
        <v>108.75210885375924</v>
      </c>
      <c r="O66" s="81">
        <f t="shared" si="5"/>
        <v>107.25189555127852</v>
      </c>
      <c r="P66" s="81">
        <f t="shared" si="5"/>
        <v>107.38358357050453</v>
      </c>
      <c r="Q66" s="81">
        <f t="shared" si="5"/>
        <v>104.75761100188181</v>
      </c>
      <c r="R66" s="81">
        <f t="shared" si="5"/>
        <v>102.77416947808513</v>
      </c>
      <c r="S66" s="81">
        <f t="shared" si="5"/>
        <v>100</v>
      </c>
      <c r="T66" s="81">
        <f t="shared" si="5"/>
        <v>97.638158921550286</v>
      </c>
      <c r="U66" s="81">
        <f t="shared" si="5"/>
        <v>96.359283251588039</v>
      </c>
      <c r="V66" s="81">
        <f t="shared" si="5"/>
        <v>95.403030508461143</v>
      </c>
      <c r="W66" s="81">
        <f t="shared" si="5"/>
        <v>95.021479446607842</v>
      </c>
      <c r="X66" s="81">
        <f t="shared" si="5"/>
        <v>93.884871696506593</v>
      </c>
      <c r="Y66" s="81">
        <f t="shared" si="5"/>
        <v>96.462695258590287</v>
      </c>
      <c r="Z66" s="81">
        <f t="shared" si="5"/>
        <v>93.215885013764819</v>
      </c>
      <c r="AA66" s="81">
        <f t="shared" si="5"/>
        <v>95.689843901212768</v>
      </c>
      <c r="AB66" s="81">
        <f t="shared" si="5"/>
        <v>91.299578362946718</v>
      </c>
      <c r="AC66" s="142" t="s">
        <v>300</v>
      </c>
      <c r="AD66" s="122">
        <v>58</v>
      </c>
    </row>
    <row r="67" spans="1:31" s="72" customFormat="1" ht="15" customHeight="1">
      <c r="A67" s="84">
        <v>59</v>
      </c>
      <c r="B67" s="118" t="s">
        <v>324</v>
      </c>
      <c r="C67" s="141" t="s">
        <v>343</v>
      </c>
      <c r="D67" s="119">
        <v>0</v>
      </c>
      <c r="E67" s="81">
        <f>IF(AND(ISNUMBER(E29),($S29)&gt;0),E29/$S29*100,0)</f>
        <v>96.401325772204302</v>
      </c>
      <c r="F67" s="81">
        <f t="shared" si="5"/>
        <v>94.642800517225723</v>
      </c>
      <c r="G67" s="81">
        <f t="shared" si="5"/>
        <v>100.28680236441166</v>
      </c>
      <c r="H67" s="81">
        <f t="shared" si="5"/>
        <v>97.175046136412035</v>
      </c>
      <c r="I67" s="81">
        <f t="shared" si="5"/>
        <v>101.93513508301777</v>
      </c>
      <c r="J67" s="81">
        <f t="shared" si="5"/>
        <v>109.2253990049521</v>
      </c>
      <c r="K67" s="81">
        <f t="shared" si="5"/>
        <v>109.19574144204316</v>
      </c>
      <c r="L67" s="81">
        <f t="shared" si="5"/>
        <v>106.3716891650017</v>
      </c>
      <c r="M67" s="81">
        <f t="shared" si="5"/>
        <v>102.40164803182333</v>
      </c>
      <c r="N67" s="81">
        <f t="shared" si="5"/>
        <v>100.57962051291456</v>
      </c>
      <c r="O67" s="81">
        <f t="shared" si="5"/>
        <v>107.89316398594917</v>
      </c>
      <c r="P67" s="81">
        <f t="shared" si="5"/>
        <v>104.97070123292541</v>
      </c>
      <c r="Q67" s="81">
        <f t="shared" si="5"/>
        <v>105.30283754133546</v>
      </c>
      <c r="R67" s="81">
        <f t="shared" si="5"/>
        <v>102.21843329001317</v>
      </c>
      <c r="S67" s="81">
        <f t="shared" si="5"/>
        <v>100</v>
      </c>
      <c r="T67" s="81">
        <f t="shared" si="5"/>
        <v>99.879293970417052</v>
      </c>
      <c r="U67" s="81">
        <f t="shared" si="5"/>
        <v>88.849781889584463</v>
      </c>
      <c r="V67" s="81">
        <f t="shared" si="5"/>
        <v>96.688551327691414</v>
      </c>
      <c r="W67" s="81">
        <f t="shared" si="5"/>
        <v>94.915795882861332</v>
      </c>
      <c r="X67" s="81">
        <f t="shared" si="5"/>
        <v>100.25093821212296</v>
      </c>
      <c r="Y67" s="81">
        <f t="shared" si="5"/>
        <v>91.826311798071075</v>
      </c>
      <c r="Z67" s="81">
        <f t="shared" si="5"/>
        <v>93.424102974081208</v>
      </c>
      <c r="AA67" s="81">
        <f t="shared" si="5"/>
        <v>97.231447571297807</v>
      </c>
      <c r="AB67" s="81">
        <f t="shared" si="5"/>
        <v>87.366350462287329</v>
      </c>
      <c r="AC67" s="81" t="s">
        <v>300</v>
      </c>
      <c r="AD67" s="122">
        <v>59</v>
      </c>
    </row>
    <row r="68" spans="1:31" s="144" customFormat="1" ht="15" customHeight="1">
      <c r="A68" s="84">
        <v>60</v>
      </c>
      <c r="B68" s="131" t="s">
        <v>325</v>
      </c>
      <c r="C68" s="141" t="s">
        <v>343</v>
      </c>
      <c r="D68" s="81">
        <f>IF(AND(ISNUMBER(D30),($S30)&gt;0),D30/$S30*100,0)</f>
        <v>88.461842474721465</v>
      </c>
      <c r="E68" s="81">
        <f>IF(AND(ISNUMBER(E30),($S30)&gt;0),E30/$S30*100,0)</f>
        <v>94.124863380919791</v>
      </c>
      <c r="F68" s="81">
        <f t="shared" si="5"/>
        <v>95.701779791380076</v>
      </c>
      <c r="G68" s="81">
        <f t="shared" si="5"/>
        <v>96.788735477769023</v>
      </c>
      <c r="H68" s="81">
        <f t="shared" si="5"/>
        <v>93.481800081077083</v>
      </c>
      <c r="I68" s="81">
        <f t="shared" si="5"/>
        <v>98.792978818847473</v>
      </c>
      <c r="J68" s="81">
        <f t="shared" si="5"/>
        <v>100.30949484062764</v>
      </c>
      <c r="K68" s="81">
        <f t="shared" si="5"/>
        <v>100.3109848071235</v>
      </c>
      <c r="L68" s="81">
        <f t="shared" si="5"/>
        <v>98.868315168681647</v>
      </c>
      <c r="M68" s="81">
        <f t="shared" si="5"/>
        <v>100.77935642773555</v>
      </c>
      <c r="N68" s="81">
        <f t="shared" si="5"/>
        <v>98.205760384318765</v>
      </c>
      <c r="O68" s="81">
        <f t="shared" si="5"/>
        <v>99.514912420220597</v>
      </c>
      <c r="P68" s="81">
        <f t="shared" si="5"/>
        <v>102.88421380006601</v>
      </c>
      <c r="Q68" s="81">
        <f t="shared" si="5"/>
        <v>101.6009955704005</v>
      </c>
      <c r="R68" s="81">
        <f t="shared" si="5"/>
        <v>103.00318873654359</v>
      </c>
      <c r="S68" s="81">
        <f t="shared" si="5"/>
        <v>100</v>
      </c>
      <c r="T68" s="81">
        <f t="shared" si="5"/>
        <v>97.020543113317643</v>
      </c>
      <c r="U68" s="81">
        <f t="shared" si="5"/>
        <v>96.416526994640037</v>
      </c>
      <c r="V68" s="81">
        <f t="shared" si="5"/>
        <v>94.075508947136825</v>
      </c>
      <c r="W68" s="81">
        <f t="shared" si="5"/>
        <v>95.638233792815598</v>
      </c>
      <c r="X68" s="81">
        <f t="shared" si="5"/>
        <v>95.913489824144449</v>
      </c>
      <c r="Y68" s="81">
        <f t="shared" si="5"/>
        <v>96.930745006175258</v>
      </c>
      <c r="Z68" s="81">
        <f t="shared" si="5"/>
        <v>95.566690780811001</v>
      </c>
      <c r="AA68" s="81">
        <f t="shared" si="5"/>
        <v>96.379607010448979</v>
      </c>
      <c r="AB68" s="81">
        <f t="shared" si="5"/>
        <v>96.184634772605733</v>
      </c>
      <c r="AC68" s="81" t="s">
        <v>300</v>
      </c>
      <c r="AD68" s="122">
        <v>60</v>
      </c>
    </row>
    <row r="69" spans="1:31" s="144" customFormat="1" ht="15" customHeight="1">
      <c r="A69" s="84">
        <v>61</v>
      </c>
      <c r="B69" s="131" t="s">
        <v>326</v>
      </c>
      <c r="C69" s="141" t="s">
        <v>343</v>
      </c>
      <c r="D69" s="119">
        <v>0</v>
      </c>
      <c r="E69" s="81">
        <f>IF(AND(ISNUMBER(E31),($S31)&gt;0),E31/$S31*100,0)</f>
        <v>98.118670205934137</v>
      </c>
      <c r="F69" s="81">
        <f t="shared" si="5"/>
        <v>93.843915295635014</v>
      </c>
      <c r="G69" s="81">
        <f t="shared" si="5"/>
        <v>102.92571514399008</v>
      </c>
      <c r="H69" s="81">
        <f t="shared" si="5"/>
        <v>99.96120046947145</v>
      </c>
      <c r="I69" s="81">
        <f t="shared" si="5"/>
        <v>104.30555182736703</v>
      </c>
      <c r="J69" s="81">
        <f t="shared" si="5"/>
        <v>115.95148349766863</v>
      </c>
      <c r="K69" s="81">
        <f t="shared" si="5"/>
        <v>115.89832849572778</v>
      </c>
      <c r="L69" s="81">
        <f t="shared" si="5"/>
        <v>112.03217256068938</v>
      </c>
      <c r="M69" s="81">
        <f t="shared" si="5"/>
        <v>103.62549142446321</v>
      </c>
      <c r="N69" s="81">
        <f t="shared" si="5"/>
        <v>102.37044099556564</v>
      </c>
      <c r="O69" s="81">
        <f t="shared" si="5"/>
        <v>114.21364779709332</v>
      </c>
      <c r="P69" s="81">
        <f t="shared" si="5"/>
        <v>106.54473012643437</v>
      </c>
      <c r="Q69" s="81">
        <f t="shared" si="5"/>
        <v>108.09547656215648</v>
      </c>
      <c r="R69" s="81">
        <f t="shared" si="5"/>
        <v>101.62642026001629</v>
      </c>
      <c r="S69" s="81">
        <f t="shared" si="5"/>
        <v>100</v>
      </c>
      <c r="T69" s="81">
        <f t="shared" si="5"/>
        <v>102.03591201543989</v>
      </c>
      <c r="U69" s="81">
        <f t="shared" si="5"/>
        <v>83.141491852652535</v>
      </c>
      <c r="V69" s="81">
        <f t="shared" si="5"/>
        <v>98.659808926554462</v>
      </c>
      <c r="W69" s="81">
        <f t="shared" si="5"/>
        <v>94.370794687969948</v>
      </c>
      <c r="X69" s="81">
        <f t="shared" si="5"/>
        <v>103.52307346645601</v>
      </c>
      <c r="Y69" s="81">
        <f t="shared" si="5"/>
        <v>87.975569527588348</v>
      </c>
      <c r="Z69" s="81">
        <f t="shared" si="5"/>
        <v>91.807752421683745</v>
      </c>
      <c r="AA69" s="81">
        <f t="shared" si="5"/>
        <v>97.874069057688189</v>
      </c>
      <c r="AB69" s="81">
        <f t="shared" si="5"/>
        <v>80.7139095814928</v>
      </c>
      <c r="AC69" s="142" t="s">
        <v>300</v>
      </c>
      <c r="AD69" s="122">
        <v>61</v>
      </c>
    </row>
    <row r="70" spans="1:31" s="144" customFormat="1" ht="15" customHeight="1">
      <c r="A70" s="84">
        <v>62</v>
      </c>
      <c r="B70" s="118" t="s">
        <v>327</v>
      </c>
      <c r="C70" s="141" t="s">
        <v>343</v>
      </c>
      <c r="D70" s="120" t="s">
        <v>319</v>
      </c>
      <c r="E70" s="142">
        <f t="shared" ref="E70:H72" si="6">IF(AND(ISNUMBER(E32),($N32)&gt;0),E32/$N32*100,0)</f>
        <v>0</v>
      </c>
      <c r="F70" s="142">
        <f t="shared" si="6"/>
        <v>0</v>
      </c>
      <c r="G70" s="142">
        <f t="shared" si="6"/>
        <v>0</v>
      </c>
      <c r="H70" s="142">
        <f t="shared" si="6"/>
        <v>0</v>
      </c>
      <c r="I70" s="81">
        <f>IF(AND(ISNUMBER(I32),($S32)&gt;0),I32/$S32*100,0)</f>
        <v>102.50957186264679</v>
      </c>
      <c r="J70" s="81">
        <f t="shared" si="5"/>
        <v>108.99953834800684</v>
      </c>
      <c r="K70" s="81">
        <f t="shared" si="5"/>
        <v>110.00252256430171</v>
      </c>
      <c r="L70" s="81">
        <f t="shared" si="5"/>
        <v>106.88367497725409</v>
      </c>
      <c r="M70" s="81">
        <f t="shared" si="5"/>
        <v>102.90192160209224</v>
      </c>
      <c r="N70" s="81">
        <f t="shared" si="5"/>
        <v>100.93902473092882</v>
      </c>
      <c r="O70" s="81">
        <f t="shared" si="5"/>
        <v>108.31750111655576</v>
      </c>
      <c r="P70" s="81">
        <f t="shared" si="5"/>
        <v>105.26398173943916</v>
      </c>
      <c r="Q70" s="81">
        <f t="shared" si="5"/>
        <v>105.27935871777991</v>
      </c>
      <c r="R70" s="81">
        <f t="shared" si="5"/>
        <v>102.14815737828494</v>
      </c>
      <c r="S70" s="81">
        <f t="shared" si="5"/>
        <v>100</v>
      </c>
      <c r="T70" s="81">
        <f t="shared" si="5"/>
        <v>100.10429854355934</v>
      </c>
      <c r="U70" s="81">
        <f t="shared" si="5"/>
        <v>88.889662092905681</v>
      </c>
      <c r="V70" s="81">
        <f t="shared" si="5"/>
        <v>97.021708861748209</v>
      </c>
      <c r="W70" s="81">
        <f t="shared" si="5"/>
        <v>95.497380021149667</v>
      </c>
      <c r="X70" s="81">
        <f t="shared" si="5"/>
        <v>101.37616264754288</v>
      </c>
      <c r="Y70" s="81">
        <f t="shared" si="5"/>
        <v>93.329965825347301</v>
      </c>
      <c r="Z70" s="81">
        <f t="shared" si="5"/>
        <v>94.019988021484622</v>
      </c>
      <c r="AA70" s="81">
        <f t="shared" si="5"/>
        <v>97.870717806161053</v>
      </c>
      <c r="AB70" s="81">
        <f t="shared" si="5"/>
        <v>89.186001486598514</v>
      </c>
      <c r="AC70" s="81" t="s">
        <v>300</v>
      </c>
      <c r="AD70" s="122">
        <v>62</v>
      </c>
    </row>
    <row r="71" spans="1:31" s="144" customFormat="1" ht="15" customHeight="1">
      <c r="A71" s="84">
        <v>63</v>
      </c>
      <c r="B71" s="131" t="s">
        <v>329</v>
      </c>
      <c r="C71" s="141" t="s">
        <v>343</v>
      </c>
      <c r="D71" s="119">
        <v>0</v>
      </c>
      <c r="E71" s="142">
        <f t="shared" si="6"/>
        <v>0</v>
      </c>
      <c r="F71" s="142">
        <f t="shared" si="6"/>
        <v>0</v>
      </c>
      <c r="G71" s="142">
        <f t="shared" si="6"/>
        <v>0</v>
      </c>
      <c r="H71" s="142">
        <f t="shared" si="6"/>
        <v>0</v>
      </c>
      <c r="I71" s="81">
        <f>IF(AND(ISNUMBER(I33),($S33)&gt;0),I33/$S33*100,0)</f>
        <v>98.42536776011633</v>
      </c>
      <c r="J71" s="81">
        <f t="shared" si="5"/>
        <v>99.940186402292369</v>
      </c>
      <c r="K71" s="81">
        <f t="shared" si="5"/>
        <v>99.904364335368413</v>
      </c>
      <c r="L71" s="81">
        <f t="shared" si="5"/>
        <v>98.490274841226125</v>
      </c>
      <c r="M71" s="81">
        <f t="shared" si="5"/>
        <v>100.40380077407237</v>
      </c>
      <c r="N71" s="81">
        <f t="shared" si="5"/>
        <v>97.829116572285074</v>
      </c>
      <c r="O71" s="81">
        <f t="shared" si="5"/>
        <v>99.142832871262314</v>
      </c>
      <c r="P71" s="81">
        <f t="shared" si="5"/>
        <v>102.55239686855487</v>
      </c>
      <c r="Q71" s="81">
        <f t="shared" si="5"/>
        <v>101.23885569558628</v>
      </c>
      <c r="R71" s="81">
        <f t="shared" si="5"/>
        <v>102.69598950303929</v>
      </c>
      <c r="S71" s="81">
        <f t="shared" si="5"/>
        <v>100</v>
      </c>
      <c r="T71" s="81">
        <f t="shared" si="5"/>
        <v>97.075669196168064</v>
      </c>
      <c r="U71" s="81">
        <f t="shared" si="5"/>
        <v>96.684022833469697</v>
      </c>
      <c r="V71" s="81">
        <f t="shared" si="5"/>
        <v>94.83293217191806</v>
      </c>
      <c r="W71" s="81">
        <f t="shared" si="5"/>
        <v>97.10545862745866</v>
      </c>
      <c r="X71" s="81">
        <f t="shared" si="5"/>
        <v>97.278697284353541</v>
      </c>
      <c r="Y71" s="81">
        <f t="shared" si="5"/>
        <v>98.336119563700166</v>
      </c>
      <c r="Z71" s="81">
        <f t="shared" si="5"/>
        <v>97.062383280301816</v>
      </c>
      <c r="AA71" s="81">
        <f t="shared" si="5"/>
        <v>97.735593152840124</v>
      </c>
      <c r="AB71" s="81">
        <f t="shared" si="5"/>
        <v>97.584727005378454</v>
      </c>
      <c r="AC71" s="81" t="s">
        <v>300</v>
      </c>
      <c r="AD71" s="122">
        <v>63</v>
      </c>
    </row>
    <row r="72" spans="1:31" s="144" customFormat="1" ht="15" customHeight="1">
      <c r="A72" s="84">
        <v>64</v>
      </c>
      <c r="B72" s="131" t="s">
        <v>352</v>
      </c>
      <c r="C72" s="141" t="s">
        <v>343</v>
      </c>
      <c r="D72" s="119">
        <v>0</v>
      </c>
      <c r="E72" s="142">
        <f t="shared" si="6"/>
        <v>0</v>
      </c>
      <c r="F72" s="142">
        <f t="shared" si="6"/>
        <v>0</v>
      </c>
      <c r="G72" s="142">
        <f t="shared" si="6"/>
        <v>0</v>
      </c>
      <c r="H72" s="142">
        <f t="shared" si="6"/>
        <v>0</v>
      </c>
      <c r="I72" s="81">
        <f>IF(AND(ISNUMBER(I34),($S34)&gt;0),I34/$S34*100,0)</f>
        <v>105.84879482390303</v>
      </c>
      <c r="J72" s="81">
        <f t="shared" si="5"/>
        <v>116.40641500544132</v>
      </c>
      <c r="K72" s="81">
        <f t="shared" si="5"/>
        <v>118.25872156365156</v>
      </c>
      <c r="L72" s="81">
        <f t="shared" si="5"/>
        <v>113.74607307334105</v>
      </c>
      <c r="M72" s="81">
        <f t="shared" si="5"/>
        <v>104.94437154325655</v>
      </c>
      <c r="N72" s="81">
        <f t="shared" si="5"/>
        <v>103.48166865127236</v>
      </c>
      <c r="O72" s="81">
        <f t="shared" si="5"/>
        <v>115.81865975052577</v>
      </c>
      <c r="P72" s="81">
        <f t="shared" si="5"/>
        <v>107.48095871584489</v>
      </c>
      <c r="Q72" s="81">
        <f t="shared" si="5"/>
        <v>108.58285191450207</v>
      </c>
      <c r="R72" s="81">
        <f t="shared" si="5"/>
        <v>101.70025282602219</v>
      </c>
      <c r="S72" s="81">
        <f t="shared" si="5"/>
        <v>100</v>
      </c>
      <c r="T72" s="81">
        <f t="shared" si="5"/>
        <v>102.58048935186821</v>
      </c>
      <c r="U72" s="81">
        <f t="shared" si="5"/>
        <v>82.517035333856199</v>
      </c>
      <c r="V72" s="81">
        <f t="shared" si="5"/>
        <v>98.811240725548771</v>
      </c>
      <c r="W72" s="81">
        <f t="shared" si="5"/>
        <v>94.182623737945065</v>
      </c>
      <c r="X72" s="81">
        <f t="shared" si="5"/>
        <v>104.72622794306442</v>
      </c>
      <c r="Y72" s="81">
        <f t="shared" si="5"/>
        <v>89.236961878671522</v>
      </c>
      <c r="Z72" s="81">
        <f t="shared" si="5"/>
        <v>91.532542279200328</v>
      </c>
      <c r="AA72" s="81">
        <f t="shared" si="5"/>
        <v>97.981194984498316</v>
      </c>
      <c r="AB72" s="81">
        <f t="shared" si="5"/>
        <v>82.319249386667352</v>
      </c>
      <c r="AC72" s="81" t="s">
        <v>300</v>
      </c>
      <c r="AD72" s="122">
        <v>64</v>
      </c>
    </row>
    <row r="73" spans="1:31" s="144" customFormat="1" ht="15" customHeight="1">
      <c r="A73" s="84">
        <v>65</v>
      </c>
      <c r="B73" s="118" t="s">
        <v>338</v>
      </c>
      <c r="C73" s="141" t="s">
        <v>345</v>
      </c>
      <c r="D73" s="119">
        <v>0</v>
      </c>
      <c r="E73" s="81">
        <f t="shared" ref="E73:R75" si="7">IF(AND(ISNUMBER(E41),($N41)&gt;0),E41/$N41*100,0)</f>
        <v>101.9829525057683</v>
      </c>
      <c r="F73" s="81">
        <f t="shared" si="7"/>
        <v>100.79993852803398</v>
      </c>
      <c r="G73" s="81">
        <f t="shared" si="7"/>
        <v>99.573003810486227</v>
      </c>
      <c r="H73" s="81">
        <f t="shared" si="7"/>
        <v>97.864061778410885</v>
      </c>
      <c r="I73" s="81">
        <f t="shared" si="7"/>
        <v>96.724090958354196</v>
      </c>
      <c r="J73" s="81">
        <f t="shared" si="7"/>
        <v>98.211352795831175</v>
      </c>
      <c r="K73" s="81">
        <f t="shared" si="7"/>
        <v>99.348194941096551</v>
      </c>
      <c r="L73" s="81">
        <f t="shared" si="7"/>
        <v>99.008388655695157</v>
      </c>
      <c r="M73" s="81">
        <f t="shared" si="7"/>
        <v>99.266435830592954</v>
      </c>
      <c r="N73" s="81">
        <f>IF(AND(ISNUMBER(N41),($N41)&gt;0),N41/$N41*100,0)</f>
        <v>100</v>
      </c>
      <c r="O73" s="81">
        <f t="shared" ref="N73:U75" si="8">IF(AND(ISNUMBER(O41),($N41)&gt;0),O41/$N41*100,0)</f>
        <v>99.718652507608866</v>
      </c>
      <c r="P73" s="81">
        <f t="shared" si="8"/>
        <v>0</v>
      </c>
      <c r="Q73" s="81">
        <f t="shared" si="8"/>
        <v>0</v>
      </c>
      <c r="R73" s="81">
        <f t="shared" si="8"/>
        <v>99.486447918718639</v>
      </c>
      <c r="S73" s="143" t="s">
        <v>295</v>
      </c>
      <c r="T73" s="143" t="s">
        <v>295</v>
      </c>
      <c r="U73" s="142">
        <f t="shared" si="8"/>
        <v>96.888675961422649</v>
      </c>
      <c r="V73" s="132" t="s">
        <v>295</v>
      </c>
      <c r="W73" s="132" t="s">
        <v>295</v>
      </c>
      <c r="X73" s="142">
        <f>IF(AND(ISNUMBER(X41),($N41)&gt;0),X41/$N41*100,0)</f>
        <v>93.961563638314388</v>
      </c>
      <c r="Y73" s="120" t="s">
        <v>295</v>
      </c>
      <c r="Z73" s="120" t="s">
        <v>295</v>
      </c>
      <c r="AA73" s="142">
        <f>IF(AND(ISNUMBER(AA41),($N41)&gt;0),AA41/$N41*100,0)</f>
        <v>93.423009288661405</v>
      </c>
      <c r="AB73" s="119" t="s">
        <v>295</v>
      </c>
      <c r="AC73" s="119" t="s">
        <v>295</v>
      </c>
      <c r="AD73" s="122">
        <v>65</v>
      </c>
    </row>
    <row r="74" spans="1:31" s="144" customFormat="1" ht="15" customHeight="1">
      <c r="A74" s="84">
        <v>66</v>
      </c>
      <c r="B74" s="131" t="s">
        <v>339</v>
      </c>
      <c r="C74" s="141" t="s">
        <v>345</v>
      </c>
      <c r="D74" s="119">
        <v>0</v>
      </c>
      <c r="E74" s="81">
        <f t="shared" si="7"/>
        <v>133.74233916989411</v>
      </c>
      <c r="F74" s="81">
        <f t="shared" si="7"/>
        <v>132.47393623474059</v>
      </c>
      <c r="G74" s="81">
        <f t="shared" si="7"/>
        <v>130.50131845300763</v>
      </c>
      <c r="H74" s="81">
        <f t="shared" si="7"/>
        <v>120.80030837887976</v>
      </c>
      <c r="I74" s="81">
        <f t="shared" si="7"/>
        <v>120.22204934405735</v>
      </c>
      <c r="J74" s="81">
        <f t="shared" si="7"/>
        <v>125.02595028358658</v>
      </c>
      <c r="K74" s="81">
        <f t="shared" si="7"/>
        <v>124.21130402109708</v>
      </c>
      <c r="L74" s="81">
        <f t="shared" si="7"/>
        <v>99.720422966763195</v>
      </c>
      <c r="M74" s="81">
        <f t="shared" si="7"/>
        <v>96.048047472063686</v>
      </c>
      <c r="N74" s="81">
        <f t="shared" si="7"/>
        <v>100</v>
      </c>
      <c r="O74" s="81">
        <f t="shared" si="7"/>
        <v>87.679096851067357</v>
      </c>
      <c r="P74" s="81">
        <f t="shared" si="7"/>
        <v>0</v>
      </c>
      <c r="Q74" s="81">
        <f t="shared" si="7"/>
        <v>0</v>
      </c>
      <c r="R74" s="81">
        <f t="shared" si="7"/>
        <v>90.861392109019874</v>
      </c>
      <c r="S74" s="143" t="s">
        <v>295</v>
      </c>
      <c r="T74" s="143" t="s">
        <v>295</v>
      </c>
      <c r="U74" s="142">
        <f t="shared" si="8"/>
        <v>98.920859847342086</v>
      </c>
      <c r="V74" s="132" t="s">
        <v>295</v>
      </c>
      <c r="W74" s="132" t="s">
        <v>295</v>
      </c>
      <c r="X74" s="142">
        <f>IF(AND(ISNUMBER(X42),($N42)&gt;0),X42/$N42*100,0)</f>
        <v>98.432590444029444</v>
      </c>
      <c r="Y74" s="120" t="s">
        <v>295</v>
      </c>
      <c r="Z74" s="120" t="s">
        <v>295</v>
      </c>
      <c r="AA74" s="142">
        <f>IF(AND(ISNUMBER(AA42),($N42)&gt;0),AA42/$N42*100,0)</f>
        <v>107.16105119091925</v>
      </c>
      <c r="AB74" s="119" t="s">
        <v>295</v>
      </c>
      <c r="AC74" s="119" t="s">
        <v>295</v>
      </c>
      <c r="AD74" s="122">
        <v>66</v>
      </c>
    </row>
    <row r="75" spans="1:31" s="144" customFormat="1" ht="15" customHeight="1">
      <c r="A75" s="84">
        <v>67</v>
      </c>
      <c r="B75" s="131" t="s">
        <v>353</v>
      </c>
      <c r="C75" s="141" t="s">
        <v>345</v>
      </c>
      <c r="D75" s="119">
        <v>0</v>
      </c>
      <c r="E75" s="81">
        <f t="shared" si="7"/>
        <v>99.870415465054165</v>
      </c>
      <c r="F75" s="81">
        <f t="shared" si="7"/>
        <v>98.693081299002714</v>
      </c>
      <c r="G75" s="81">
        <f t="shared" si="7"/>
        <v>97.515747132951262</v>
      </c>
      <c r="H75" s="81">
        <f t="shared" si="7"/>
        <v>96.33841296689981</v>
      </c>
      <c r="I75" s="81">
        <f t="shared" si="7"/>
        <v>95.161078800848358</v>
      </c>
      <c r="J75" s="81">
        <f t="shared" si="7"/>
        <v>96.427727972600266</v>
      </c>
      <c r="K75" s="81">
        <f t="shared" si="7"/>
        <v>97.694377144352174</v>
      </c>
      <c r="L75" s="81">
        <f t="shared" si="7"/>
        <v>98.961026316104082</v>
      </c>
      <c r="M75" s="81">
        <f t="shared" si="7"/>
        <v>99.480513158052048</v>
      </c>
      <c r="N75" s="81">
        <f t="shared" si="8"/>
        <v>100</v>
      </c>
      <c r="O75" s="81">
        <f t="shared" si="8"/>
        <v>100.51948684194795</v>
      </c>
      <c r="P75" s="81">
        <f t="shared" si="8"/>
        <v>0</v>
      </c>
      <c r="Q75" s="81">
        <f t="shared" si="8"/>
        <v>0</v>
      </c>
      <c r="R75" s="81">
        <f t="shared" si="8"/>
        <v>100.06016019058679</v>
      </c>
      <c r="S75" s="143" t="s">
        <v>295</v>
      </c>
      <c r="T75" s="143" t="s">
        <v>295</v>
      </c>
      <c r="U75" s="142">
        <f t="shared" si="8"/>
        <v>96.753501319105126</v>
      </c>
      <c r="V75" s="132" t="s">
        <v>295</v>
      </c>
      <c r="W75" s="132" t="s">
        <v>295</v>
      </c>
      <c r="X75" s="142">
        <f>IF(AND(ISNUMBER(X43),($N43)&gt;0),X43/$N43*100,0)</f>
        <v>93.664164641382001</v>
      </c>
      <c r="Y75" s="120" t="s">
        <v>295</v>
      </c>
      <c r="Z75" s="120" t="s">
        <v>295</v>
      </c>
      <c r="AA75" s="142">
        <f>IF(AND(ISNUMBER(AA43),($N43)&gt;0),AA43/$N43*100,0)</f>
        <v>92.509196856062232</v>
      </c>
      <c r="AB75" s="119" t="s">
        <v>295</v>
      </c>
      <c r="AC75" s="119" t="s">
        <v>295</v>
      </c>
      <c r="AD75" s="122">
        <v>67</v>
      </c>
    </row>
    <row r="76" spans="1:31" ht="24.95" customHeight="1">
      <c r="A76" s="269"/>
      <c r="B76" s="148"/>
      <c r="C76" s="148"/>
      <c r="D76" s="389" t="s">
        <v>354</v>
      </c>
      <c r="E76" s="389"/>
      <c r="F76" s="389"/>
      <c r="G76" s="389"/>
      <c r="H76" s="389"/>
      <c r="I76" s="389"/>
      <c r="J76" s="148"/>
      <c r="K76" s="148"/>
      <c r="L76" s="148"/>
      <c r="M76" s="148"/>
      <c r="N76" s="389" t="s">
        <v>354</v>
      </c>
      <c r="O76" s="389"/>
      <c r="P76" s="389"/>
      <c r="Q76" s="389"/>
      <c r="R76" s="320"/>
      <c r="T76" s="310"/>
      <c r="U76" s="310"/>
      <c r="V76" s="310"/>
      <c r="W76" s="310"/>
      <c r="X76" s="310"/>
      <c r="Y76" s="310"/>
      <c r="Z76" s="310"/>
      <c r="AA76" s="310"/>
      <c r="AB76" s="310"/>
      <c r="AC76" s="310"/>
      <c r="AD76" s="321"/>
      <c r="AE76" s="321"/>
    </row>
    <row r="77" spans="1:31" s="144" customFormat="1" ht="15" customHeight="1">
      <c r="A77" s="84">
        <v>68</v>
      </c>
      <c r="B77" s="118" t="s">
        <v>355</v>
      </c>
      <c r="C77" s="141" t="s">
        <v>343</v>
      </c>
      <c r="D77" s="119">
        <v>0</v>
      </c>
      <c r="E77" s="81">
        <f>IF(AND(ISNUMBER(E$13),($S17)&gt;0),(E17/E$13)/($S17/$S$13)*100,0)</f>
        <v>88.453315158482312</v>
      </c>
      <c r="F77" s="81">
        <f t="shared" ref="F77:AB78" si="9">IF(AND(ISNUMBER(F$13),($S17)&gt;0),(F17/F$13)/($S17/$S$13)*100,0)</f>
        <v>90.252396897215462</v>
      </c>
      <c r="G77" s="81">
        <f t="shared" si="9"/>
        <v>95.399142882497642</v>
      </c>
      <c r="H77" s="81">
        <f t="shared" si="9"/>
        <v>98.027993187345118</v>
      </c>
      <c r="I77" s="81">
        <f t="shared" si="9"/>
        <v>98.874312653768598</v>
      </c>
      <c r="J77" s="81">
        <f t="shared" si="9"/>
        <v>99.163847634582382</v>
      </c>
      <c r="K77" s="81">
        <f t="shared" si="9"/>
        <v>100.24689230097665</v>
      </c>
      <c r="L77" s="81">
        <f t="shared" si="9"/>
        <v>100.1964476042166</v>
      </c>
      <c r="M77" s="81">
        <f t="shared" si="9"/>
        <v>100.07416052646985</v>
      </c>
      <c r="N77" s="81">
        <f t="shared" si="9"/>
        <v>99.882302802141368</v>
      </c>
      <c r="O77" s="81">
        <f t="shared" si="9"/>
        <v>98.811672186412963</v>
      </c>
      <c r="P77" s="81">
        <f t="shared" si="9"/>
        <v>100.11242446884762</v>
      </c>
      <c r="Q77" s="81">
        <f t="shared" si="9"/>
        <v>100.64829908426798</v>
      </c>
      <c r="R77" s="81">
        <f t="shared" si="9"/>
        <v>100.28098047779461</v>
      </c>
      <c r="S77" s="81">
        <f t="shared" si="9"/>
        <v>100</v>
      </c>
      <c r="T77" s="81">
        <f t="shared" si="9"/>
        <v>98.426321594532212</v>
      </c>
      <c r="U77" s="81">
        <f t="shared" si="9"/>
        <v>98.595423015644073</v>
      </c>
      <c r="V77" s="81">
        <f t="shared" si="9"/>
        <v>98.147253794354057</v>
      </c>
      <c r="W77" s="81">
        <f t="shared" si="9"/>
        <v>97.773115508564047</v>
      </c>
      <c r="X77" s="81">
        <f t="shared" si="9"/>
        <v>97.118559279639811</v>
      </c>
      <c r="Y77" s="81">
        <f t="shared" si="9"/>
        <v>95.872220414254514</v>
      </c>
      <c r="Z77" s="81">
        <f t="shared" si="9"/>
        <v>94.759058717572273</v>
      </c>
      <c r="AA77" s="81">
        <f t="shared" si="9"/>
        <v>94.818831165729009</v>
      </c>
      <c r="AB77" s="81">
        <f t="shared" si="9"/>
        <v>93.938496341766935</v>
      </c>
      <c r="AC77" s="81" t="s">
        <v>300</v>
      </c>
      <c r="AD77" s="122">
        <v>68</v>
      </c>
    </row>
    <row r="78" spans="1:31" s="144" customFormat="1" ht="15" customHeight="1">
      <c r="A78" s="84">
        <v>69</v>
      </c>
      <c r="B78" s="118" t="s">
        <v>356</v>
      </c>
      <c r="C78" s="141" t="s">
        <v>343</v>
      </c>
      <c r="D78" s="119">
        <v>0</v>
      </c>
      <c r="E78" s="81">
        <f>IF(AND(ISNUMBER(E$13),($S18)&gt;0),(E18/E$13)/($S18/$S$13)*100,0)</f>
        <v>84.733488947487629</v>
      </c>
      <c r="F78" s="81">
        <f t="shared" si="9"/>
        <v>85.98399133298625</v>
      </c>
      <c r="G78" s="81">
        <f t="shared" si="9"/>
        <v>90.145752033371735</v>
      </c>
      <c r="H78" s="81">
        <f t="shared" si="9"/>
        <v>92.420344489730496</v>
      </c>
      <c r="I78" s="81">
        <f t="shared" si="9"/>
        <v>93.887122237136353</v>
      </c>
      <c r="J78" s="81">
        <f t="shared" si="9"/>
        <v>94.280310032738399</v>
      </c>
      <c r="K78" s="81">
        <f t="shared" si="9"/>
        <v>95.545254897997438</v>
      </c>
      <c r="L78" s="81">
        <f t="shared" si="9"/>
        <v>95.861399596398144</v>
      </c>
      <c r="M78" s="81">
        <f t="shared" si="9"/>
        <v>95.355690609505572</v>
      </c>
      <c r="N78" s="81">
        <f t="shared" si="9"/>
        <v>94.856217945507083</v>
      </c>
      <c r="O78" s="81">
        <f t="shared" si="9"/>
        <v>94.907612341125073</v>
      </c>
      <c r="P78" s="81">
        <f t="shared" si="9"/>
        <v>97.282077689741257</v>
      </c>
      <c r="Q78" s="81">
        <f t="shared" si="9"/>
        <v>98.738189916658584</v>
      </c>
      <c r="R78" s="81">
        <f t="shared" si="9"/>
        <v>99.310516721914581</v>
      </c>
      <c r="S78" s="81">
        <f t="shared" si="9"/>
        <v>100</v>
      </c>
      <c r="T78" s="81">
        <f t="shared" si="9"/>
        <v>99.383202085504678</v>
      </c>
      <c r="U78" s="81">
        <f t="shared" si="9"/>
        <v>100.51666112181752</v>
      </c>
      <c r="V78" s="81">
        <f t="shared" si="9"/>
        <v>101.03789865338211</v>
      </c>
      <c r="W78" s="81">
        <f t="shared" si="9"/>
        <v>101.6147158594878</v>
      </c>
      <c r="X78" s="81">
        <f t="shared" si="9"/>
        <v>101.94286914513755</v>
      </c>
      <c r="Y78" s="81">
        <f t="shared" si="9"/>
        <v>101.832171064131</v>
      </c>
      <c r="Z78" s="81">
        <f t="shared" si="9"/>
        <v>101.75388343787269</v>
      </c>
      <c r="AA78" s="81">
        <f t="shared" si="9"/>
        <v>102.93627071544684</v>
      </c>
      <c r="AB78" s="81">
        <f t="shared" si="9"/>
        <v>103.08508616637158</v>
      </c>
      <c r="AC78" s="81" t="s">
        <v>300</v>
      </c>
      <c r="AD78" s="122">
        <v>69</v>
      </c>
    </row>
    <row r="79" spans="1:31" s="144" customFormat="1" ht="15" customHeight="1">
      <c r="A79" s="84">
        <v>70</v>
      </c>
      <c r="B79" s="118" t="s">
        <v>0</v>
      </c>
      <c r="C79" s="141" t="s">
        <v>345</v>
      </c>
      <c r="D79" s="119">
        <v>0</v>
      </c>
      <c r="E79" s="81">
        <f t="shared" ref="E79:R82" si="10">IF(AND(ISNUMBER(E$13),($N19)&gt;0),(E19/E$13)/($N19/$N$13)*100,0)</f>
        <v>125.92348124230554</v>
      </c>
      <c r="F79" s="81">
        <f t="shared" si="10"/>
        <v>120.76806271541788</v>
      </c>
      <c r="G79" s="81">
        <f t="shared" si="10"/>
        <v>118.52334345482696</v>
      </c>
      <c r="H79" s="81">
        <f t="shared" si="10"/>
        <v>114.84753047753236</v>
      </c>
      <c r="I79" s="81">
        <f t="shared" si="10"/>
        <v>110.96949186300064</v>
      </c>
      <c r="J79" s="81">
        <f t="shared" si="10"/>
        <v>108.6356324482779</v>
      </c>
      <c r="K79" s="81">
        <f t="shared" si="10"/>
        <v>107.03142294751338</v>
      </c>
      <c r="L79" s="81">
        <f t="shared" si="10"/>
        <v>104.99150243745466</v>
      </c>
      <c r="M79" s="81">
        <f t="shared" si="10"/>
        <v>102.32091249073882</v>
      </c>
      <c r="N79" s="81">
        <f>IF(AND(ISNUMBER(N$13),($N19)&gt;0),(N19/N$13)/($N19/$N$13)*100,0)</f>
        <v>100</v>
      </c>
      <c r="O79" s="81">
        <f t="shared" ref="O79:R81" si="11">IF(AND(ISNUMBER(O$13),($N19)&gt;0),(O19/O$13)/($N19/$N$13)*100,0)</f>
        <v>97.972069799507494</v>
      </c>
      <c r="P79" s="149" t="s">
        <v>295</v>
      </c>
      <c r="Q79" s="149" t="s">
        <v>295</v>
      </c>
      <c r="R79" s="81">
        <f t="shared" si="11"/>
        <v>98.040171630446068</v>
      </c>
      <c r="S79" s="143" t="s">
        <v>295</v>
      </c>
      <c r="T79" s="143" t="s">
        <v>295</v>
      </c>
      <c r="U79" s="81">
        <f>IF(AND(ISNUMBER(U$13),($N19)&gt;0),(U19/U$13)/($N19/$N$13)*100,0)</f>
        <v>92.67629481781546</v>
      </c>
      <c r="V79" s="149" t="s">
        <v>295</v>
      </c>
      <c r="W79" s="149" t="s">
        <v>295</v>
      </c>
      <c r="X79" s="81">
        <f>IF(AND(ISNUMBER(X$13),($N19)&gt;0),(X19/X$13)/($N19/$N$13)*100,0)</f>
        <v>88.496990085323958</v>
      </c>
      <c r="Y79" s="142" t="s">
        <v>295</v>
      </c>
      <c r="Z79" s="142" t="s">
        <v>295</v>
      </c>
      <c r="AA79" s="81">
        <f>IF(AND(ISNUMBER(AA$13),($N19)&gt;0),(AA19/AA$13)/($N19/$N$13)*100,0)</f>
        <v>85.174175065315623</v>
      </c>
      <c r="AB79" s="119" t="s">
        <v>295</v>
      </c>
      <c r="AC79" s="119" t="s">
        <v>295</v>
      </c>
      <c r="AD79" s="122">
        <v>70</v>
      </c>
    </row>
    <row r="80" spans="1:31" s="144" customFormat="1" ht="15" customHeight="1">
      <c r="A80" s="84">
        <v>71</v>
      </c>
      <c r="B80" s="131" t="s">
        <v>312</v>
      </c>
      <c r="C80" s="141" t="s">
        <v>345</v>
      </c>
      <c r="D80" s="119">
        <v>0</v>
      </c>
      <c r="E80" s="81">
        <f t="shared" si="10"/>
        <v>293.92594743115137</v>
      </c>
      <c r="F80" s="81">
        <f t="shared" si="10"/>
        <v>255.59157760261857</v>
      </c>
      <c r="G80" s="81">
        <f t="shared" si="10"/>
        <v>224.13759797829553</v>
      </c>
      <c r="H80" s="81">
        <f t="shared" si="10"/>
        <v>190.40194948294427</v>
      </c>
      <c r="I80" s="81">
        <f t="shared" si="10"/>
        <v>157.16704410438359</v>
      </c>
      <c r="J80" s="81">
        <f t="shared" si="10"/>
        <v>153.744899651569</v>
      </c>
      <c r="K80" s="81">
        <f t="shared" si="10"/>
        <v>151.35813456415195</v>
      </c>
      <c r="L80" s="81">
        <f t="shared" si="10"/>
        <v>148.3576984069046</v>
      </c>
      <c r="M80" s="81">
        <f t="shared" si="10"/>
        <v>123.50910050217334</v>
      </c>
      <c r="N80" s="81">
        <f>IF(AND(ISNUMBER(N$13),($N20)&gt;0),(N20/N$13)/($N20/$N$13)*100,0)</f>
        <v>100</v>
      </c>
      <c r="O80" s="81">
        <f t="shared" si="11"/>
        <v>77.575105644080693</v>
      </c>
      <c r="P80" s="149" t="s">
        <v>295</v>
      </c>
      <c r="Q80" s="149" t="s">
        <v>295</v>
      </c>
      <c r="R80" s="81">
        <f t="shared" si="11"/>
        <v>84.333009238837761</v>
      </c>
      <c r="S80" s="143" t="s">
        <v>295</v>
      </c>
      <c r="T80" s="143" t="s">
        <v>295</v>
      </c>
      <c r="U80" s="81">
        <f>IF(AND(ISNUMBER(U$13),($N20)&gt;0),(U20/U$13)/($N20/$N$13)*100,0)</f>
        <v>84.044706722013885</v>
      </c>
      <c r="V80" s="149" t="s">
        <v>295</v>
      </c>
      <c r="W80" s="149" t="s">
        <v>295</v>
      </c>
      <c r="X80" s="81">
        <f>IF(AND(ISNUMBER(X$13),($N20)&gt;0),(X20/X$13)/($N20/$N$13)*100,0)</f>
        <v>67.646895499580552</v>
      </c>
      <c r="Y80" s="142" t="s">
        <v>295</v>
      </c>
      <c r="Z80" s="142" t="s">
        <v>295</v>
      </c>
      <c r="AA80" s="81">
        <f>IF(AND(ISNUMBER(AA$13),($N20)&gt;0),(AA20/AA$13)/($N20/$N$13)*100,0)</f>
        <v>68.243892819137827</v>
      </c>
      <c r="AB80" s="119" t="s">
        <v>295</v>
      </c>
      <c r="AC80" s="119" t="s">
        <v>295</v>
      </c>
      <c r="AD80" s="122">
        <v>71</v>
      </c>
    </row>
    <row r="81" spans="1:30" s="144" customFormat="1" ht="15" customHeight="1">
      <c r="A81" s="84">
        <v>72</v>
      </c>
      <c r="B81" s="131" t="s">
        <v>313</v>
      </c>
      <c r="C81" s="141" t="s">
        <v>345</v>
      </c>
      <c r="D81" s="119">
        <v>0</v>
      </c>
      <c r="E81" s="81">
        <f t="shared" si="10"/>
        <v>124.22364822564356</v>
      </c>
      <c r="F81" s="81">
        <f t="shared" si="10"/>
        <v>119.40393118076487</v>
      </c>
      <c r="G81" s="81">
        <f t="shared" si="10"/>
        <v>117.45474844582668</v>
      </c>
      <c r="H81" s="81">
        <f t="shared" si="10"/>
        <v>114.08307803291318</v>
      </c>
      <c r="I81" s="81">
        <f t="shared" si="10"/>
        <v>110.50206941159091</v>
      </c>
      <c r="J81" s="81">
        <f t="shared" si="10"/>
        <v>108.17922116165197</v>
      </c>
      <c r="K81" s="81">
        <f t="shared" si="10"/>
        <v>106.58292948408219</v>
      </c>
      <c r="L81" s="81">
        <f t="shared" si="10"/>
        <v>104.55272738022995</v>
      </c>
      <c r="M81" s="81">
        <f t="shared" si="10"/>
        <v>102.10653241429044</v>
      </c>
      <c r="N81" s="81">
        <f>IF(AND(ISNUMBER(N$13),($N21)&gt;0),(N21/N$13)/($N21/$N$13)*100,0)</f>
        <v>100</v>
      </c>
      <c r="O81" s="81">
        <f t="shared" si="11"/>
        <v>98.178444348034006</v>
      </c>
      <c r="P81" s="149" t="s">
        <v>295</v>
      </c>
      <c r="Q81" s="149" t="s">
        <v>295</v>
      </c>
      <c r="R81" s="81">
        <f t="shared" si="11"/>
        <v>98.178859399301857</v>
      </c>
      <c r="S81" s="143" t="s">
        <v>295</v>
      </c>
      <c r="T81" s="143" t="s">
        <v>295</v>
      </c>
      <c r="U81" s="81">
        <f>IF(AND(ISNUMBER(U$13),($N21)&gt;0),(U21/U$13)/($N21/$N$13)*100,0)</f>
        <v>92.763628407400844</v>
      </c>
      <c r="V81" s="149" t="s">
        <v>295</v>
      </c>
      <c r="W81" s="149" t="s">
        <v>295</v>
      </c>
      <c r="X81" s="81">
        <f>IF(AND(ISNUMBER(X$13),($N21)&gt;0),(X21/X$13)/($N21/$N$13)*100,0)</f>
        <v>88.707949364561742</v>
      </c>
      <c r="Y81" s="142" t="s">
        <v>295</v>
      </c>
      <c r="Z81" s="142" t="s">
        <v>295</v>
      </c>
      <c r="AA81" s="81">
        <f>IF(AND(ISNUMBER(AA$13),($N21)&gt;0),(AA21/AA$13)/($N21/$N$13)*100,0)</f>
        <v>85.345474055123958</v>
      </c>
      <c r="AB81" s="119" t="s">
        <v>295</v>
      </c>
      <c r="AC81" s="119" t="s">
        <v>295</v>
      </c>
      <c r="AD81" s="122">
        <v>72</v>
      </c>
    </row>
    <row r="82" spans="1:30" s="144" customFormat="1" ht="15" customHeight="1">
      <c r="A82" s="84">
        <v>73</v>
      </c>
      <c r="B82" s="118" t="s">
        <v>314</v>
      </c>
      <c r="C82" s="141" t="s">
        <v>345</v>
      </c>
      <c r="D82" s="119">
        <v>0</v>
      </c>
      <c r="E82" s="81">
        <f t="shared" si="10"/>
        <v>127.29535245967543</v>
      </c>
      <c r="F82" s="81">
        <f t="shared" si="10"/>
        <v>121.29862175949204</v>
      </c>
      <c r="G82" s="81">
        <f t="shared" si="10"/>
        <v>118.78533227256673</v>
      </c>
      <c r="H82" s="81">
        <f t="shared" si="10"/>
        <v>115.09174838255154</v>
      </c>
      <c r="I82" s="81">
        <f t="shared" si="10"/>
        <v>111.09907299690065</v>
      </c>
      <c r="J82" s="81">
        <f t="shared" si="10"/>
        <v>108.50551517619478</v>
      </c>
      <c r="K82" s="81">
        <f t="shared" si="10"/>
        <v>106.84549996879309</v>
      </c>
      <c r="L82" s="81">
        <f t="shared" si="10"/>
        <v>104.83631850648297</v>
      </c>
      <c r="M82" s="81">
        <f t="shared" si="10"/>
        <v>102.22590227992787</v>
      </c>
      <c r="N82" s="81">
        <f t="shared" si="10"/>
        <v>100</v>
      </c>
      <c r="O82" s="81">
        <f t="shared" si="10"/>
        <v>97.963164716776035</v>
      </c>
      <c r="P82" s="149" t="s">
        <v>295</v>
      </c>
      <c r="Q82" s="149" t="s">
        <v>295</v>
      </c>
      <c r="R82" s="81">
        <f t="shared" si="10"/>
        <v>97.891681455576943</v>
      </c>
      <c r="S82" s="149" t="s">
        <v>295</v>
      </c>
      <c r="T82" s="149" t="s">
        <v>295</v>
      </c>
      <c r="U82" s="81">
        <f>IF(AND(ISNUMBER(U$13),($N22)&gt;0),(U22/U$13)/($N22/$N$13)*100,0)</f>
        <v>92.810669221174493</v>
      </c>
      <c r="V82" s="149" t="s">
        <v>295</v>
      </c>
      <c r="W82" s="149" t="s">
        <v>295</v>
      </c>
      <c r="X82" s="81">
        <f>IF(AND(ISNUMBER(X$13),($N22)&gt;0),(X22/X$13)/($N22/$N$13)*100,0)</f>
        <v>89.259097601446967</v>
      </c>
      <c r="Y82" s="142" t="s">
        <v>295</v>
      </c>
      <c r="Z82" s="142" t="s">
        <v>295</v>
      </c>
      <c r="AA82" s="81">
        <f>IF(AND(ISNUMBER(AA$13),($N22)&gt;0),(AA22/AA$13)/($N22/$N$13)*100,0)</f>
        <v>86.922073648456262</v>
      </c>
      <c r="AB82" s="119" t="s">
        <v>295</v>
      </c>
      <c r="AC82" s="119" t="s">
        <v>295</v>
      </c>
      <c r="AD82" s="122">
        <v>73</v>
      </c>
    </row>
    <row r="83" spans="1:30" s="144" customFormat="1" ht="15" customHeight="1">
      <c r="A83" s="84">
        <v>74</v>
      </c>
      <c r="B83" s="118" t="s">
        <v>18</v>
      </c>
      <c r="C83" s="141" t="s">
        <v>343</v>
      </c>
      <c r="D83" s="119">
        <v>0</v>
      </c>
      <c r="E83" s="81">
        <f t="shared" ref="E83:AB85" si="12">IF(AND(ISNUMBER(E$13),($S23)&gt;0),(E23/E$13)/($S23/$S$13)*100,0)</f>
        <v>108.65226438088271</v>
      </c>
      <c r="F83" s="81">
        <f t="shared" si="12"/>
        <v>108.63058845160165</v>
      </c>
      <c r="G83" s="81">
        <f t="shared" si="12"/>
        <v>112.99936887475512</v>
      </c>
      <c r="H83" s="81">
        <f t="shared" si="12"/>
        <v>110.06212375679323</v>
      </c>
      <c r="I83" s="81">
        <f t="shared" si="12"/>
        <v>111.30450382708821</v>
      </c>
      <c r="J83" s="81">
        <f t="shared" si="12"/>
        <v>112.86278365872653</v>
      </c>
      <c r="K83" s="81">
        <f t="shared" si="12"/>
        <v>113.2195204744624</v>
      </c>
      <c r="L83" s="81">
        <f t="shared" si="12"/>
        <v>111.65399782243468</v>
      </c>
      <c r="M83" s="81">
        <f t="shared" si="12"/>
        <v>110.14355861553821</v>
      </c>
      <c r="N83" s="81">
        <f t="shared" si="12"/>
        <v>108.10595285791271</v>
      </c>
      <c r="O83" s="81">
        <f t="shared" si="12"/>
        <v>105.59610977240933</v>
      </c>
      <c r="P83" s="81">
        <f t="shared" si="12"/>
        <v>107.43979360243495</v>
      </c>
      <c r="Q83" s="81">
        <f t="shared" si="12"/>
        <v>105.68810178494552</v>
      </c>
      <c r="R83" s="81">
        <f t="shared" si="12"/>
        <v>103.34536708836663</v>
      </c>
      <c r="S83" s="81">
        <f t="shared" si="12"/>
        <v>100</v>
      </c>
      <c r="T83" s="81">
        <f t="shared" si="12"/>
        <v>97.400261966492678</v>
      </c>
      <c r="U83" s="81">
        <f t="shared" si="12"/>
        <v>96.14227003647882</v>
      </c>
      <c r="V83" s="81">
        <f t="shared" si="12"/>
        <v>95.561773241505961</v>
      </c>
      <c r="W83" s="81">
        <f t="shared" si="12"/>
        <v>95.179119290966796</v>
      </c>
      <c r="X83" s="81">
        <f t="shared" si="12"/>
        <v>93.74631542609761</v>
      </c>
      <c r="Y83" s="81">
        <f t="shared" si="12"/>
        <v>93.217992170990996</v>
      </c>
      <c r="Z83" s="81">
        <f t="shared" si="12"/>
        <v>89.478414007539826</v>
      </c>
      <c r="AA83" s="81">
        <f t="shared" si="12"/>
        <v>92.258957241440967</v>
      </c>
      <c r="AB83" s="81">
        <f t="shared" si="12"/>
        <v>87.883832418018969</v>
      </c>
      <c r="AC83" s="81" t="s">
        <v>300</v>
      </c>
      <c r="AD83" s="122">
        <v>74</v>
      </c>
    </row>
    <row r="84" spans="1:30" s="144" customFormat="1" ht="15" customHeight="1">
      <c r="A84" s="84">
        <v>75</v>
      </c>
      <c r="B84" s="131" t="s">
        <v>351</v>
      </c>
      <c r="C84" s="141" t="s">
        <v>343</v>
      </c>
      <c r="D84" s="119">
        <v>0</v>
      </c>
      <c r="E84" s="81">
        <f t="shared" si="12"/>
        <v>110.01445500765665</v>
      </c>
      <c r="F84" s="81">
        <f t="shared" si="12"/>
        <v>109.09890504226969</v>
      </c>
      <c r="G84" s="81">
        <f t="shared" si="12"/>
        <v>110.15690647000866</v>
      </c>
      <c r="H84" s="81">
        <f t="shared" si="12"/>
        <v>104.90495183664916</v>
      </c>
      <c r="I84" s="81">
        <f t="shared" si="12"/>
        <v>109.03734455878936</v>
      </c>
      <c r="J84" s="81">
        <f t="shared" si="12"/>
        <v>109.07407487599107</v>
      </c>
      <c r="K84" s="81">
        <f t="shared" si="12"/>
        <v>108.15491830753612</v>
      </c>
      <c r="L84" s="81">
        <f t="shared" si="12"/>
        <v>105.24341872380664</v>
      </c>
      <c r="M84" s="81">
        <f t="shared" si="12"/>
        <v>104.8291055340794</v>
      </c>
      <c r="N84" s="81">
        <f t="shared" si="12"/>
        <v>100.10325696215293</v>
      </c>
      <c r="O84" s="81">
        <f t="shared" si="12"/>
        <v>99.648365469680343</v>
      </c>
      <c r="P84" s="81">
        <f t="shared" si="12"/>
        <v>104.00927550064993</v>
      </c>
      <c r="Q84" s="81">
        <f t="shared" si="12"/>
        <v>103.00165681481752</v>
      </c>
      <c r="R84" s="81">
        <f t="shared" si="12"/>
        <v>103.68681458733056</v>
      </c>
      <c r="S84" s="81">
        <f t="shared" si="12"/>
        <v>100</v>
      </c>
      <c r="T84" s="81">
        <f t="shared" si="12"/>
        <v>95.350654247339733</v>
      </c>
      <c r="U84" s="81">
        <f t="shared" si="12"/>
        <v>94.88191682248285</v>
      </c>
      <c r="V84" s="81">
        <f t="shared" si="12"/>
        <v>92.120545278912246</v>
      </c>
      <c r="W84" s="81">
        <f t="shared" si="12"/>
        <v>93.387016942647719</v>
      </c>
      <c r="X84" s="81">
        <f t="shared" si="12"/>
        <v>93.103224572296995</v>
      </c>
      <c r="Y84" s="81">
        <f t="shared" si="12"/>
        <v>92.883192672748592</v>
      </c>
      <c r="Z84" s="81">
        <f t="shared" si="12"/>
        <v>90.512817583113701</v>
      </c>
      <c r="AA84" s="81">
        <f t="shared" si="12"/>
        <v>91.167106338962014</v>
      </c>
      <c r="AB84" s="81">
        <f t="shared" si="12"/>
        <v>90.182966264627026</v>
      </c>
      <c r="AC84" s="81" t="s">
        <v>300</v>
      </c>
      <c r="AD84" s="122">
        <v>75</v>
      </c>
    </row>
    <row r="85" spans="1:30" s="144" customFormat="1" ht="15" customHeight="1">
      <c r="A85" s="84">
        <v>76</v>
      </c>
      <c r="B85" s="131" t="s">
        <v>318</v>
      </c>
      <c r="C85" s="141" t="s">
        <v>343</v>
      </c>
      <c r="D85" s="119">
        <v>0</v>
      </c>
      <c r="E85" s="81">
        <f t="shared" si="12"/>
        <v>107.88479005942489</v>
      </c>
      <c r="F85" s="81">
        <f t="shared" si="12"/>
        <v>108.3667333416149</v>
      </c>
      <c r="G85" s="81">
        <f t="shared" si="12"/>
        <v>114.60084583581659</v>
      </c>
      <c r="H85" s="81">
        <f t="shared" si="12"/>
        <v>112.96773545478874</v>
      </c>
      <c r="I85" s="81">
        <f t="shared" si="12"/>
        <v>112.58184819202145</v>
      </c>
      <c r="J85" s="81">
        <f t="shared" si="12"/>
        <v>114.99738702853371</v>
      </c>
      <c r="K85" s="81">
        <f t="shared" si="12"/>
        <v>116.07297727787707</v>
      </c>
      <c r="L85" s="81">
        <f t="shared" si="12"/>
        <v>115.26579395960488</v>
      </c>
      <c r="M85" s="81">
        <f t="shared" si="12"/>
        <v>113.1377843813342</v>
      </c>
      <c r="N85" s="81">
        <f t="shared" si="12"/>
        <v>112.61476644223289</v>
      </c>
      <c r="O85" s="81">
        <f t="shared" si="12"/>
        <v>108.94713930764593</v>
      </c>
      <c r="P85" s="81">
        <f t="shared" si="12"/>
        <v>109.37258810319561</v>
      </c>
      <c r="Q85" s="81">
        <f t="shared" si="12"/>
        <v>107.20167667678413</v>
      </c>
      <c r="R85" s="81">
        <f t="shared" si="12"/>
        <v>103.15299152621682</v>
      </c>
      <c r="S85" s="81">
        <f t="shared" si="12"/>
        <v>100</v>
      </c>
      <c r="T85" s="81">
        <f t="shared" si="12"/>
        <v>98.555035213785644</v>
      </c>
      <c r="U85" s="81">
        <f t="shared" si="12"/>
        <v>96.852367954271472</v>
      </c>
      <c r="V85" s="81">
        <f t="shared" si="12"/>
        <v>97.500601804603775</v>
      </c>
      <c r="W85" s="81">
        <f t="shared" si="12"/>
        <v>96.188810964603235</v>
      </c>
      <c r="X85" s="81">
        <f t="shared" si="12"/>
        <v>94.108640424490332</v>
      </c>
      <c r="Y85" s="81">
        <f t="shared" si="12"/>
        <v>93.406622170851278</v>
      </c>
      <c r="Z85" s="81">
        <f t="shared" si="12"/>
        <v>88.895618790282128</v>
      </c>
      <c r="AA85" s="81">
        <f t="shared" si="12"/>
        <v>92.874118962600193</v>
      </c>
      <c r="AB85" s="81">
        <f t="shared" si="12"/>
        <v>86.58847319722824</v>
      </c>
      <c r="AC85" s="81" t="s">
        <v>300</v>
      </c>
      <c r="AD85" s="122">
        <v>76</v>
      </c>
    </row>
    <row r="86" spans="1:30" s="144" customFormat="1" ht="15" customHeight="1">
      <c r="A86" s="84">
        <v>77</v>
      </c>
      <c r="B86" s="118" t="s">
        <v>321</v>
      </c>
      <c r="C86" s="141" t="s">
        <v>343</v>
      </c>
      <c r="D86" s="119">
        <v>0</v>
      </c>
      <c r="E86" s="81">
        <f t="shared" ref="E86:AB93" si="13">IF(AND(ISNUMBER(E$13),($S27)&gt;0),(E27/E$13)/($S27/$S$13)*100,0)</f>
        <v>111.58048554172015</v>
      </c>
      <c r="F86" s="81">
        <f t="shared" si="13"/>
        <v>110.59374629353296</v>
      </c>
      <c r="G86" s="81">
        <f t="shared" si="13"/>
        <v>114.52741345067213</v>
      </c>
      <c r="H86" s="81">
        <f t="shared" si="13"/>
        <v>111.27613760996007</v>
      </c>
      <c r="I86" s="81">
        <f t="shared" si="13"/>
        <v>112.14862642006422</v>
      </c>
      <c r="J86" s="81">
        <f t="shared" si="13"/>
        <v>113.44880281224852</v>
      </c>
      <c r="K86" s="81">
        <f t="shared" si="13"/>
        <v>113.74467935145877</v>
      </c>
      <c r="L86" s="81">
        <f t="shared" si="13"/>
        <v>112.19974499334067</v>
      </c>
      <c r="M86" s="81">
        <f t="shared" si="13"/>
        <v>110.51156410351371</v>
      </c>
      <c r="N86" s="81">
        <f t="shared" si="13"/>
        <v>108.34049259910485</v>
      </c>
      <c r="O86" s="81">
        <f t="shared" si="13"/>
        <v>105.59315734461583</v>
      </c>
      <c r="P86" s="81">
        <f t="shared" si="13"/>
        <v>107.31133318905685</v>
      </c>
      <c r="Q86" s="81">
        <f t="shared" si="13"/>
        <v>105.56814251957687</v>
      </c>
      <c r="R86" s="81">
        <f t="shared" si="13"/>
        <v>103.26663250827797</v>
      </c>
      <c r="S86" s="81">
        <f t="shared" si="13"/>
        <v>100</v>
      </c>
      <c r="T86" s="81">
        <f t="shared" si="13"/>
        <v>97.545908744552463</v>
      </c>
      <c r="U86" s="81">
        <f t="shared" si="13"/>
        <v>96.399714049347835</v>
      </c>
      <c r="V86" s="81">
        <f t="shared" si="13"/>
        <v>96.069446890945457</v>
      </c>
      <c r="W86" s="81">
        <f t="shared" si="13"/>
        <v>95.918767078836709</v>
      </c>
      <c r="X86" s="81">
        <f t="shared" si="13"/>
        <v>94.533417000991108</v>
      </c>
      <c r="Y86" s="81">
        <f t="shared" si="13"/>
        <v>95.666690807330895</v>
      </c>
      <c r="Z86" s="81">
        <f t="shared" si="13"/>
        <v>91.605589988556147</v>
      </c>
      <c r="AA86" s="81">
        <f t="shared" si="13"/>
        <v>94.167127319467909</v>
      </c>
      <c r="AB86" s="81">
        <f t="shared" si="13"/>
        <v>89.226477877489884</v>
      </c>
      <c r="AC86" s="81" t="s">
        <v>300</v>
      </c>
      <c r="AD86" s="122">
        <v>77</v>
      </c>
    </row>
    <row r="87" spans="1:30" s="144" customFormat="1" ht="15" customHeight="1">
      <c r="A87" s="84">
        <v>78</v>
      </c>
      <c r="B87" s="118" t="s">
        <v>323</v>
      </c>
      <c r="C87" s="141" t="s">
        <v>343</v>
      </c>
      <c r="D87" s="119">
        <v>0</v>
      </c>
      <c r="E87" s="81">
        <f t="shared" si="13"/>
        <v>120.36017796008211</v>
      </c>
      <c r="F87" s="81">
        <f t="shared" si="13"/>
        <v>118.77287921180073</v>
      </c>
      <c r="G87" s="81">
        <f t="shared" si="13"/>
        <v>121.80319218007793</v>
      </c>
      <c r="H87" s="81">
        <f t="shared" si="13"/>
        <v>117.31535568023087</v>
      </c>
      <c r="I87" s="81">
        <f t="shared" si="13"/>
        <v>117.78082584658931</v>
      </c>
      <c r="J87" s="81">
        <f t="shared" si="13"/>
        <v>118.46585768738349</v>
      </c>
      <c r="K87" s="81">
        <f t="shared" si="13"/>
        <v>118.36225754383804</v>
      </c>
      <c r="L87" s="81">
        <f t="shared" si="13"/>
        <v>116.3468645513986</v>
      </c>
      <c r="M87" s="81">
        <f t="shared" si="13"/>
        <v>113.92601995761456</v>
      </c>
      <c r="N87" s="81">
        <f t="shared" si="13"/>
        <v>110.85337820470869</v>
      </c>
      <c r="O87" s="81">
        <f t="shared" si="13"/>
        <v>107.39572417126679</v>
      </c>
      <c r="P87" s="81">
        <f t="shared" si="13"/>
        <v>108.55784687761793</v>
      </c>
      <c r="Q87" s="81">
        <f t="shared" si="13"/>
        <v>106.20178903344821</v>
      </c>
      <c r="R87" s="81">
        <f t="shared" si="13"/>
        <v>103.45627534208984</v>
      </c>
      <c r="S87" s="81">
        <f t="shared" si="13"/>
        <v>100</v>
      </c>
      <c r="T87" s="81">
        <f t="shared" si="13"/>
        <v>95.957639835120858</v>
      </c>
      <c r="U87" s="81">
        <f t="shared" si="13"/>
        <v>94.825584197401142</v>
      </c>
      <c r="V87" s="81">
        <f t="shared" si="13"/>
        <v>93.420479889602788</v>
      </c>
      <c r="W87" s="81">
        <f t="shared" si="13"/>
        <v>92.784780302607615</v>
      </c>
      <c r="X87" s="81">
        <f t="shared" si="13"/>
        <v>91.134044955798942</v>
      </c>
      <c r="Y87" s="81">
        <f t="shared" si="13"/>
        <v>92.434687351938393</v>
      </c>
      <c r="Z87" s="81">
        <f t="shared" si="13"/>
        <v>88.286329966690914</v>
      </c>
      <c r="AA87" s="81">
        <f t="shared" si="13"/>
        <v>90.514647705035301</v>
      </c>
      <c r="AB87" s="81">
        <f t="shared" si="13"/>
        <v>85.602724540628188</v>
      </c>
      <c r="AC87" s="81" t="s">
        <v>300</v>
      </c>
      <c r="AD87" s="122">
        <v>78</v>
      </c>
    </row>
    <row r="88" spans="1:30" s="144" customFormat="1" ht="15" customHeight="1">
      <c r="A88" s="84">
        <v>79</v>
      </c>
      <c r="B88" s="118" t="s">
        <v>324</v>
      </c>
      <c r="C88" s="141" t="s">
        <v>343</v>
      </c>
      <c r="D88" s="119">
        <v>0</v>
      </c>
      <c r="E88" s="81">
        <f t="shared" si="13"/>
        <v>112.67521604705446</v>
      </c>
      <c r="F88" s="81">
        <f t="shared" si="13"/>
        <v>107.89168110636642</v>
      </c>
      <c r="G88" s="81">
        <f t="shared" si="13"/>
        <v>114.13811590471849</v>
      </c>
      <c r="H88" s="81">
        <f t="shared" si="13"/>
        <v>109.04949975100018</v>
      </c>
      <c r="I88" s="81">
        <f t="shared" si="13"/>
        <v>112.50532760100664</v>
      </c>
      <c r="J88" s="81">
        <f t="shared" si="13"/>
        <v>118.76900953747842</v>
      </c>
      <c r="K88" s="81">
        <f t="shared" si="13"/>
        <v>117.7344287657351</v>
      </c>
      <c r="L88" s="81">
        <f t="shared" si="13"/>
        <v>113.23061593647019</v>
      </c>
      <c r="M88" s="81">
        <f t="shared" si="13"/>
        <v>106.51658781021314</v>
      </c>
      <c r="N88" s="81">
        <f t="shared" si="13"/>
        <v>102.5229839671177</v>
      </c>
      <c r="O88" s="81">
        <f t="shared" si="13"/>
        <v>108.03785256979663</v>
      </c>
      <c r="P88" s="81">
        <f t="shared" si="13"/>
        <v>106.11857913643064</v>
      </c>
      <c r="Q88" s="81">
        <f t="shared" si="13"/>
        <v>106.75453201187921</v>
      </c>
      <c r="R88" s="81">
        <f t="shared" si="13"/>
        <v>102.89685076699757</v>
      </c>
      <c r="S88" s="81">
        <f t="shared" si="13"/>
        <v>100</v>
      </c>
      <c r="T88" s="81">
        <f t="shared" si="13"/>
        <v>98.160201130995077</v>
      </c>
      <c r="U88" s="81">
        <f t="shared" si="13"/>
        <v>87.435607542801748</v>
      </c>
      <c r="V88" s="81">
        <f t="shared" si="13"/>
        <v>94.679286566922286</v>
      </c>
      <c r="W88" s="81">
        <f t="shared" si="13"/>
        <v>92.681584411521484</v>
      </c>
      <c r="X88" s="81">
        <f t="shared" si="13"/>
        <v>97.313585722507753</v>
      </c>
      <c r="Y88" s="81">
        <f t="shared" si="13"/>
        <v>87.991906083304627</v>
      </c>
      <c r="Z88" s="81">
        <f t="shared" si="13"/>
        <v>88.483536693278026</v>
      </c>
      <c r="AA88" s="81">
        <f t="shared" si="13"/>
        <v>91.972876785674103</v>
      </c>
      <c r="AB88" s="81">
        <f t="shared" si="13"/>
        <v>81.914919727366282</v>
      </c>
      <c r="AC88" s="81" t="s">
        <v>300</v>
      </c>
      <c r="AD88" s="122">
        <v>79</v>
      </c>
    </row>
    <row r="89" spans="1:30" s="144" customFormat="1" ht="15" customHeight="1">
      <c r="A89" s="84">
        <v>80</v>
      </c>
      <c r="B89" s="131" t="s">
        <v>325</v>
      </c>
      <c r="C89" s="141" t="s">
        <v>343</v>
      </c>
      <c r="D89" s="119">
        <v>0</v>
      </c>
      <c r="E89" s="81">
        <f t="shared" si="13"/>
        <v>110.01445500765665</v>
      </c>
      <c r="F89" s="81">
        <f t="shared" si="13"/>
        <v>109.09890504226969</v>
      </c>
      <c r="G89" s="81">
        <f t="shared" si="13"/>
        <v>110.15690647000866</v>
      </c>
      <c r="H89" s="81">
        <f t="shared" si="13"/>
        <v>104.90495183664916</v>
      </c>
      <c r="I89" s="81">
        <f t="shared" si="13"/>
        <v>109.03734455878936</v>
      </c>
      <c r="J89" s="81">
        <f t="shared" si="13"/>
        <v>109.07407487599107</v>
      </c>
      <c r="K89" s="81">
        <f t="shared" si="13"/>
        <v>108.15491830753612</v>
      </c>
      <c r="L89" s="81">
        <f t="shared" si="13"/>
        <v>105.24341872380664</v>
      </c>
      <c r="M89" s="81">
        <f t="shared" si="13"/>
        <v>104.8291055340794</v>
      </c>
      <c r="N89" s="81">
        <f t="shared" si="13"/>
        <v>100.10325696215293</v>
      </c>
      <c r="O89" s="81">
        <f t="shared" si="13"/>
        <v>99.648365469680343</v>
      </c>
      <c r="P89" s="81">
        <f t="shared" si="13"/>
        <v>104.00927550064993</v>
      </c>
      <c r="Q89" s="81">
        <f t="shared" si="13"/>
        <v>103.00165681481752</v>
      </c>
      <c r="R89" s="81">
        <f t="shared" si="13"/>
        <v>103.68681458733056</v>
      </c>
      <c r="S89" s="81">
        <f t="shared" si="13"/>
        <v>100</v>
      </c>
      <c r="T89" s="81">
        <f t="shared" si="13"/>
        <v>95.350654247339733</v>
      </c>
      <c r="U89" s="81">
        <f t="shared" si="13"/>
        <v>94.88191682248285</v>
      </c>
      <c r="V89" s="81">
        <f t="shared" si="13"/>
        <v>92.120545278912246</v>
      </c>
      <c r="W89" s="81">
        <f t="shared" si="13"/>
        <v>93.387016942647719</v>
      </c>
      <c r="X89" s="81">
        <f t="shared" si="13"/>
        <v>93.103224572296995</v>
      </c>
      <c r="Y89" s="81">
        <f t="shared" si="13"/>
        <v>92.883192672748592</v>
      </c>
      <c r="Z89" s="81">
        <f t="shared" si="13"/>
        <v>90.512817583113701</v>
      </c>
      <c r="AA89" s="81">
        <f t="shared" si="13"/>
        <v>91.167106338962014</v>
      </c>
      <c r="AB89" s="81">
        <f t="shared" si="13"/>
        <v>90.182966264627026</v>
      </c>
      <c r="AC89" s="81" t="s">
        <v>300</v>
      </c>
      <c r="AD89" s="122">
        <v>80</v>
      </c>
    </row>
    <row r="90" spans="1:30" s="144" customFormat="1" ht="15" customHeight="1">
      <c r="A90" s="84">
        <v>81</v>
      </c>
      <c r="B90" s="131" t="s">
        <v>326</v>
      </c>
      <c r="C90" s="141" t="s">
        <v>343</v>
      </c>
      <c r="D90" s="119">
        <v>0</v>
      </c>
      <c r="E90" s="81">
        <f t="shared" si="13"/>
        <v>114.68247220818817</v>
      </c>
      <c r="F90" s="81">
        <f t="shared" si="13"/>
        <v>106.98096133584605</v>
      </c>
      <c r="G90" s="81">
        <f t="shared" si="13"/>
        <v>117.14150743378025</v>
      </c>
      <c r="H90" s="81">
        <f t="shared" si="13"/>
        <v>112.17611248059644</v>
      </c>
      <c r="I90" s="81">
        <f t="shared" si="13"/>
        <v>115.12154537671991</v>
      </c>
      <c r="J90" s="81">
        <f t="shared" si="13"/>
        <v>126.08278820565357</v>
      </c>
      <c r="K90" s="81">
        <f t="shared" si="13"/>
        <v>124.96113236788065</v>
      </c>
      <c r="L90" s="81">
        <f t="shared" si="13"/>
        <v>119.2560915721693</v>
      </c>
      <c r="M90" s="81">
        <f t="shared" si="13"/>
        <v>107.78961050763655</v>
      </c>
      <c r="N90" s="81">
        <f t="shared" si="13"/>
        <v>104.34840604262898</v>
      </c>
      <c r="O90" s="81">
        <f t="shared" si="13"/>
        <v>114.36681237532336</v>
      </c>
      <c r="P90" s="81">
        <f t="shared" si="13"/>
        <v>107.70982038505505</v>
      </c>
      <c r="Q90" s="81">
        <f t="shared" si="13"/>
        <v>109.58567007716478</v>
      </c>
      <c r="R90" s="81">
        <f t="shared" si="13"/>
        <v>102.3009085828039</v>
      </c>
      <c r="S90" s="81">
        <f t="shared" si="13"/>
        <v>100</v>
      </c>
      <c r="T90" s="81">
        <f t="shared" si="13"/>
        <v>100.279700104675</v>
      </c>
      <c r="U90" s="81">
        <f t="shared" si="13"/>
        <v>81.818173298225673</v>
      </c>
      <c r="V90" s="81">
        <f t="shared" si="13"/>
        <v>96.609579869874324</v>
      </c>
      <c r="W90" s="81">
        <f t="shared" si="13"/>
        <v>92.149411934023178</v>
      </c>
      <c r="X90" s="81">
        <f t="shared" si="13"/>
        <v>100.48984741388884</v>
      </c>
      <c r="Y90" s="81">
        <f t="shared" si="13"/>
        <v>84.301959862221139</v>
      </c>
      <c r="Z90" s="81">
        <f t="shared" si="13"/>
        <v>86.95266394353439</v>
      </c>
      <c r="AA90" s="81">
        <f t="shared" si="13"/>
        <v>92.580743358310173</v>
      </c>
      <c r="AB90" s="81">
        <f t="shared" si="13"/>
        <v>75.67757367985611</v>
      </c>
      <c r="AC90" s="81" t="s">
        <v>300</v>
      </c>
      <c r="AD90" s="122">
        <v>81</v>
      </c>
    </row>
    <row r="91" spans="1:30" s="144" customFormat="1" ht="15" customHeight="1">
      <c r="A91" s="84">
        <v>82</v>
      </c>
      <c r="B91" s="118" t="s">
        <v>327</v>
      </c>
      <c r="C91" s="141" t="s">
        <v>343</v>
      </c>
      <c r="D91" s="119">
        <v>0</v>
      </c>
      <c r="E91" s="119">
        <v>0</v>
      </c>
      <c r="F91" s="119">
        <v>0</v>
      </c>
      <c r="G91" s="119">
        <v>0</v>
      </c>
      <c r="H91" s="119">
        <v>0</v>
      </c>
      <c r="I91" s="81">
        <f>IF(AND(ISNUMBER(I$13),($S32)&gt;0),(I32/I$13)/($S32/$S$13)*100,0)</f>
        <v>113.13933076415151</v>
      </c>
      <c r="J91" s="81">
        <f t="shared" si="13"/>
        <v>118.52341422024222</v>
      </c>
      <c r="K91" s="81">
        <f t="shared" si="13"/>
        <v>118.60429707116258</v>
      </c>
      <c r="L91" s="81">
        <f t="shared" si="13"/>
        <v>113.77561498017386</v>
      </c>
      <c r="M91" s="81">
        <f t="shared" si="13"/>
        <v>107.03696452973742</v>
      </c>
      <c r="N91" s="81">
        <f t="shared" si="13"/>
        <v>102.88933246488776</v>
      </c>
      <c r="O91" s="81">
        <f t="shared" si="13"/>
        <v>108.46275875164086</v>
      </c>
      <c r="P91" s="81">
        <f t="shared" si="13"/>
        <v>106.41506673034115</v>
      </c>
      <c r="Q91" s="81">
        <f t="shared" si="13"/>
        <v>106.73072951159162</v>
      </c>
      <c r="R91" s="81">
        <f t="shared" si="13"/>
        <v>102.82610843835027</v>
      </c>
      <c r="S91" s="81">
        <f t="shared" si="13"/>
        <v>100</v>
      </c>
      <c r="T91" s="81">
        <f t="shared" si="13"/>
        <v>98.38133299203507</v>
      </c>
      <c r="U91" s="81">
        <f t="shared" si="13"/>
        <v>87.47485299430609</v>
      </c>
      <c r="V91" s="81">
        <f t="shared" si="13"/>
        <v>95.005520823261364</v>
      </c>
      <c r="W91" s="81">
        <f t="shared" si="13"/>
        <v>93.249478710924421</v>
      </c>
      <c r="X91" s="81">
        <f t="shared" si="13"/>
        <v>98.405841081969868</v>
      </c>
      <c r="Y91" s="81">
        <f t="shared" si="13"/>
        <v>89.432771793351051</v>
      </c>
      <c r="Z91" s="81">
        <f t="shared" si="13"/>
        <v>89.04790942770525</v>
      </c>
      <c r="AA91" s="81">
        <f t="shared" si="13"/>
        <v>92.577573352602343</v>
      </c>
      <c r="AB91" s="81">
        <f t="shared" si="13"/>
        <v>83.621029308452776</v>
      </c>
      <c r="AC91" s="81" t="s">
        <v>300</v>
      </c>
      <c r="AD91" s="122">
        <v>82</v>
      </c>
    </row>
    <row r="92" spans="1:30" s="144" customFormat="1" ht="15" customHeight="1">
      <c r="A92" s="84">
        <v>83</v>
      </c>
      <c r="B92" s="131" t="s">
        <v>329</v>
      </c>
      <c r="C92" s="141" t="s">
        <v>343</v>
      </c>
      <c r="D92" s="119">
        <v>0</v>
      </c>
      <c r="E92" s="119">
        <v>0</v>
      </c>
      <c r="F92" s="119">
        <v>0</v>
      </c>
      <c r="G92" s="119">
        <v>0</v>
      </c>
      <c r="H92" s="119">
        <v>0</v>
      </c>
      <c r="I92" s="81">
        <f>IF(AND(ISNUMBER(I$13),($S33)&gt;0),(I33/I$13)/($S33/$S$13)*100,0)</f>
        <v>108.63161396787369</v>
      </c>
      <c r="J92" s="81">
        <f t="shared" si="13"/>
        <v>108.67249797323308</v>
      </c>
      <c r="K92" s="81">
        <f t="shared" si="13"/>
        <v>107.7165016775987</v>
      </c>
      <c r="L92" s="81">
        <f t="shared" si="13"/>
        <v>104.84100207081717</v>
      </c>
      <c r="M92" s="81">
        <f t="shared" si="13"/>
        <v>104.43845843483928</v>
      </c>
      <c r="N92" s="81">
        <f t="shared" si="13"/>
        <v>99.719335773093675</v>
      </c>
      <c r="O92" s="81">
        <f t="shared" si="13"/>
        <v>99.27578694876658</v>
      </c>
      <c r="P92" s="81">
        <f t="shared" si="13"/>
        <v>103.67383007738617</v>
      </c>
      <c r="Q92" s="81">
        <f t="shared" si="13"/>
        <v>102.6345245156194</v>
      </c>
      <c r="R92" s="81">
        <f t="shared" si="13"/>
        <v>103.37757649134109</v>
      </c>
      <c r="S92" s="81">
        <f t="shared" si="13"/>
        <v>100</v>
      </c>
      <c r="T92" s="81">
        <f t="shared" si="13"/>
        <v>95.404831516371715</v>
      </c>
      <c r="U92" s="81">
        <f t="shared" si="13"/>
        <v>95.145155073447896</v>
      </c>
      <c r="V92" s="81">
        <f t="shared" si="13"/>
        <v>92.862228648523001</v>
      </c>
      <c r="W92" s="81">
        <f t="shared" si="13"/>
        <v>94.81970494887247</v>
      </c>
      <c r="X92" s="81">
        <f t="shared" si="13"/>
        <v>94.428431453921959</v>
      </c>
      <c r="Y92" s="81">
        <f t="shared" si="13"/>
        <v>94.229882784287994</v>
      </c>
      <c r="Z92" s="81">
        <f t="shared" si="13"/>
        <v>91.929413064873629</v>
      </c>
      <c r="AA92" s="81">
        <f t="shared" si="13"/>
        <v>92.449756649251498</v>
      </c>
      <c r="AB92" s="81">
        <f t="shared" si="13"/>
        <v>91.495696420477984</v>
      </c>
      <c r="AC92" s="81" t="s">
        <v>300</v>
      </c>
      <c r="AD92" s="122">
        <v>83</v>
      </c>
    </row>
    <row r="93" spans="1:30" s="144" customFormat="1" ht="15" customHeight="1">
      <c r="A93" s="84">
        <v>84</v>
      </c>
      <c r="B93" s="131" t="s">
        <v>352</v>
      </c>
      <c r="C93" s="141" t="s">
        <v>343</v>
      </c>
      <c r="D93" s="119">
        <v>0</v>
      </c>
      <c r="E93" s="119">
        <v>0</v>
      </c>
      <c r="F93" s="119">
        <v>0</v>
      </c>
      <c r="G93" s="119">
        <v>0</v>
      </c>
      <c r="H93" s="119">
        <v>0</v>
      </c>
      <c r="I93" s="81">
        <f>IF(AND(ISNUMBER(I$13),($S34)&gt;0),(I34/I$13)/($S34/$S$13)*100,0)</f>
        <v>116.82481539006557</v>
      </c>
      <c r="J93" s="81">
        <f t="shared" si="13"/>
        <v>126.57746952591225</v>
      </c>
      <c r="K93" s="81">
        <f t="shared" si="13"/>
        <v>127.50609910233986</v>
      </c>
      <c r="L93" s="81">
        <f t="shared" si="13"/>
        <v>121.08050568296103</v>
      </c>
      <c r="M93" s="81">
        <f t="shared" si="13"/>
        <v>109.16148891667289</v>
      </c>
      <c r="N93" s="81">
        <f t="shared" si="13"/>
        <v>105.48110444165712</v>
      </c>
      <c r="O93" s="81">
        <f t="shared" si="13"/>
        <v>115.97397670707177</v>
      </c>
      <c r="P93" s="81">
        <f t="shared" si="13"/>
        <v>108.65628684177319</v>
      </c>
      <c r="Q93" s="81">
        <f t="shared" si="13"/>
        <v>110.07976433776207</v>
      </c>
      <c r="R93" s="81">
        <f t="shared" si="13"/>
        <v>102.37523117102532</v>
      </c>
      <c r="S93" s="81">
        <f t="shared" si="13"/>
        <v>100</v>
      </c>
      <c r="T93" s="81">
        <f t="shared" si="13"/>
        <v>100.8149043372061</v>
      </c>
      <c r="U93" s="81">
        <f t="shared" si="13"/>
        <v>81.203655919073597</v>
      </c>
      <c r="V93" s="81">
        <f t="shared" si="13"/>
        <v>96.757864796015554</v>
      </c>
      <c r="W93" s="81">
        <f t="shared" si="13"/>
        <v>91.965670317295334</v>
      </c>
      <c r="X93" s="81">
        <f t="shared" si="13"/>
        <v>101.6577494643326</v>
      </c>
      <c r="Y93" s="81">
        <f t="shared" si="13"/>
        <v>85.510680054912584</v>
      </c>
      <c r="Z93" s="81">
        <f t="shared" si="13"/>
        <v>86.692007796292074</v>
      </c>
      <c r="AA93" s="81">
        <f t="shared" si="13"/>
        <v>92.68207559096912</v>
      </c>
      <c r="AB93" s="81">
        <f t="shared" si="13"/>
        <v>77.182744498829308</v>
      </c>
      <c r="AC93" s="81" t="s">
        <v>300</v>
      </c>
      <c r="AD93" s="122">
        <v>84</v>
      </c>
    </row>
    <row r="94" spans="1:30" s="144" customFormat="1" ht="15" customHeight="1">
      <c r="A94" s="84">
        <v>85</v>
      </c>
      <c r="B94" s="150" t="s">
        <v>338</v>
      </c>
      <c r="C94" s="141" t="s">
        <v>345</v>
      </c>
      <c r="D94" s="119">
        <v>0</v>
      </c>
      <c r="E94" s="81">
        <f t="shared" ref="E94:O94" si="14">IF(AND(ISNUMBER(E$13),($N41)&gt;0),(E41/E$13)/($N41/$N$13)*100,0)</f>
        <v>116.93963355959443</v>
      </c>
      <c r="F94" s="81">
        <f t="shared" si="14"/>
        <v>112.73256777480536</v>
      </c>
      <c r="G94" s="81">
        <f t="shared" si="14"/>
        <v>111.17759588313523</v>
      </c>
      <c r="H94" s="81">
        <f t="shared" si="14"/>
        <v>107.74097807119153</v>
      </c>
      <c r="I94" s="81">
        <f t="shared" si="14"/>
        <v>104.7303602269934</v>
      </c>
      <c r="J94" s="81">
        <f t="shared" si="14"/>
        <v>104.76831104230986</v>
      </c>
      <c r="K94" s="81">
        <f t="shared" si="14"/>
        <v>105.08640013596163</v>
      </c>
      <c r="L94" s="81">
        <f t="shared" si="14"/>
        <v>103.3947675368116</v>
      </c>
      <c r="M94" s="81">
        <f t="shared" si="14"/>
        <v>101.29814277911882</v>
      </c>
      <c r="N94" s="81">
        <f t="shared" si="14"/>
        <v>100</v>
      </c>
      <c r="O94" s="81">
        <f t="shared" si="14"/>
        <v>97.959637696509091</v>
      </c>
      <c r="P94" s="143" t="s">
        <v>295</v>
      </c>
      <c r="Q94" s="143" t="s">
        <v>295</v>
      </c>
      <c r="R94" s="81">
        <f>IF(AND(ISNUMBER(R$13),($N41)&gt;0),(R41/R$13)/($N41/$N$13)*100,0)</f>
        <v>98.248412685881718</v>
      </c>
      <c r="S94" s="143" t="s">
        <v>295</v>
      </c>
      <c r="T94" s="143" t="s">
        <v>295</v>
      </c>
      <c r="U94" s="81">
        <f>IF(AND(ISNUMBER(U$13),($N41)&gt;0),(U41/U$13)/($N41/$N$13)*100,0)</f>
        <v>93.539219503307763</v>
      </c>
      <c r="V94" s="149" t="s">
        <v>295</v>
      </c>
      <c r="W94" s="149" t="s">
        <v>295</v>
      </c>
      <c r="X94" s="81">
        <f>IF(AND(ISNUMBER(X$13),($N41)&gt;0),(X41/X$13)/($N41/$N$13)*100,0)</f>
        <v>89.479597052766792</v>
      </c>
      <c r="Y94" s="120" t="s">
        <v>295</v>
      </c>
      <c r="Z94" s="120" t="s">
        <v>295</v>
      </c>
      <c r="AA94" s="81">
        <f>IF(AND(ISNUMBER(AA$13),($N41)&gt;0),(AA41/AA$13)/($N41/$N$13)*100,0)</f>
        <v>86.695314505546918</v>
      </c>
      <c r="AB94" s="119" t="s">
        <v>295</v>
      </c>
      <c r="AC94" s="119" t="s">
        <v>295</v>
      </c>
      <c r="AD94" s="122">
        <v>85</v>
      </c>
    </row>
    <row r="95" spans="1:30" s="144" customFormat="1" ht="15" customHeight="1">
      <c r="A95" s="84">
        <v>86</v>
      </c>
      <c r="B95" s="131" t="s">
        <v>339</v>
      </c>
      <c r="C95" s="141" t="s">
        <v>345</v>
      </c>
      <c r="D95" s="119">
        <v>0</v>
      </c>
      <c r="E95" s="81">
        <f t="shared" ref="E95:O95" si="15">IF(AND(ISNUMBER(E$13),($N42)&gt;0),(E42/E$13)/($N42/$N$13)*100,0)</f>
        <v>153.35680865922959</v>
      </c>
      <c r="F95" s="81">
        <f t="shared" si="15"/>
        <v>148.15611212723837</v>
      </c>
      <c r="G95" s="81">
        <f t="shared" si="15"/>
        <v>145.71040633462209</v>
      </c>
      <c r="H95" s="81">
        <f t="shared" si="15"/>
        <v>132.99206204532626</v>
      </c>
      <c r="I95" s="81">
        <f t="shared" si="15"/>
        <v>130.17334575366212</v>
      </c>
      <c r="J95" s="81">
        <f t="shared" si="15"/>
        <v>133.37315162435252</v>
      </c>
      <c r="K95" s="81">
        <f t="shared" si="15"/>
        <v>131.38556572174915</v>
      </c>
      <c r="L95" s="81">
        <f t="shared" si="15"/>
        <v>104.1383471775947</v>
      </c>
      <c r="M95" s="81">
        <f t="shared" si="15"/>
        <v>98.013882991476919</v>
      </c>
      <c r="N95" s="81">
        <f t="shared" si="15"/>
        <v>100</v>
      </c>
      <c r="O95" s="81">
        <f t="shared" si="15"/>
        <v>86.13245711911641</v>
      </c>
      <c r="P95" s="143" t="s">
        <v>295</v>
      </c>
      <c r="Q95" s="143" t="s">
        <v>295</v>
      </c>
      <c r="R95" s="81">
        <f>IF(AND(ISNUMBER(R$13),($N42)&gt;0),(R42/R$13)/($N42/$N$13)*100,0)</f>
        <v>89.730689313926817</v>
      </c>
      <c r="S95" s="143" t="s">
        <v>295</v>
      </c>
      <c r="T95" s="143" t="s">
        <v>295</v>
      </c>
      <c r="U95" s="81">
        <f>IF(AND(ISNUMBER(U$13),($N42)&gt;0),(U42/U$13)/($N42/$N$13)*100,0)</f>
        <v>95.501150479140179</v>
      </c>
      <c r="V95" s="149" t="s">
        <v>295</v>
      </c>
      <c r="W95" s="149" t="s">
        <v>295</v>
      </c>
      <c r="X95" s="81">
        <f>IF(AND(ISNUMBER(X$13),($N42)&gt;0),(X42/X$13)/($N42/$N$13)*100,0)</f>
        <v>93.737355879849233</v>
      </c>
      <c r="Y95" s="120" t="s">
        <v>295</v>
      </c>
      <c r="Z95" s="120" t="s">
        <v>295</v>
      </c>
      <c r="AA95" s="81">
        <f>IF(AND(ISNUMBER(AA$13),($N42)&gt;0),(AA42/AA$13)/($N42/$N$13)*100,0)</f>
        <v>99.444035323633216</v>
      </c>
      <c r="AB95" s="119" t="s">
        <v>295</v>
      </c>
      <c r="AC95" s="119" t="s">
        <v>295</v>
      </c>
      <c r="AD95" s="122">
        <v>86</v>
      </c>
    </row>
    <row r="96" spans="1:30" s="144" customFormat="1" ht="15" customHeight="1">
      <c r="A96" s="84">
        <v>87</v>
      </c>
      <c r="B96" s="131" t="s">
        <v>353</v>
      </c>
      <c r="C96" s="141" t="s">
        <v>345</v>
      </c>
      <c r="D96" s="119">
        <v>0</v>
      </c>
      <c r="E96" s="81">
        <f t="shared" ref="E96:O96" si="16">IF(AND(ISNUMBER(E$13),($N43)&gt;0),(E43/E$13)/($N43/$N$13)*100,0)</f>
        <v>114.51727471086227</v>
      </c>
      <c r="F96" s="81">
        <f t="shared" si="16"/>
        <v>110.37630219734621</v>
      </c>
      <c r="G96" s="81">
        <f t="shared" si="16"/>
        <v>108.8805791941722</v>
      </c>
      <c r="H96" s="81">
        <f t="shared" si="16"/>
        <v>106.06135337384821</v>
      </c>
      <c r="I96" s="81">
        <f t="shared" si="16"/>
        <v>103.03797082666048</v>
      </c>
      <c r="J96" s="81">
        <f t="shared" si="16"/>
        <v>102.86560473653775</v>
      </c>
      <c r="K96" s="81">
        <f t="shared" si="16"/>
        <v>103.33706026276417</v>
      </c>
      <c r="L96" s="81">
        <f t="shared" si="16"/>
        <v>103.34530689859187</v>
      </c>
      <c r="M96" s="81">
        <f t="shared" si="16"/>
        <v>101.51660167210991</v>
      </c>
      <c r="N96" s="81">
        <f t="shared" si="16"/>
        <v>100</v>
      </c>
      <c r="O96" s="81">
        <f t="shared" si="16"/>
        <v>98.746345491630947</v>
      </c>
      <c r="P96" s="143" t="s">
        <v>295</v>
      </c>
      <c r="Q96" s="143" t="s">
        <v>295</v>
      </c>
      <c r="R96" s="81">
        <f>IF(AND(ISNUMBER(R$13),($N43)&gt;0),(R43/R$13)/($N43/$N$13)*100,0)</f>
        <v>98.814985533024782</v>
      </c>
      <c r="S96" s="143" t="s">
        <v>295</v>
      </c>
      <c r="T96" s="143" t="s">
        <v>295</v>
      </c>
      <c r="U96" s="81">
        <f>IF(AND(ISNUMBER(U$13),($N43)&gt;0),(U43/U$13)/($N43/$N$13)*100,0)</f>
        <v>93.408717869204992</v>
      </c>
      <c r="V96" s="149" t="s">
        <v>295</v>
      </c>
      <c r="W96" s="149" t="s">
        <v>295</v>
      </c>
      <c r="X96" s="81">
        <f>IF(AND(ISNUMBER(X$13),($N43)&gt;0),(X43/X$13)/($N43/$N$13)*100,0)</f>
        <v>89.196383987988071</v>
      </c>
      <c r="Y96" s="120" t="s">
        <v>295</v>
      </c>
      <c r="Z96" s="120" t="s">
        <v>295</v>
      </c>
      <c r="AA96" s="81">
        <f>IF(AND(ISNUMBER(AA$13),($N43)&gt;0),(AA43/AA$13)/($N43/$N$13)*100,0)</f>
        <v>85.847308678647479</v>
      </c>
      <c r="AB96" s="119" t="s">
        <v>295</v>
      </c>
      <c r="AC96" s="119" t="s">
        <v>295</v>
      </c>
      <c r="AD96" s="122">
        <v>87</v>
      </c>
    </row>
    <row r="97" spans="1:30" ht="24.95" customHeight="1">
      <c r="A97" s="269"/>
      <c r="B97" s="148"/>
      <c r="C97" s="148"/>
      <c r="D97" s="389" t="s">
        <v>357</v>
      </c>
      <c r="E97" s="389"/>
      <c r="F97" s="389"/>
      <c r="G97" s="389"/>
      <c r="H97" s="389"/>
      <c r="I97" s="389"/>
      <c r="J97" s="148"/>
      <c r="K97" s="321"/>
      <c r="L97" s="321"/>
      <c r="M97" s="321"/>
      <c r="N97" s="389" t="s">
        <v>357</v>
      </c>
      <c r="O97" s="389"/>
      <c r="P97" s="389"/>
      <c r="Q97" s="389"/>
      <c r="R97" s="320"/>
      <c r="T97" s="310"/>
      <c r="U97" s="310"/>
      <c r="V97" s="310"/>
      <c r="W97" s="310"/>
      <c r="X97" s="310"/>
      <c r="Y97" s="310"/>
      <c r="Z97" s="310"/>
      <c r="AA97" s="310"/>
      <c r="AB97" s="310"/>
      <c r="AC97" s="310"/>
      <c r="AD97" s="269"/>
    </row>
    <row r="98" spans="1:30" s="144" customFormat="1" ht="15" customHeight="1">
      <c r="A98" s="84">
        <v>88</v>
      </c>
      <c r="B98" s="118" t="s">
        <v>0</v>
      </c>
      <c r="C98" s="141" t="s">
        <v>345</v>
      </c>
      <c r="D98" s="119">
        <v>0</v>
      </c>
      <c r="E98" s="81">
        <f t="shared" ref="E98:R101" si="17">IF(AND(ISNUMBER(E$12),($N19)&gt;0),(E19/E$12)/($N19/$N$12)*100,0)</f>
        <v>146.54055544433641</v>
      </c>
      <c r="F98" s="81">
        <f t="shared" si="17"/>
        <v>134.63640280555563</v>
      </c>
      <c r="G98" s="81">
        <f t="shared" si="17"/>
        <v>127.1409730436044</v>
      </c>
      <c r="H98" s="81">
        <f t="shared" si="17"/>
        <v>120.54497835682361</v>
      </c>
      <c r="I98" s="81">
        <f t="shared" si="17"/>
        <v>114.83924139348882</v>
      </c>
      <c r="J98" s="81">
        <f t="shared" si="17"/>
        <v>111.41583709290168</v>
      </c>
      <c r="K98" s="81">
        <f t="shared" si="17"/>
        <v>108.57855870534678</v>
      </c>
      <c r="L98" s="81">
        <f t="shared" si="17"/>
        <v>106.07622976623028</v>
      </c>
      <c r="M98" s="81">
        <f t="shared" si="17"/>
        <v>103.0764049882732</v>
      </c>
      <c r="N98" s="81">
        <f>IF(AND(ISNUMBER(N$12),($N19)&gt;0),(N19/N$12)/($N19/$N$12)*100,0)</f>
        <v>100</v>
      </c>
      <c r="O98" s="81">
        <f t="shared" ref="O98:R100" si="18">IF(AND(ISNUMBER(O$12),($N19)&gt;0),(O19/O$12)/($N19/$N$12)*100,0)</f>
        <v>96.393407197014227</v>
      </c>
      <c r="P98" s="149" t="s">
        <v>295</v>
      </c>
      <c r="Q98" s="149" t="s">
        <v>295</v>
      </c>
      <c r="R98" s="81">
        <f t="shared" si="18"/>
        <v>92.230844198181657</v>
      </c>
      <c r="S98" s="143" t="s">
        <v>295</v>
      </c>
      <c r="T98" s="143" t="s">
        <v>295</v>
      </c>
      <c r="U98" s="81">
        <f>IF(AND(ISNUMBER(U$12),($N19)&gt;0),(U19/U$12)/($N19/$N$12)*100,0)</f>
        <v>83.610461941694808</v>
      </c>
      <c r="V98" s="149" t="s">
        <v>295</v>
      </c>
      <c r="W98" s="149" t="s">
        <v>295</v>
      </c>
      <c r="X98" s="81">
        <f>IF(AND(ISNUMBER(X$12),($N19)&gt;0),(X19/X$12)/($N19/$N$12)*100,0)</f>
        <v>77.485368231755999</v>
      </c>
      <c r="Y98" s="142" t="s">
        <v>295</v>
      </c>
      <c r="Z98" s="142" t="s">
        <v>295</v>
      </c>
      <c r="AA98" s="81">
        <f>IF(AND(ISNUMBER(AA$12),($N19)&gt;0),(AA19/AA$12)/($N19/$N$12)*100,0)</f>
        <v>71.3683084787627</v>
      </c>
      <c r="AB98" s="119" t="s">
        <v>295</v>
      </c>
      <c r="AC98" s="119" t="s">
        <v>295</v>
      </c>
      <c r="AD98" s="122">
        <v>88</v>
      </c>
    </row>
    <row r="99" spans="1:30" s="144" customFormat="1" ht="15" customHeight="1">
      <c r="A99" s="84">
        <v>89</v>
      </c>
      <c r="B99" s="131" t="s">
        <v>312</v>
      </c>
      <c r="C99" s="141" t="s">
        <v>345</v>
      </c>
      <c r="D99" s="119">
        <v>0</v>
      </c>
      <c r="E99" s="81">
        <f t="shared" si="17"/>
        <v>342.04956193343503</v>
      </c>
      <c r="F99" s="81">
        <f t="shared" si="17"/>
        <v>284.94230860441195</v>
      </c>
      <c r="G99" s="81">
        <f t="shared" si="17"/>
        <v>240.43425937843085</v>
      </c>
      <c r="H99" s="81">
        <f t="shared" si="17"/>
        <v>199.84756123257387</v>
      </c>
      <c r="I99" s="81">
        <f t="shared" si="17"/>
        <v>162.64780358990063</v>
      </c>
      <c r="J99" s="81">
        <f t="shared" si="17"/>
        <v>157.67954130150846</v>
      </c>
      <c r="K99" s="81">
        <f t="shared" si="17"/>
        <v>153.5460115050947</v>
      </c>
      <c r="L99" s="81">
        <f t="shared" si="17"/>
        <v>149.89046673729482</v>
      </c>
      <c r="M99" s="81">
        <f t="shared" si="17"/>
        <v>124.42103723666106</v>
      </c>
      <c r="N99" s="81">
        <f>IF(AND(ISNUMBER(N$12),($N20)&gt;0),(N20/N$12)/($N20/$N$12)*100,0)</f>
        <v>100</v>
      </c>
      <c r="O99" s="81">
        <f t="shared" si="18"/>
        <v>76.325107369925732</v>
      </c>
      <c r="P99" s="149" t="s">
        <v>295</v>
      </c>
      <c r="Q99" s="149" t="s">
        <v>295</v>
      </c>
      <c r="R99" s="81">
        <f t="shared" si="18"/>
        <v>79.335893710895888</v>
      </c>
      <c r="S99" s="143" t="s">
        <v>295</v>
      </c>
      <c r="T99" s="143" t="s">
        <v>295</v>
      </c>
      <c r="U99" s="81">
        <f>IF(AND(ISNUMBER(U$12),($N20)&gt;0),(U20/U$12)/($N20/$N$12)*100,0)</f>
        <v>75.823237933666476</v>
      </c>
      <c r="V99" s="149" t="s">
        <v>295</v>
      </c>
      <c r="W99" s="149" t="s">
        <v>295</v>
      </c>
      <c r="X99" s="81">
        <f>IF(AND(ISNUMBER(X$12),($N20)&gt;0),(X20/X$12)/($N20/$N$12)*100,0)</f>
        <v>59.22963710366205</v>
      </c>
      <c r="Y99" s="142" t="s">
        <v>295</v>
      </c>
      <c r="Z99" s="142" t="s">
        <v>295</v>
      </c>
      <c r="AA99" s="81">
        <f>IF(AND(ISNUMBER(AA$12),($N20)&gt;0),(AA20/AA$12)/($N20/$N$12)*100,0)</f>
        <v>57.182252610875928</v>
      </c>
      <c r="AB99" s="119" t="s">
        <v>295</v>
      </c>
      <c r="AC99" s="119" t="s">
        <v>295</v>
      </c>
      <c r="AD99" s="122">
        <v>89</v>
      </c>
    </row>
    <row r="100" spans="1:30" s="144" customFormat="1" ht="15" customHeight="1">
      <c r="A100" s="84">
        <v>90</v>
      </c>
      <c r="B100" s="131" t="s">
        <v>313</v>
      </c>
      <c r="C100" s="141" t="s">
        <v>345</v>
      </c>
      <c r="D100" s="119">
        <v>0</v>
      </c>
      <c r="E100" s="81">
        <f t="shared" si="17"/>
        <v>144.56241386210871</v>
      </c>
      <c r="F100" s="81">
        <f t="shared" si="17"/>
        <v>133.11562190827408</v>
      </c>
      <c r="G100" s="81">
        <f t="shared" si="17"/>
        <v>125.99468231914798</v>
      </c>
      <c r="H100" s="81">
        <f t="shared" si="17"/>
        <v>119.74260234570451</v>
      </c>
      <c r="I100" s="81">
        <f t="shared" si="17"/>
        <v>114.35551889616993</v>
      </c>
      <c r="J100" s="81">
        <f t="shared" si="17"/>
        <v>110.94774532216256</v>
      </c>
      <c r="K100" s="81">
        <f t="shared" si="17"/>
        <v>108.12358228340375</v>
      </c>
      <c r="L100" s="81">
        <f t="shared" si="17"/>
        <v>105.63292147265111</v>
      </c>
      <c r="M100" s="81">
        <f t="shared" si="17"/>
        <v>102.86044202387518</v>
      </c>
      <c r="N100" s="81">
        <f>IF(AND(ISNUMBER(N$12),($N21)&gt;0),(N21/N$12)/($N21/$N$12)*100,0)</f>
        <v>100</v>
      </c>
      <c r="O100" s="81">
        <f t="shared" si="18"/>
        <v>96.596456351042789</v>
      </c>
      <c r="P100" s="149" t="s">
        <v>295</v>
      </c>
      <c r="Q100" s="149" t="s">
        <v>295</v>
      </c>
      <c r="R100" s="81">
        <f t="shared" si="18"/>
        <v>92.361314084033623</v>
      </c>
      <c r="S100" s="143" t="s">
        <v>295</v>
      </c>
      <c r="T100" s="143" t="s">
        <v>295</v>
      </c>
      <c r="U100" s="81">
        <f>IF(AND(ISNUMBER(U$12),($N21)&gt;0),(U21/U$12)/($N21/$N$12)*100,0)</f>
        <v>83.689252335534078</v>
      </c>
      <c r="V100" s="149" t="s">
        <v>295</v>
      </c>
      <c r="W100" s="149" t="s">
        <v>295</v>
      </c>
      <c r="X100" s="81">
        <f>IF(AND(ISNUMBER(X$12),($N21)&gt;0),(X21/X$12)/($N21/$N$12)*100,0)</f>
        <v>77.670077987623259</v>
      </c>
      <c r="Y100" s="142" t="s">
        <v>295</v>
      </c>
      <c r="Z100" s="142" t="s">
        <v>295</v>
      </c>
      <c r="AA100" s="81">
        <f>IF(AND(ISNUMBER(AA$12),($N21)&gt;0),(AA21/AA$12)/($N21/$N$12)*100,0)</f>
        <v>71.511841646385008</v>
      </c>
      <c r="AB100" s="119" t="s">
        <v>295</v>
      </c>
      <c r="AC100" s="119" t="s">
        <v>295</v>
      </c>
      <c r="AD100" s="122">
        <v>90</v>
      </c>
    </row>
    <row r="101" spans="1:30" s="144" customFormat="1" ht="15" customHeight="1">
      <c r="A101" s="84">
        <v>91</v>
      </c>
      <c r="B101" s="118" t="s">
        <v>314</v>
      </c>
      <c r="C101" s="141" t="s">
        <v>345</v>
      </c>
      <c r="D101" s="119">
        <v>0</v>
      </c>
      <c r="E101" s="81">
        <f t="shared" si="17"/>
        <v>148.13703902474694</v>
      </c>
      <c r="F101" s="81">
        <f t="shared" si="17"/>
        <v>135.22788833214244</v>
      </c>
      <c r="G101" s="81">
        <f t="shared" si="17"/>
        <v>127.42201062019518</v>
      </c>
      <c r="H101" s="81">
        <f t="shared" si="17"/>
        <v>120.80131161843124</v>
      </c>
      <c r="I101" s="81">
        <f t="shared" si="17"/>
        <v>114.97334130569131</v>
      </c>
      <c r="J101" s="81">
        <f t="shared" si="17"/>
        <v>111.28238985774807</v>
      </c>
      <c r="K101" s="81">
        <f t="shared" si="17"/>
        <v>108.38994821598091</v>
      </c>
      <c r="L101" s="81">
        <f t="shared" si="17"/>
        <v>105.91944254121093</v>
      </c>
      <c r="M101" s="81">
        <f t="shared" si="17"/>
        <v>102.98069326396214</v>
      </c>
      <c r="N101" s="81">
        <f t="shared" si="17"/>
        <v>100</v>
      </c>
      <c r="O101" s="81">
        <f t="shared" si="17"/>
        <v>96.38464560539316</v>
      </c>
      <c r="P101" s="149" t="s">
        <v>295</v>
      </c>
      <c r="Q101" s="149" t="s">
        <v>295</v>
      </c>
      <c r="R101" s="81">
        <f t="shared" si="17"/>
        <v>92.091152743591607</v>
      </c>
      <c r="S101" s="143" t="s">
        <v>295</v>
      </c>
      <c r="T101" s="143" t="s">
        <v>295</v>
      </c>
      <c r="U101" s="81">
        <f>IF(AND(ISNUMBER(U$12),($N22)&gt;0),(U22/U$12)/($N22/$N$12)*100,0)</f>
        <v>83.731691496243528</v>
      </c>
      <c r="V101" s="149" t="s">
        <v>295</v>
      </c>
      <c r="W101" s="149" t="s">
        <v>295</v>
      </c>
      <c r="X101" s="81">
        <f>IF(AND(ISNUMBER(X$12),($N22)&gt;0),(X22/X$12)/($N22/$N$12)*100,0)</f>
        <v>78.152647214488027</v>
      </c>
      <c r="Y101" s="142" t="s">
        <v>295</v>
      </c>
      <c r="Z101" s="142" t="s">
        <v>295</v>
      </c>
      <c r="AA101" s="81">
        <f>IF(AND(ISNUMBER(AA$12),($N22)&gt;0),(AA22/AA$12)/($N22/$N$12)*100,0)</f>
        <v>72.83289049761423</v>
      </c>
      <c r="AB101" s="119" t="s">
        <v>295</v>
      </c>
      <c r="AC101" s="119" t="s">
        <v>295</v>
      </c>
      <c r="AD101" s="122">
        <v>91</v>
      </c>
    </row>
    <row r="102" spans="1:30" s="144" customFormat="1" ht="15" customHeight="1">
      <c r="A102" s="84">
        <v>92</v>
      </c>
      <c r="B102" s="118" t="s">
        <v>18</v>
      </c>
      <c r="C102" s="141" t="s">
        <v>343</v>
      </c>
      <c r="D102" s="119">
        <v>0</v>
      </c>
      <c r="E102" s="81">
        <f>IF(AND(ISNUMBER(E$12),($S23)&gt;0),(E23/E$12)/($S23/$S$12)*100,0)</f>
        <v>136.3717944707625</v>
      </c>
      <c r="F102" s="81">
        <f t="shared" ref="F102:AB104" si="19">IF(AND(ISNUMBER(F$12),($S23)&gt;0),(F23/F$12)/($S23/$S$12)*100,0)</f>
        <v>130.616244864159</v>
      </c>
      <c r="G102" s="81">
        <f t="shared" si="19"/>
        <v>130.73513401161867</v>
      </c>
      <c r="H102" s="81">
        <f t="shared" si="19"/>
        <v>124.59482734608467</v>
      </c>
      <c r="I102" s="81">
        <f t="shared" si="19"/>
        <v>124.2321831881756</v>
      </c>
      <c r="J102" s="81">
        <f t="shared" si="19"/>
        <v>124.8418080586838</v>
      </c>
      <c r="K102" s="81">
        <f t="shared" si="19"/>
        <v>123.87644859199563</v>
      </c>
      <c r="L102" s="81">
        <f t="shared" si="19"/>
        <v>121.6670181437466</v>
      </c>
      <c r="M102" s="81">
        <f t="shared" si="19"/>
        <v>119.67091851389434</v>
      </c>
      <c r="N102" s="81">
        <f t="shared" si="19"/>
        <v>116.59616625338205</v>
      </c>
      <c r="O102" s="81">
        <f t="shared" si="19"/>
        <v>112.05406827086392</v>
      </c>
      <c r="P102" s="81">
        <f t="shared" si="19"/>
        <v>112.51410806744227</v>
      </c>
      <c r="Q102" s="81">
        <f t="shared" si="19"/>
        <v>108.56524373922223</v>
      </c>
      <c r="R102" s="81">
        <f t="shared" si="19"/>
        <v>104.857088539885</v>
      </c>
      <c r="S102" s="81">
        <f t="shared" si="19"/>
        <v>100</v>
      </c>
      <c r="T102" s="81">
        <f t="shared" si="19"/>
        <v>96.365179614724951</v>
      </c>
      <c r="U102" s="81">
        <f t="shared" si="19"/>
        <v>93.549397401604239</v>
      </c>
      <c r="V102" s="81">
        <f t="shared" si="19"/>
        <v>91.43066723092663</v>
      </c>
      <c r="W102" s="81">
        <f t="shared" si="19"/>
        <v>91.513214967725602</v>
      </c>
      <c r="X102" s="81">
        <f t="shared" si="19"/>
        <v>88.527881278136618</v>
      </c>
      <c r="Y102" s="81">
        <f t="shared" si="19"/>
        <v>86.304666832733162</v>
      </c>
      <c r="Z102" s="81">
        <f t="shared" si="19"/>
        <v>81.699267559724049</v>
      </c>
      <c r="AA102" s="81">
        <f t="shared" si="19"/>
        <v>83.375926117204074</v>
      </c>
      <c r="AB102" s="81">
        <f t="shared" si="19"/>
        <v>78.694343935166643</v>
      </c>
      <c r="AC102" s="119" t="s">
        <v>300</v>
      </c>
      <c r="AD102" s="122">
        <v>92</v>
      </c>
    </row>
    <row r="103" spans="1:30" s="144" customFormat="1" ht="15" customHeight="1">
      <c r="A103" s="84">
        <v>93</v>
      </c>
      <c r="B103" s="131" t="s">
        <v>351</v>
      </c>
      <c r="C103" s="141" t="s">
        <v>343</v>
      </c>
      <c r="D103" s="119">
        <v>0</v>
      </c>
      <c r="E103" s="81">
        <f>IF(AND(ISNUMBER(E$12),($S24)&gt;0),(E24/E$12)/($S24/$S$12)*100,0)</f>
        <v>138.08150923136066</v>
      </c>
      <c r="F103" s="81">
        <f t="shared" si="19"/>
        <v>131.17934366857995</v>
      </c>
      <c r="G103" s="81">
        <f t="shared" si="19"/>
        <v>127.44653419811529</v>
      </c>
      <c r="H103" s="81">
        <f t="shared" si="19"/>
        <v>118.756697723906</v>
      </c>
      <c r="I103" s="81">
        <f t="shared" si="19"/>
        <v>121.70170027102765</v>
      </c>
      <c r="J103" s="81">
        <f t="shared" si="19"/>
        <v>120.65097349558521</v>
      </c>
      <c r="K103" s="81">
        <f t="shared" si="19"/>
        <v>118.33513444986707</v>
      </c>
      <c r="L103" s="81">
        <f t="shared" si="19"/>
        <v>114.68154463884727</v>
      </c>
      <c r="M103" s="81">
        <f t="shared" si="19"/>
        <v>113.89676803563431</v>
      </c>
      <c r="N103" s="81">
        <f t="shared" si="19"/>
        <v>107.96497031578505</v>
      </c>
      <c r="O103" s="81">
        <f t="shared" si="19"/>
        <v>105.74257680027779</v>
      </c>
      <c r="P103" s="81">
        <f t="shared" si="19"/>
        <v>108.92156873457807</v>
      </c>
      <c r="Q103" s="81">
        <f t="shared" si="19"/>
        <v>105.80566581088161</v>
      </c>
      <c r="R103" s="81">
        <f t="shared" si="19"/>
        <v>105.20353068469801</v>
      </c>
      <c r="S103" s="81">
        <f t="shared" si="19"/>
        <v>100</v>
      </c>
      <c r="T103" s="81">
        <f t="shared" si="19"/>
        <v>94.337353282349696</v>
      </c>
      <c r="U103" s="81">
        <f t="shared" si="19"/>
        <v>92.323034807526057</v>
      </c>
      <c r="V103" s="81">
        <f t="shared" si="19"/>
        <v>88.138202492767007</v>
      </c>
      <c r="W103" s="81">
        <f t="shared" si="19"/>
        <v>89.79013695788889</v>
      </c>
      <c r="X103" s="81">
        <f t="shared" si="19"/>
        <v>87.92058838883689</v>
      </c>
      <c r="Y103" s="81">
        <f t="shared" si="19"/>
        <v>85.994697067469644</v>
      </c>
      <c r="Z103" s="81">
        <f t="shared" si="19"/>
        <v>82.643741323848019</v>
      </c>
      <c r="AA103" s="81">
        <f t="shared" si="19"/>
        <v>82.389202628254864</v>
      </c>
      <c r="AB103" s="81">
        <f t="shared" si="19"/>
        <v>80.753071060508319</v>
      </c>
      <c r="AC103" s="119" t="s">
        <v>300</v>
      </c>
      <c r="AD103" s="122">
        <v>93</v>
      </c>
    </row>
    <row r="104" spans="1:30" s="144" customFormat="1" ht="15" customHeight="1">
      <c r="A104" s="84">
        <v>94</v>
      </c>
      <c r="B104" s="131" t="s">
        <v>318</v>
      </c>
      <c r="C104" s="141" t="s">
        <v>343</v>
      </c>
      <c r="D104" s="119">
        <v>0</v>
      </c>
      <c r="E104" s="81">
        <f>IF(AND(ISNUMBER(E$12),($S25)&gt;0),(E25/E$12)/($S25/$S$12)*100,0)</f>
        <v>135.40852093915396</v>
      </c>
      <c r="F104" s="81">
        <f t="shared" si="19"/>
        <v>130.29898833314019</v>
      </c>
      <c r="G104" s="81">
        <f t="shared" si="19"/>
        <v>132.5879700690744</v>
      </c>
      <c r="H104" s="81">
        <f t="shared" si="19"/>
        <v>127.88409867294446</v>
      </c>
      <c r="I104" s="81">
        <f t="shared" si="19"/>
        <v>125.65788721346188</v>
      </c>
      <c r="J104" s="81">
        <f t="shared" si="19"/>
        <v>127.20297385254449</v>
      </c>
      <c r="K104" s="81">
        <f t="shared" si="19"/>
        <v>126.99849056440804</v>
      </c>
      <c r="L104" s="81">
        <f t="shared" si="19"/>
        <v>125.60271659362606</v>
      </c>
      <c r="M104" s="81">
        <f t="shared" si="19"/>
        <v>122.92414323383926</v>
      </c>
      <c r="N104" s="81">
        <f t="shared" si="19"/>
        <v>121.45908419994377</v>
      </c>
      <c r="O104" s="81">
        <f t="shared" si="19"/>
        <v>115.61003726563453</v>
      </c>
      <c r="P104" s="81">
        <f t="shared" si="19"/>
        <v>114.53818724741024</v>
      </c>
      <c r="Q104" s="81">
        <f t="shared" si="19"/>
        <v>110.12002260528975</v>
      </c>
      <c r="R104" s="81">
        <f t="shared" si="19"/>
        <v>104.66189893514924</v>
      </c>
      <c r="S104" s="81">
        <f t="shared" si="19"/>
        <v>100</v>
      </c>
      <c r="T104" s="81">
        <f t="shared" si="19"/>
        <v>97.507680970911721</v>
      </c>
      <c r="U104" s="81">
        <f t="shared" si="19"/>
        <v>94.240344601836043</v>
      </c>
      <c r="V104" s="81">
        <f t="shared" si="19"/>
        <v>93.285680832677372</v>
      </c>
      <c r="W104" s="81">
        <f t="shared" si="19"/>
        <v>92.48401751211712</v>
      </c>
      <c r="X104" s="81">
        <f t="shared" si="19"/>
        <v>88.870037279639376</v>
      </c>
      <c r="Y104" s="81">
        <f t="shared" si="19"/>
        <v>86.479307467158506</v>
      </c>
      <c r="Z104" s="81">
        <f t="shared" si="19"/>
        <v>81.167139862609815</v>
      </c>
      <c r="AA104" s="81">
        <f t="shared" si="19"/>
        <v>83.931857809335369</v>
      </c>
      <c r="AB104" s="81">
        <f t="shared" si="19"/>
        <v>77.534432706493433</v>
      </c>
      <c r="AC104" s="119" t="s">
        <v>300</v>
      </c>
      <c r="AD104" s="122">
        <v>94</v>
      </c>
    </row>
    <row r="105" spans="1:30" s="144" customFormat="1" ht="15" customHeight="1">
      <c r="A105" s="84">
        <v>95</v>
      </c>
      <c r="B105" s="118" t="s">
        <v>321</v>
      </c>
      <c r="C105" s="141" t="s">
        <v>343</v>
      </c>
      <c r="D105" s="119">
        <v>0</v>
      </c>
      <c r="E105" s="81">
        <f>IF(AND(ISNUMBER(E$12),($S27)&gt;0),(E27/E$12)/($S27/$S$12)*100,0)</f>
        <v>140.04706784482499</v>
      </c>
      <c r="F105" s="81">
        <f t="shared" ref="F105:AB112" si="20">IF(AND(ISNUMBER(F$12),($S27)&gt;0),(F27/F$12)/($S27/$S$12)*100,0)</f>
        <v>132.97672462445169</v>
      </c>
      <c r="G105" s="81">
        <f t="shared" si="20"/>
        <v>132.50301213693504</v>
      </c>
      <c r="H105" s="81">
        <f t="shared" si="20"/>
        <v>125.96914069992577</v>
      </c>
      <c r="I105" s="81">
        <f t="shared" si="20"/>
        <v>125.17434805121461</v>
      </c>
      <c r="J105" s="81">
        <f t="shared" si="20"/>
        <v>125.49002608335987</v>
      </c>
      <c r="K105" s="81">
        <f t="shared" si="20"/>
        <v>124.45103870115923</v>
      </c>
      <c r="L105" s="81">
        <f t="shared" si="20"/>
        <v>122.26170738228252</v>
      </c>
      <c r="M105" s="81">
        <f t="shared" si="20"/>
        <v>120.07075628305432</v>
      </c>
      <c r="N105" s="81">
        <f t="shared" si="20"/>
        <v>116.84912581697802</v>
      </c>
      <c r="O105" s="81">
        <f t="shared" si="20"/>
        <v>112.05093528096258</v>
      </c>
      <c r="P105" s="81">
        <f t="shared" si="20"/>
        <v>112.37958054883315</v>
      </c>
      <c r="Q105" s="81">
        <f t="shared" si="20"/>
        <v>108.44201882872071</v>
      </c>
      <c r="R105" s="81">
        <f t="shared" si="20"/>
        <v>104.77720224146536</v>
      </c>
      <c r="S105" s="81">
        <f t="shared" si="20"/>
        <v>100</v>
      </c>
      <c r="T105" s="81">
        <f t="shared" si="20"/>
        <v>96.509278589868003</v>
      </c>
      <c r="U105" s="81">
        <f t="shared" si="20"/>
        <v>93.799898375415324</v>
      </c>
      <c r="V105" s="81">
        <f t="shared" si="20"/>
        <v>91.91639430493673</v>
      </c>
      <c r="W105" s="81">
        <f t="shared" si="20"/>
        <v>92.224374595131039</v>
      </c>
      <c r="X105" s="81">
        <f t="shared" si="20"/>
        <v>89.271168461843956</v>
      </c>
      <c r="Y105" s="81">
        <f t="shared" si="20"/>
        <v>88.571762648264468</v>
      </c>
      <c r="Z105" s="81">
        <f t="shared" si="20"/>
        <v>83.641509401482935</v>
      </c>
      <c r="AA105" s="81">
        <f t="shared" si="20"/>
        <v>85.10037057443202</v>
      </c>
      <c r="AB105" s="81">
        <f t="shared" si="20"/>
        <v>79.896596962413227</v>
      </c>
      <c r="AC105" s="119" t="s">
        <v>300</v>
      </c>
      <c r="AD105" s="122">
        <v>95</v>
      </c>
    </row>
    <row r="106" spans="1:30" s="144" customFormat="1" ht="15" customHeight="1">
      <c r="A106" s="84">
        <v>96</v>
      </c>
      <c r="B106" s="118" t="s">
        <v>323</v>
      </c>
      <c r="C106" s="141" t="s">
        <v>343</v>
      </c>
      <c r="D106" s="119">
        <v>0</v>
      </c>
      <c r="E106" s="81">
        <f>IF(AND(ISNUMBER(E$12),($S28)&gt;0),(E28/E$12)/($S28/$S$12)*100,0)</f>
        <v>151.06664867745451</v>
      </c>
      <c r="F106" s="81">
        <f t="shared" si="20"/>
        <v>142.81122559933081</v>
      </c>
      <c r="G106" s="81">
        <f t="shared" si="20"/>
        <v>140.92075744560159</v>
      </c>
      <c r="H106" s="81">
        <f t="shared" si="20"/>
        <v>132.8057826534598</v>
      </c>
      <c r="I106" s="81">
        <f t="shared" si="20"/>
        <v>131.46071029937116</v>
      </c>
      <c r="J106" s="81">
        <f t="shared" si="20"/>
        <v>131.0395808740285</v>
      </c>
      <c r="K106" s="81">
        <f t="shared" si="20"/>
        <v>129.50325218140279</v>
      </c>
      <c r="L106" s="81">
        <f t="shared" si="20"/>
        <v>126.78073652906636</v>
      </c>
      <c r="M106" s="81">
        <f t="shared" si="20"/>
        <v>123.78056077295349</v>
      </c>
      <c r="N106" s="81">
        <f t="shared" si="20"/>
        <v>119.55936350603298</v>
      </c>
      <c r="O106" s="81">
        <f t="shared" si="20"/>
        <v>113.96374198086544</v>
      </c>
      <c r="P106" s="81">
        <f t="shared" si="20"/>
        <v>113.68496630172544</v>
      </c>
      <c r="Q106" s="81">
        <f t="shared" si="20"/>
        <v>109.09291507021941</v>
      </c>
      <c r="R106" s="81">
        <f t="shared" si="20"/>
        <v>104.96961914389857</v>
      </c>
      <c r="S106" s="81">
        <f t="shared" si="20"/>
        <v>100</v>
      </c>
      <c r="T106" s="81">
        <f t="shared" si="20"/>
        <v>94.937888373417522</v>
      </c>
      <c r="U106" s="81">
        <f t="shared" si="20"/>
        <v>92.268221423897373</v>
      </c>
      <c r="V106" s="81">
        <f t="shared" si="20"/>
        <v>89.38194133080259</v>
      </c>
      <c r="W106" s="81">
        <f t="shared" si="20"/>
        <v>89.211095971672691</v>
      </c>
      <c r="X106" s="81">
        <f t="shared" si="20"/>
        <v>86.061024111432388</v>
      </c>
      <c r="Y106" s="81">
        <f t="shared" si="20"/>
        <v>85.579454243807149</v>
      </c>
      <c r="Z106" s="81">
        <f t="shared" si="20"/>
        <v>80.610821881654843</v>
      </c>
      <c r="AA106" s="81">
        <f t="shared" si="20"/>
        <v>81.79956510704983</v>
      </c>
      <c r="AB106" s="81">
        <f t="shared" si="20"/>
        <v>76.651757910893508</v>
      </c>
      <c r="AC106" s="119" t="s">
        <v>300</v>
      </c>
      <c r="AD106" s="122">
        <v>96</v>
      </c>
    </row>
    <row r="107" spans="1:30" s="144" customFormat="1" ht="15" customHeight="1">
      <c r="A107" s="84">
        <v>97</v>
      </c>
      <c r="B107" s="118" t="s">
        <v>324</v>
      </c>
      <c r="C107" s="141" t="s">
        <v>343</v>
      </c>
      <c r="D107" s="119">
        <v>0</v>
      </c>
      <c r="E107" s="81">
        <f>IF(AND(ISNUMBER(E$12),($S29)&gt;0),(E29/E$12)/($S29/$S$12)*100,0)</f>
        <v>141.42108765310974</v>
      </c>
      <c r="F107" s="81">
        <f t="shared" si="20"/>
        <v>129.72779066251238</v>
      </c>
      <c r="G107" s="81">
        <f t="shared" si="20"/>
        <v>132.05261256968564</v>
      </c>
      <c r="H107" s="81">
        <f t="shared" si="20"/>
        <v>123.44849553944897</v>
      </c>
      <c r="I107" s="81">
        <f t="shared" si="20"/>
        <v>125.57247898869328</v>
      </c>
      <c r="J107" s="81">
        <f t="shared" si="20"/>
        <v>131.37490863979249</v>
      </c>
      <c r="K107" s="81">
        <f t="shared" si="20"/>
        <v>128.81632823905323</v>
      </c>
      <c r="L107" s="81">
        <f t="shared" si="20"/>
        <v>123.3850258141139</v>
      </c>
      <c r="M107" s="81">
        <f t="shared" si="20"/>
        <v>115.73021664124666</v>
      </c>
      <c r="N107" s="81">
        <f t="shared" si="20"/>
        <v>110.57473309665139</v>
      </c>
      <c r="O107" s="81">
        <f t="shared" si="20"/>
        <v>114.64514113053677</v>
      </c>
      <c r="P107" s="81">
        <f t="shared" si="20"/>
        <v>111.13049346596273</v>
      </c>
      <c r="Q107" s="81">
        <f t="shared" si="20"/>
        <v>109.66070534334409</v>
      </c>
      <c r="R107" s="81">
        <f t="shared" si="20"/>
        <v>104.4020113850362</v>
      </c>
      <c r="S107" s="81">
        <f t="shared" si="20"/>
        <v>100</v>
      </c>
      <c r="T107" s="81">
        <f t="shared" si="20"/>
        <v>97.117042829515157</v>
      </c>
      <c r="U107" s="81">
        <f t="shared" si="20"/>
        <v>85.07754595318724</v>
      </c>
      <c r="V107" s="81">
        <f t="shared" si="20"/>
        <v>90.586330183353496</v>
      </c>
      <c r="W107" s="81">
        <f t="shared" si="20"/>
        <v>89.111874757659564</v>
      </c>
      <c r="X107" s="81">
        <f t="shared" si="20"/>
        <v>91.896577742122702</v>
      </c>
      <c r="Y107" s="81">
        <f t="shared" si="20"/>
        <v>81.466162933082401</v>
      </c>
      <c r="Z107" s="81">
        <f t="shared" si="20"/>
        <v>80.790883690960712</v>
      </c>
      <c r="AA107" s="81">
        <f t="shared" si="20"/>
        <v>83.117390538038876</v>
      </c>
      <c r="AB107" s="81">
        <f t="shared" si="20"/>
        <v>73.349564864051658</v>
      </c>
      <c r="AC107" s="119" t="s">
        <v>300</v>
      </c>
      <c r="AD107" s="122">
        <v>97</v>
      </c>
    </row>
    <row r="108" spans="1:30" s="144" customFormat="1" ht="15" customHeight="1">
      <c r="A108" s="84">
        <v>98</v>
      </c>
      <c r="B108" s="131" t="s">
        <v>325</v>
      </c>
      <c r="C108" s="141" t="s">
        <v>343</v>
      </c>
      <c r="D108" s="119">
        <v>0</v>
      </c>
      <c r="E108" s="81">
        <f>IF(AND(ISNUMBER(E$12),($S30)&gt;0),(E30/E$12)/($S30/$S$12)*100,0)</f>
        <v>138.08150923136066</v>
      </c>
      <c r="F108" s="81">
        <f t="shared" si="20"/>
        <v>131.17934366857995</v>
      </c>
      <c r="G108" s="81">
        <f t="shared" si="20"/>
        <v>127.44653419811529</v>
      </c>
      <c r="H108" s="81">
        <f t="shared" si="20"/>
        <v>118.756697723906</v>
      </c>
      <c r="I108" s="81">
        <f t="shared" si="20"/>
        <v>121.70170027102765</v>
      </c>
      <c r="J108" s="81">
        <f t="shared" si="20"/>
        <v>120.65097349558521</v>
      </c>
      <c r="K108" s="81">
        <f t="shared" si="20"/>
        <v>118.33513444986707</v>
      </c>
      <c r="L108" s="81">
        <f t="shared" si="20"/>
        <v>114.68154463884727</v>
      </c>
      <c r="M108" s="81">
        <f t="shared" si="20"/>
        <v>113.89676803563431</v>
      </c>
      <c r="N108" s="81">
        <f t="shared" si="20"/>
        <v>107.96497031578505</v>
      </c>
      <c r="O108" s="81">
        <f t="shared" si="20"/>
        <v>105.74257680027779</v>
      </c>
      <c r="P108" s="81">
        <f t="shared" si="20"/>
        <v>108.92156873457807</v>
      </c>
      <c r="Q108" s="81">
        <f t="shared" si="20"/>
        <v>105.80566581088161</v>
      </c>
      <c r="R108" s="81">
        <f t="shared" si="20"/>
        <v>105.20353068469801</v>
      </c>
      <c r="S108" s="81">
        <f t="shared" si="20"/>
        <v>100</v>
      </c>
      <c r="T108" s="81">
        <f t="shared" si="20"/>
        <v>94.337353282349696</v>
      </c>
      <c r="U108" s="81">
        <f t="shared" si="20"/>
        <v>92.323034807526057</v>
      </c>
      <c r="V108" s="81">
        <f t="shared" si="20"/>
        <v>88.138202492767007</v>
      </c>
      <c r="W108" s="81">
        <f t="shared" si="20"/>
        <v>89.79013695788889</v>
      </c>
      <c r="X108" s="81">
        <f t="shared" si="20"/>
        <v>87.92058838883689</v>
      </c>
      <c r="Y108" s="81">
        <f t="shared" si="20"/>
        <v>85.994697067469644</v>
      </c>
      <c r="Z108" s="81">
        <f t="shared" si="20"/>
        <v>82.643741323848019</v>
      </c>
      <c r="AA108" s="81">
        <f t="shared" si="20"/>
        <v>82.389202628254864</v>
      </c>
      <c r="AB108" s="81">
        <f t="shared" si="20"/>
        <v>80.753071060508319</v>
      </c>
      <c r="AC108" s="119" t="s">
        <v>300</v>
      </c>
      <c r="AD108" s="122">
        <v>98</v>
      </c>
    </row>
    <row r="109" spans="1:30" s="144" customFormat="1" ht="15" customHeight="1">
      <c r="A109" s="84">
        <v>99</v>
      </c>
      <c r="B109" s="131" t="s">
        <v>326</v>
      </c>
      <c r="C109" s="141" t="s">
        <v>343</v>
      </c>
      <c r="D109" s="119">
        <v>0</v>
      </c>
      <c r="E109" s="81">
        <f>IF(AND(ISNUMBER(E$12),($S31)&gt;0),(E31/E$12)/($S31/$S$12)*100,0)</f>
        <v>143.940438043238</v>
      </c>
      <c r="F109" s="81">
        <f t="shared" si="20"/>
        <v>128.63275105861737</v>
      </c>
      <c r="G109" s="81">
        <f t="shared" si="20"/>
        <v>135.52740006585694</v>
      </c>
      <c r="H109" s="81">
        <f t="shared" si="20"/>
        <v>126.98794907646172</v>
      </c>
      <c r="I109" s="81">
        <f t="shared" si="20"/>
        <v>128.49256249652231</v>
      </c>
      <c r="J109" s="81">
        <f t="shared" si="20"/>
        <v>139.46495677680227</v>
      </c>
      <c r="K109" s="81">
        <f t="shared" si="20"/>
        <v>136.7232543018844</v>
      </c>
      <c r="L109" s="81">
        <f t="shared" si="20"/>
        <v>129.95086015762905</v>
      </c>
      <c r="M109" s="81">
        <f t="shared" si="20"/>
        <v>117.11335513254473</v>
      </c>
      <c r="N109" s="81">
        <f t="shared" si="20"/>
        <v>112.54351659258568</v>
      </c>
      <c r="O109" s="81">
        <f t="shared" si="20"/>
        <v>121.36116216256671</v>
      </c>
      <c r="P109" s="81">
        <f t="shared" si="20"/>
        <v>112.79688804664852</v>
      </c>
      <c r="Q109" s="81">
        <f t="shared" si="20"/>
        <v>112.56891533979707</v>
      </c>
      <c r="R109" s="81">
        <f t="shared" si="20"/>
        <v>103.79735184263777</v>
      </c>
      <c r="S109" s="81">
        <f t="shared" si="20"/>
        <v>100</v>
      </c>
      <c r="T109" s="81">
        <f t="shared" si="20"/>
        <v>99.214017675046435</v>
      </c>
      <c r="U109" s="81">
        <f t="shared" si="20"/>
        <v>79.61160897953522</v>
      </c>
      <c r="V109" s="81">
        <f t="shared" si="20"/>
        <v>92.433177501624471</v>
      </c>
      <c r="W109" s="81">
        <f t="shared" si="20"/>
        <v>88.600199353474224</v>
      </c>
      <c r="X109" s="81">
        <f t="shared" si="20"/>
        <v>94.896031284854672</v>
      </c>
      <c r="Y109" s="81">
        <f t="shared" si="20"/>
        <v>78.049874169244191</v>
      </c>
      <c r="Z109" s="81">
        <f t="shared" si="20"/>
        <v>79.393103189725451</v>
      </c>
      <c r="AA109" s="81">
        <f t="shared" si="20"/>
        <v>83.666729485330336</v>
      </c>
      <c r="AB109" s="81">
        <f t="shared" si="20"/>
        <v>67.764420912081974</v>
      </c>
      <c r="AC109" s="119" t="s">
        <v>300</v>
      </c>
      <c r="AD109" s="122">
        <v>99</v>
      </c>
    </row>
    <row r="110" spans="1:30" s="144" customFormat="1" ht="15" customHeight="1">
      <c r="A110" s="84">
        <v>100</v>
      </c>
      <c r="B110" s="118" t="s">
        <v>327</v>
      </c>
      <c r="C110" s="141" t="s">
        <v>343</v>
      </c>
      <c r="D110" s="119">
        <v>0</v>
      </c>
      <c r="E110" s="119">
        <v>0</v>
      </c>
      <c r="F110" s="119">
        <v>0</v>
      </c>
      <c r="G110" s="119">
        <v>0</v>
      </c>
      <c r="H110" s="119">
        <v>0</v>
      </c>
      <c r="I110" s="81">
        <f>IF(AND(ISNUMBER(I$12),($S32)&gt;0),(I32/I$12)/($S32/$S$12)*100,0)</f>
        <v>126.28011968963071</v>
      </c>
      <c r="J110" s="81">
        <f t="shared" si="20"/>
        <v>131.10324633924861</v>
      </c>
      <c r="K110" s="81">
        <f t="shared" si="20"/>
        <v>129.76807398013679</v>
      </c>
      <c r="L110" s="81">
        <f t="shared" si="20"/>
        <v>123.97889983413843</v>
      </c>
      <c r="M110" s="81">
        <f t="shared" si="20"/>
        <v>116.29560567335598</v>
      </c>
      <c r="N110" s="81">
        <f t="shared" si="20"/>
        <v>110.9698531545525</v>
      </c>
      <c r="O110" s="81">
        <f t="shared" si="20"/>
        <v>115.09603336900751</v>
      </c>
      <c r="P110" s="81">
        <f t="shared" si="20"/>
        <v>111.4409839840788</v>
      </c>
      <c r="Q110" s="81">
        <f t="shared" si="20"/>
        <v>109.63625486877142</v>
      </c>
      <c r="R110" s="81">
        <f t="shared" si="20"/>
        <v>104.33023424758458</v>
      </c>
      <c r="S110" s="81">
        <f t="shared" si="20"/>
        <v>100</v>
      </c>
      <c r="T110" s="81">
        <f t="shared" si="20"/>
        <v>97.335824700091536</v>
      </c>
      <c r="U110" s="81">
        <f t="shared" si="20"/>
        <v>85.115732989311866</v>
      </c>
      <c r="V110" s="81">
        <f t="shared" si="20"/>
        <v>90.898461433317706</v>
      </c>
      <c r="W110" s="81">
        <f t="shared" si="20"/>
        <v>89.657896127549876</v>
      </c>
      <c r="X110" s="81">
        <f t="shared" si="20"/>
        <v>92.928032176874282</v>
      </c>
      <c r="Y110" s="81">
        <f t="shared" si="20"/>
        <v>82.800169728982496</v>
      </c>
      <c r="Z110" s="81">
        <f t="shared" si="20"/>
        <v>81.306190533899368</v>
      </c>
      <c r="AA110" s="81">
        <f t="shared" si="20"/>
        <v>83.663864699410468</v>
      </c>
      <c r="AB110" s="81">
        <f t="shared" si="20"/>
        <v>74.877276736316077</v>
      </c>
      <c r="AC110" s="119" t="s">
        <v>300</v>
      </c>
      <c r="AD110" s="122">
        <v>100</v>
      </c>
    </row>
    <row r="111" spans="1:30" s="144" customFormat="1" ht="15" customHeight="1">
      <c r="A111" s="84">
        <v>101</v>
      </c>
      <c r="B111" s="131" t="s">
        <v>329</v>
      </c>
      <c r="C111" s="141" t="s">
        <v>343</v>
      </c>
      <c r="D111" s="119">
        <v>0</v>
      </c>
      <c r="E111" s="119">
        <v>0</v>
      </c>
      <c r="F111" s="119">
        <v>0</v>
      </c>
      <c r="G111" s="119">
        <v>0</v>
      </c>
      <c r="H111" s="119">
        <v>0</v>
      </c>
      <c r="I111" s="81">
        <f>IF(AND(ISNUMBER(I$12),($S33)&gt;0),(I33/I$12)/($S33/$S$12)*100,0)</f>
        <v>121.24884530682978</v>
      </c>
      <c r="J111" s="81">
        <f t="shared" si="20"/>
        <v>120.20677404391735</v>
      </c>
      <c r="K111" s="81">
        <f t="shared" si="20"/>
        <v>117.85545130960358</v>
      </c>
      <c r="L111" s="81">
        <f t="shared" si="20"/>
        <v>114.24303965760627</v>
      </c>
      <c r="M111" s="81">
        <f t="shared" si="20"/>
        <v>113.47233016774199</v>
      </c>
      <c r="N111" s="81">
        <f t="shared" si="20"/>
        <v>107.55089747701567</v>
      </c>
      <c r="O111" s="81">
        <f t="shared" si="20"/>
        <v>105.34721243402689</v>
      </c>
      <c r="P111" s="81">
        <f t="shared" si="20"/>
        <v>108.57028043311796</v>
      </c>
      <c r="Q111" s="81">
        <f t="shared" si="20"/>
        <v>105.42853908730694</v>
      </c>
      <c r="R111" s="81">
        <f t="shared" si="20"/>
        <v>104.88976909746259</v>
      </c>
      <c r="S111" s="81">
        <f t="shared" si="20"/>
        <v>100</v>
      </c>
      <c r="T111" s="81">
        <f t="shared" si="20"/>
        <v>94.390954804110478</v>
      </c>
      <c r="U111" s="81">
        <f t="shared" si="20"/>
        <v>92.579173753917601</v>
      </c>
      <c r="V111" s="81">
        <f t="shared" si="20"/>
        <v>88.847823118853725</v>
      </c>
      <c r="W111" s="81">
        <f t="shared" si="20"/>
        <v>91.16764377316548</v>
      </c>
      <c r="X111" s="81">
        <f t="shared" si="20"/>
        <v>89.172026986207158</v>
      </c>
      <c r="Y111" s="81">
        <f t="shared" si="20"/>
        <v>87.241512609153403</v>
      </c>
      <c r="Z111" s="81">
        <f t="shared" si="20"/>
        <v>83.937179686294257</v>
      </c>
      <c r="AA111" s="81">
        <f t="shared" si="20"/>
        <v>83.548354657526559</v>
      </c>
      <c r="AB111" s="81">
        <f t="shared" si="20"/>
        <v>81.928536849110159</v>
      </c>
      <c r="AC111" s="119" t="s">
        <v>300</v>
      </c>
      <c r="AD111" s="122">
        <v>101</v>
      </c>
    </row>
    <row r="112" spans="1:30" s="144" customFormat="1" ht="15" customHeight="1">
      <c r="A112" s="84">
        <v>102</v>
      </c>
      <c r="B112" s="131" t="s">
        <v>352</v>
      </c>
      <c r="C112" s="141" t="s">
        <v>343</v>
      </c>
      <c r="D112" s="119">
        <v>0</v>
      </c>
      <c r="E112" s="119">
        <v>0</v>
      </c>
      <c r="F112" s="119">
        <v>0</v>
      </c>
      <c r="G112" s="119">
        <v>0</v>
      </c>
      <c r="H112" s="119">
        <v>0</v>
      </c>
      <c r="I112" s="81">
        <f>IF(AND(ISNUMBER(I$12),($S34)&gt;0),(I34/I$12)/($S34/$S$12)*100,0)</f>
        <v>130.39366213796725</v>
      </c>
      <c r="J112" s="81">
        <f t="shared" si="20"/>
        <v>140.01214255790694</v>
      </c>
      <c r="K112" s="81">
        <f t="shared" si="20"/>
        <v>139.50776919409049</v>
      </c>
      <c r="L112" s="81">
        <f t="shared" si="20"/>
        <v>131.93888592516498</v>
      </c>
      <c r="M112" s="81">
        <f t="shared" si="20"/>
        <v>118.60390030252437</v>
      </c>
      <c r="N112" s="81">
        <f t="shared" si="20"/>
        <v>113.76517263794337</v>
      </c>
      <c r="O112" s="81">
        <f t="shared" si="20"/>
        <v>123.06661610533392</v>
      </c>
      <c r="P112" s="81">
        <f t="shared" si="20"/>
        <v>113.78805552401217</v>
      </c>
      <c r="Q112" s="81">
        <f t="shared" si="20"/>
        <v>113.0764603039506</v>
      </c>
      <c r="R112" s="81">
        <f t="shared" si="20"/>
        <v>103.8727616111955</v>
      </c>
      <c r="S112" s="81">
        <f t="shared" si="20"/>
        <v>100</v>
      </c>
      <c r="T112" s="81">
        <f t="shared" si="20"/>
        <v>99.743534238525129</v>
      </c>
      <c r="U112" s="81">
        <f t="shared" si="20"/>
        <v>79.013664594711784</v>
      </c>
      <c r="V112" s="81">
        <f t="shared" si="20"/>
        <v>92.575052116101503</v>
      </c>
      <c r="W112" s="81">
        <f t="shared" si="20"/>
        <v>88.423534700602943</v>
      </c>
      <c r="X112" s="81">
        <f t="shared" si="20"/>
        <v>95.998921500819307</v>
      </c>
      <c r="Y112" s="81">
        <f t="shared" si="20"/>
        <v>79.168952054261069</v>
      </c>
      <c r="Z112" s="81">
        <f t="shared" si="20"/>
        <v>79.155108176617134</v>
      </c>
      <c r="AA112" s="81">
        <f t="shared" si="20"/>
        <v>83.758305078596067</v>
      </c>
      <c r="AB112" s="81">
        <f t="shared" si="20"/>
        <v>69.112204990796855</v>
      </c>
      <c r="AC112" s="119" t="s">
        <v>300</v>
      </c>
      <c r="AD112" s="122">
        <v>102</v>
      </c>
    </row>
    <row r="113" spans="1:30" s="144" customFormat="1" ht="15" customHeight="1">
      <c r="A113" s="84">
        <v>103</v>
      </c>
      <c r="B113" s="118" t="s">
        <v>338</v>
      </c>
      <c r="C113" s="141" t="s">
        <v>345</v>
      </c>
      <c r="D113" s="119">
        <v>0</v>
      </c>
      <c r="E113" s="81">
        <f t="shared" ref="E113:O113" si="21">IF(AND(ISNUMBER(E$12),($N41)&gt;0),(E41/E$12)/($N41/$N$12)*100,0)</f>
        <v>136.08580930434871</v>
      </c>
      <c r="F113" s="81">
        <f t="shared" si="21"/>
        <v>125.67815582170137</v>
      </c>
      <c r="G113" s="81">
        <f t="shared" si="21"/>
        <v>119.26112872961458</v>
      </c>
      <c r="H113" s="81">
        <f t="shared" si="21"/>
        <v>113.08587843145277</v>
      </c>
      <c r="I113" s="81">
        <f t="shared" si="21"/>
        <v>108.38253755530461</v>
      </c>
      <c r="J113" s="81">
        <f t="shared" si="21"/>
        <v>107.44954314272496</v>
      </c>
      <c r="K113" s="81">
        <f t="shared" si="21"/>
        <v>106.60542065194653</v>
      </c>
      <c r="L113" s="81">
        <f t="shared" si="21"/>
        <v>104.46299808305409</v>
      </c>
      <c r="M113" s="81">
        <f t="shared" si="21"/>
        <v>102.04608359611179</v>
      </c>
      <c r="N113" s="81">
        <f t="shared" si="21"/>
        <v>100</v>
      </c>
      <c r="O113" s="81">
        <f t="shared" si="21"/>
        <v>96.381175417394886</v>
      </c>
      <c r="P113" s="143" t="s">
        <v>295</v>
      </c>
      <c r="Q113" s="143" t="s">
        <v>295</v>
      </c>
      <c r="R113" s="81">
        <f>IF(AND(ISNUMBER(R$12),($N41)&gt;0),(R41/R$12)/($N41/$N$12)*100,0)</f>
        <v>92.42674602107877</v>
      </c>
      <c r="S113" s="143" t="s">
        <v>295</v>
      </c>
      <c r="T113" s="143" t="s">
        <v>295</v>
      </c>
      <c r="U113" s="81">
        <f>IF(AND(ISNUMBER(U$12),($N41)&gt;0),(U41/U$12)/($N41/$N$12)*100,0)</f>
        <v>84.388973121028599</v>
      </c>
      <c r="V113" s="149" t="s">
        <v>295</v>
      </c>
      <c r="W113" s="149" t="s">
        <v>295</v>
      </c>
      <c r="X113" s="81">
        <f>IF(AND(ISNUMBER(X$12),($N41)&gt;0),(X41/X$12)/($N41/$N$12)*100,0)</f>
        <v>78.345710065144786</v>
      </c>
      <c r="Y113" s="120" t="s">
        <v>295</v>
      </c>
      <c r="Z113" s="120" t="s">
        <v>295</v>
      </c>
      <c r="AA113" s="81">
        <f>IF(AND(ISNUMBER(AA$12),($N41)&gt;0),(AA41/AA$12)/($N41/$N$12)*100,0)</f>
        <v>72.642886703047111</v>
      </c>
      <c r="AB113" s="119" t="s">
        <v>295</v>
      </c>
      <c r="AC113" s="119" t="s">
        <v>295</v>
      </c>
      <c r="AD113" s="122">
        <v>103</v>
      </c>
    </row>
    <row r="114" spans="1:30" s="144" customFormat="1" ht="15" customHeight="1">
      <c r="A114" s="84">
        <v>104</v>
      </c>
      <c r="B114" s="131" t="s">
        <v>339</v>
      </c>
      <c r="C114" s="141" t="s">
        <v>345</v>
      </c>
      <c r="D114" s="119">
        <v>0</v>
      </c>
      <c r="E114" s="81">
        <f t="shared" ref="E114:O114" si="22">IF(AND(ISNUMBER(E$12),($N42)&gt;0),(E42/E$12)/($N42/$N$12)*100,0)</f>
        <v>178.46545934392611</v>
      </c>
      <c r="F114" s="81">
        <f t="shared" si="22"/>
        <v>165.1695451757989</v>
      </c>
      <c r="G114" s="81">
        <f t="shared" si="22"/>
        <v>156.30476076658769</v>
      </c>
      <c r="H114" s="81">
        <f t="shared" si="22"/>
        <v>139.58963831633667</v>
      </c>
      <c r="I114" s="81">
        <f t="shared" si="22"/>
        <v>134.71277578218027</v>
      </c>
      <c r="J114" s="81">
        <f t="shared" si="22"/>
        <v>136.7864392101792</v>
      </c>
      <c r="K114" s="81">
        <f t="shared" si="22"/>
        <v>133.28473982589023</v>
      </c>
      <c r="L114" s="81">
        <f t="shared" si="22"/>
        <v>105.21426007087244</v>
      </c>
      <c r="M114" s="81">
        <f t="shared" si="22"/>
        <v>98.737574282452982</v>
      </c>
      <c r="N114" s="81">
        <f t="shared" si="22"/>
        <v>100</v>
      </c>
      <c r="O114" s="81">
        <f t="shared" si="22"/>
        <v>84.744570865482459</v>
      </c>
      <c r="P114" s="143" t="s">
        <v>295</v>
      </c>
      <c r="Q114" s="143" t="s">
        <v>295</v>
      </c>
      <c r="R114" s="81">
        <f>IF(AND(ISNUMBER(R$12),($N42)&gt;0),(R42/R$12)/($N42/$N$12)*100,0)</f>
        <v>84.413736617104817</v>
      </c>
      <c r="S114" s="143" t="s">
        <v>295</v>
      </c>
      <c r="T114" s="143" t="s">
        <v>295</v>
      </c>
      <c r="U114" s="81">
        <f>IF(AND(ISNUMBER(U$12),($N42)&gt;0),(U42/U$12)/($N42/$N$12)*100,0)</f>
        <v>86.15898297640247</v>
      </c>
      <c r="V114" s="149" t="s">
        <v>295</v>
      </c>
      <c r="W114" s="149" t="s">
        <v>295</v>
      </c>
      <c r="X114" s="81">
        <f>IF(AND(ISNUMBER(X$12),($N42)&gt;0),(X42/X$12)/($N42/$N$12)*100,0)</f>
        <v>82.073678781825521</v>
      </c>
      <c r="Y114" s="120" t="s">
        <v>295</v>
      </c>
      <c r="Z114" s="120" t="s">
        <v>295</v>
      </c>
      <c r="AA114" s="81">
        <f>IF(AND(ISNUMBER(AA$12),($N42)&gt;0),(AA42/AA$12)/($N42/$N$12)*100,0)</f>
        <v>83.325169676226338</v>
      </c>
      <c r="AB114" s="119" t="s">
        <v>295</v>
      </c>
      <c r="AC114" s="119" t="s">
        <v>295</v>
      </c>
      <c r="AD114" s="122">
        <v>104</v>
      </c>
    </row>
    <row r="115" spans="1:30" s="144" customFormat="1" ht="15" customHeight="1">
      <c r="A115" s="84">
        <v>105</v>
      </c>
      <c r="B115" s="131" t="s">
        <v>353</v>
      </c>
      <c r="C115" s="141" t="s">
        <v>345</v>
      </c>
      <c r="D115" s="119">
        <v>0</v>
      </c>
      <c r="E115" s="81">
        <f t="shared" ref="E115:O115" si="23">IF(AND(ISNUMBER(E$12),($N43)&gt;0),(E43/E$12)/($N43/$N$12)*100,0)</f>
        <v>133.26684490091338</v>
      </c>
      <c r="F115" s="81">
        <f t="shared" si="23"/>
        <v>123.0513096649388</v>
      </c>
      <c r="G115" s="81">
        <f t="shared" si="23"/>
        <v>116.79709988584963</v>
      </c>
      <c r="H115" s="81">
        <f t="shared" si="23"/>
        <v>111.32292957267475</v>
      </c>
      <c r="I115" s="81">
        <f t="shared" si="23"/>
        <v>106.63113082527688</v>
      </c>
      <c r="J115" s="81">
        <f t="shared" si="23"/>
        <v>105.49814275022045</v>
      </c>
      <c r="K115" s="81">
        <f t="shared" si="23"/>
        <v>104.83079412744713</v>
      </c>
      <c r="L115" s="81">
        <f t="shared" si="23"/>
        <v>104.41302643866021</v>
      </c>
      <c r="M115" s="81">
        <f t="shared" si="23"/>
        <v>102.26615549323526</v>
      </c>
      <c r="N115" s="81">
        <f t="shared" si="23"/>
        <v>100</v>
      </c>
      <c r="O115" s="81">
        <f t="shared" si="23"/>
        <v>97.155206679523303</v>
      </c>
      <c r="P115" s="143" t="s">
        <v>295</v>
      </c>
      <c r="Q115" s="143" t="s">
        <v>295</v>
      </c>
      <c r="R115" s="81">
        <f>IF(AND(ISNUMBER(R$12),($N43)&gt;0),(R43/R$12)/($N43/$N$12)*100,0)</f>
        <v>92.959746842300746</v>
      </c>
      <c r="S115" s="143" t="s">
        <v>295</v>
      </c>
      <c r="T115" s="143" t="s">
        <v>295</v>
      </c>
      <c r="U115" s="81">
        <f>IF(AND(ISNUMBER(U$12),($N43)&gt;0),(U43/U$12)/($N43/$N$12)*100,0)</f>
        <v>84.271237491513759</v>
      </c>
      <c r="V115" s="149" t="s">
        <v>295</v>
      </c>
      <c r="W115" s="149" t="s">
        <v>295</v>
      </c>
      <c r="X115" s="81">
        <f>IF(AND(ISNUMBER(X$12),($N43)&gt;0),(X43/X$12)/($N43/$N$12)*100,0)</f>
        <v>78.097737014408679</v>
      </c>
      <c r="Y115" s="120" t="s">
        <v>295</v>
      </c>
      <c r="Z115" s="120" t="s">
        <v>295</v>
      </c>
      <c r="AA115" s="81">
        <f>IF(AND(ISNUMBER(AA$12),($N43)&gt;0),(AA43/AA$12)/($N43/$N$12)*100,0)</f>
        <v>71.932333986809624</v>
      </c>
      <c r="AB115" s="119" t="s">
        <v>295</v>
      </c>
      <c r="AC115" s="119" t="s">
        <v>295</v>
      </c>
      <c r="AD115" s="122">
        <v>105</v>
      </c>
    </row>
    <row r="116" spans="1:30" s="96" customFormat="1" ht="17.25" customHeight="1">
      <c r="A116" s="105" t="s">
        <v>685</v>
      </c>
      <c r="AD116" s="105"/>
    </row>
    <row r="117" spans="1:30" s="96" customFormat="1" ht="12.75" customHeight="1">
      <c r="A117" s="322" t="s">
        <v>560</v>
      </c>
      <c r="C117" s="322"/>
      <c r="D117" s="322"/>
      <c r="E117" s="322"/>
      <c r="F117" s="322"/>
      <c r="G117" s="322"/>
      <c r="H117" s="322"/>
      <c r="I117" s="322"/>
      <c r="AD117" s="105"/>
    </row>
    <row r="118" spans="1:30" s="96" customFormat="1" ht="13.5" customHeight="1">
      <c r="A118" s="151" t="s">
        <v>686</v>
      </c>
      <c r="AD118" s="105"/>
    </row>
    <row r="119" spans="1:30" s="96" customFormat="1" ht="13.5" customHeight="1">
      <c r="A119" s="176" t="s">
        <v>687</v>
      </c>
      <c r="AD119" s="105"/>
    </row>
    <row r="120" spans="1:30" s="96" customFormat="1" ht="17.25" customHeight="1">
      <c r="A120" s="105"/>
      <c r="AD120" s="105"/>
    </row>
    <row r="121" spans="1:30" s="96" customFormat="1" ht="17.25" customHeight="1">
      <c r="A121" s="105"/>
      <c r="AD121" s="105"/>
    </row>
    <row r="122" spans="1:30" s="96" customFormat="1" ht="17.25" customHeight="1">
      <c r="A122" s="105"/>
      <c r="AD122" s="105"/>
    </row>
    <row r="123" spans="1:30" s="96" customFormat="1" ht="17.25" customHeight="1">
      <c r="A123" s="105"/>
      <c r="AD123" s="105"/>
    </row>
    <row r="124" spans="1:30" s="96" customFormat="1" ht="17.25" customHeight="1">
      <c r="A124" s="105"/>
      <c r="AD124" s="105"/>
    </row>
    <row r="125" spans="1:30" s="96" customFormat="1" ht="17.25" customHeight="1">
      <c r="A125" s="105"/>
      <c r="AD125" s="105"/>
    </row>
    <row r="126" spans="1:30" s="96" customFormat="1" ht="17.25" customHeight="1">
      <c r="A126" s="105"/>
      <c r="AD126" s="105"/>
    </row>
    <row r="127" spans="1:30" s="96" customFormat="1" ht="17.25" customHeight="1">
      <c r="A127" s="105"/>
      <c r="AD127" s="105"/>
    </row>
    <row r="128" spans="1:30" s="96" customFormat="1" ht="17.25" customHeight="1">
      <c r="A128" s="105"/>
      <c r="AD128" s="105"/>
    </row>
    <row r="129" spans="1:30" s="96" customFormat="1" ht="17.25" customHeight="1">
      <c r="A129" s="105"/>
      <c r="AD129" s="105"/>
    </row>
    <row r="130" spans="1:30" s="96" customFormat="1" ht="17.25" customHeight="1">
      <c r="A130" s="105"/>
      <c r="AD130" s="105"/>
    </row>
    <row r="131" spans="1:30" s="96" customFormat="1" ht="17.25" customHeight="1">
      <c r="A131" s="105"/>
      <c r="AD131" s="105"/>
    </row>
    <row r="132" spans="1:30" s="96" customFormat="1" ht="17.25" customHeight="1">
      <c r="A132" s="105"/>
      <c r="AD132" s="105"/>
    </row>
    <row r="133" spans="1:30" s="96" customFormat="1" ht="17.25" customHeight="1">
      <c r="A133" s="105"/>
      <c r="AD133" s="105"/>
    </row>
    <row r="134" spans="1:30" s="96" customFormat="1" ht="17.25" customHeight="1">
      <c r="A134" s="105"/>
      <c r="AD134" s="105"/>
    </row>
    <row r="135" spans="1:30" s="96" customFormat="1" ht="17.25" customHeight="1">
      <c r="A135" s="105"/>
      <c r="AD135" s="105"/>
    </row>
    <row r="136" spans="1:30" s="96" customFormat="1" ht="17.25" customHeight="1">
      <c r="A136" s="105"/>
      <c r="AD136" s="105"/>
    </row>
    <row r="137" spans="1:30" s="96" customFormat="1" ht="17.25" customHeight="1">
      <c r="A137" s="105"/>
      <c r="AD137" s="105"/>
    </row>
    <row r="138" spans="1:30" s="96" customFormat="1" ht="17.25" customHeight="1">
      <c r="A138" s="105"/>
      <c r="AD138" s="105"/>
    </row>
    <row r="139" spans="1:30" s="96" customFormat="1" ht="17.25" customHeight="1">
      <c r="A139" s="105"/>
      <c r="B139" s="105"/>
      <c r="AD139" s="105"/>
    </row>
    <row r="140" spans="1:30" ht="17.25" customHeight="1"/>
    <row r="141" spans="1:30" ht="17.25" customHeight="1"/>
    <row r="142" spans="1:30" ht="17.25" customHeight="1"/>
    <row r="143" spans="1:30" ht="17.25" customHeight="1"/>
    <row r="144" spans="1:30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  <row r="356" ht="17.25" customHeight="1"/>
    <row r="357" ht="17.25" customHeight="1"/>
    <row r="358" ht="17.25" customHeight="1"/>
    <row r="359" ht="17.25" customHeight="1"/>
  </sheetData>
  <mergeCells count="4">
    <mergeCell ref="N76:Q76"/>
    <mergeCell ref="N97:Q97"/>
    <mergeCell ref="D97:I97"/>
    <mergeCell ref="D76:I76"/>
  </mergeCells>
  <printOptions horizontalCentered="1"/>
  <pageMargins left="0.62992125984251968" right="0.23622047244094491" top="0.78740157480314965" bottom="0.43307086614173229" header="0.11811023622047245" footer="0.11811023622047245"/>
  <pageSetup paperSize="9" scale="70" firstPageNumber="4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workbookViewId="0"/>
  </sheetViews>
  <sheetFormatPr baseColWidth="10" defaultRowHeight="12.75"/>
  <cols>
    <col min="1" max="1" width="4.28515625" style="103" customWidth="1"/>
    <col min="2" max="2" width="60.7109375" style="103" customWidth="1"/>
    <col min="3" max="8" width="12.7109375" style="103" hidden="1" customWidth="1"/>
    <col min="9" max="23" width="11.7109375" style="103" customWidth="1"/>
    <col min="24" max="24" width="4.28515625" style="103" hidden="1" customWidth="1"/>
    <col min="25" max="16384" width="11.42578125" style="103"/>
  </cols>
  <sheetData>
    <row r="1" spans="1:25" ht="20.100000000000001" customHeight="1">
      <c r="A1" s="326" t="s">
        <v>688</v>
      </c>
      <c r="B1" s="152"/>
      <c r="D1" s="153"/>
      <c r="E1" s="154"/>
      <c r="F1" s="154"/>
      <c r="G1" s="154"/>
      <c r="I1" s="152"/>
      <c r="J1" s="154"/>
      <c r="K1" s="154"/>
      <c r="L1" s="154"/>
      <c r="M1" s="154"/>
      <c r="N1" s="326"/>
      <c r="O1" s="154"/>
      <c r="P1" s="154"/>
      <c r="Q1" s="326"/>
      <c r="R1" s="154"/>
      <c r="S1" s="154"/>
      <c r="T1" s="154"/>
      <c r="U1" s="154"/>
      <c r="V1" s="154"/>
      <c r="W1" s="154"/>
      <c r="X1" s="152"/>
    </row>
    <row r="2" spans="1:25" ht="16.5" customHeight="1">
      <c r="A2" s="155" t="s">
        <v>358</v>
      </c>
      <c r="B2" s="155"/>
      <c r="D2" s="156"/>
      <c r="E2" s="156"/>
      <c r="F2" s="156"/>
      <c r="G2" s="156"/>
      <c r="I2" s="155"/>
      <c r="J2" s="156"/>
      <c r="K2" s="156"/>
      <c r="L2" s="156"/>
      <c r="M2" s="156"/>
      <c r="N2" s="155"/>
      <c r="O2" s="156"/>
      <c r="P2" s="156"/>
      <c r="Q2" s="155"/>
      <c r="R2" s="156"/>
      <c r="S2" s="156"/>
      <c r="T2" s="156"/>
      <c r="U2" s="156"/>
      <c r="V2" s="156"/>
      <c r="W2" s="156"/>
    </row>
    <row r="3" spans="1:25" ht="12.95" customHeight="1">
      <c r="A3" s="157"/>
      <c r="B3" s="157"/>
      <c r="C3" s="157"/>
      <c r="D3" s="157"/>
      <c r="E3" s="157"/>
      <c r="F3" s="157"/>
      <c r="G3" s="157"/>
      <c r="H3" s="106"/>
      <c r="I3" s="157"/>
      <c r="J3" s="157"/>
      <c r="K3" s="157"/>
      <c r="L3" s="157"/>
      <c r="M3" s="106"/>
      <c r="N3" s="157"/>
      <c r="O3" s="157"/>
      <c r="P3" s="106"/>
      <c r="Q3" s="157"/>
      <c r="R3" s="157"/>
      <c r="S3" s="157"/>
      <c r="T3" s="157"/>
      <c r="U3" s="157"/>
      <c r="V3" s="157"/>
      <c r="W3" s="157"/>
      <c r="X3" s="157"/>
    </row>
    <row r="4" spans="1:25" ht="27" customHeight="1">
      <c r="A4" s="327" t="s">
        <v>263</v>
      </c>
      <c r="B4" s="364" t="s">
        <v>264</v>
      </c>
      <c r="C4" s="329">
        <v>1994</v>
      </c>
      <c r="D4" s="328">
        <v>1995</v>
      </c>
      <c r="E4" s="328">
        <v>1996</v>
      </c>
      <c r="F4" s="329">
        <v>1997</v>
      </c>
      <c r="G4" s="330">
        <v>1998</v>
      </c>
      <c r="H4" s="329">
        <v>1999</v>
      </c>
      <c r="I4" s="328">
        <v>2000</v>
      </c>
      <c r="J4" s="330">
        <v>2001</v>
      </c>
      <c r="K4" s="330">
        <v>2002</v>
      </c>
      <c r="L4" s="330">
        <v>2003</v>
      </c>
      <c r="M4" s="329">
        <v>2004</v>
      </c>
      <c r="N4" s="340">
        <v>2005</v>
      </c>
      <c r="O4" s="330">
        <v>2006</v>
      </c>
      <c r="P4" s="329">
        <v>2007</v>
      </c>
      <c r="Q4" s="340">
        <v>2008</v>
      </c>
      <c r="R4" s="330">
        <v>2009</v>
      </c>
      <c r="S4" s="330">
        <v>2010</v>
      </c>
      <c r="T4" s="330">
        <v>2011</v>
      </c>
      <c r="U4" s="330">
        <v>2012</v>
      </c>
      <c r="V4" s="330">
        <v>2013</v>
      </c>
      <c r="W4" s="330">
        <v>2014</v>
      </c>
      <c r="X4" s="331" t="s">
        <v>263</v>
      </c>
    </row>
    <row r="5" spans="1:25" s="104" customFormat="1" ht="20.100000000000001" customHeight="1">
      <c r="A5" s="73">
        <v>1</v>
      </c>
      <c r="B5" s="248" t="s">
        <v>359</v>
      </c>
      <c r="C5" s="332">
        <v>1334.4562632195416</v>
      </c>
      <c r="D5" s="332">
        <v>1283.1255845693395</v>
      </c>
      <c r="E5" s="332">
        <v>1263.8428257773426</v>
      </c>
      <c r="F5" s="332">
        <v>1246.5923797652792</v>
      </c>
      <c r="G5" s="332">
        <v>1206.2966601197625</v>
      </c>
      <c r="H5" s="332">
        <v>1247.2100916954994</v>
      </c>
      <c r="I5" s="276">
        <v>1218.515830503678</v>
      </c>
      <c r="J5" s="276">
        <v>1150.7127940064822</v>
      </c>
      <c r="K5" s="276">
        <v>1122.9591680295443</v>
      </c>
      <c r="L5" s="276">
        <v>1091.6969848272454</v>
      </c>
      <c r="M5" s="276">
        <v>1117.8910101378337</v>
      </c>
      <c r="N5" s="276">
        <v>1081.9641506782318</v>
      </c>
      <c r="O5" s="276">
        <v>1102.2310405747269</v>
      </c>
      <c r="P5" s="276">
        <v>1109.412400039394</v>
      </c>
      <c r="Q5" s="276">
        <v>1090.9615167168429</v>
      </c>
      <c r="R5" s="276">
        <v>1047.0616680931396</v>
      </c>
      <c r="S5" s="276">
        <v>1021.3606758153215</v>
      </c>
      <c r="T5" s="276">
        <v>1115.379332952095</v>
      </c>
      <c r="U5" s="276">
        <v>1086.4942614371935</v>
      </c>
      <c r="V5" s="276">
        <v>1059.8280778564222</v>
      </c>
      <c r="W5" s="276">
        <v>1102.8878819736262</v>
      </c>
      <c r="X5" s="258">
        <v>1</v>
      </c>
    </row>
    <row r="6" spans="1:25" s="104" customFormat="1" ht="15" customHeight="1">
      <c r="A6" s="88">
        <v>2</v>
      </c>
      <c r="B6" s="341" t="s">
        <v>360</v>
      </c>
      <c r="C6" s="332">
        <v>1122.4748817306668</v>
      </c>
      <c r="D6" s="332">
        <v>1061.9279185543332</v>
      </c>
      <c r="E6" s="332">
        <v>1028.1035616803335</v>
      </c>
      <c r="F6" s="332">
        <v>1008.6365704846667</v>
      </c>
      <c r="G6" s="332">
        <v>967.70394481199992</v>
      </c>
      <c r="H6" s="332">
        <v>1010.5001675552164</v>
      </c>
      <c r="I6" s="276">
        <v>972.31329727676336</v>
      </c>
      <c r="J6" s="276">
        <v>913.19293816014169</v>
      </c>
      <c r="K6" s="276">
        <v>892.33451761678407</v>
      </c>
      <c r="L6" s="276">
        <v>884.23339473254532</v>
      </c>
      <c r="M6" s="276">
        <v>863.33487658290437</v>
      </c>
      <c r="N6" s="276">
        <v>834.2871480289399</v>
      </c>
      <c r="O6" s="276">
        <v>867.86339021777474</v>
      </c>
      <c r="P6" s="276">
        <v>847.09469384562965</v>
      </c>
      <c r="Q6" s="276">
        <v>827.57242850889156</v>
      </c>
      <c r="R6" s="276">
        <v>779.09012845711754</v>
      </c>
      <c r="S6" s="276">
        <v>772.05619443936575</v>
      </c>
      <c r="T6" s="276">
        <v>833.49516691061581</v>
      </c>
      <c r="U6" s="276">
        <v>803.75564553587822</v>
      </c>
      <c r="V6" s="276">
        <v>797.98656513077003</v>
      </c>
      <c r="W6" s="276">
        <v>798.70579486037377</v>
      </c>
      <c r="X6" s="256">
        <v>2</v>
      </c>
    </row>
    <row r="7" spans="1:25" s="104" customFormat="1" ht="15" customHeight="1">
      <c r="A7" s="88">
        <v>3</v>
      </c>
      <c r="B7" s="342" t="s">
        <v>361</v>
      </c>
      <c r="C7" s="332">
        <v>277.98002962200002</v>
      </c>
      <c r="D7" s="332">
        <v>265.52494707899996</v>
      </c>
      <c r="E7" s="332">
        <v>255.757909119</v>
      </c>
      <c r="F7" s="332">
        <v>243.761334756</v>
      </c>
      <c r="G7" s="332">
        <v>226.99164810799996</v>
      </c>
      <c r="H7" s="332">
        <v>220.849588461</v>
      </c>
      <c r="I7" s="276">
        <v>220.660821744</v>
      </c>
      <c r="J7" s="276">
        <v>222.41165539799999</v>
      </c>
      <c r="K7" s="276">
        <v>227.88329935499996</v>
      </c>
      <c r="L7" s="276">
        <v>225.53194599699998</v>
      </c>
      <c r="M7" s="276">
        <v>226.85874939300001</v>
      </c>
      <c r="N7" s="276">
        <v>220.881933119</v>
      </c>
      <c r="O7" s="276">
        <v>215.657241279</v>
      </c>
      <c r="P7" s="276">
        <v>219.04532169300001</v>
      </c>
      <c r="Q7" s="276">
        <v>209.05007265</v>
      </c>
      <c r="R7" s="276">
        <v>199.10583685600002</v>
      </c>
      <c r="S7" s="276">
        <v>196.06436739800003</v>
      </c>
      <c r="T7" s="276">
        <v>202.06236201600001</v>
      </c>
      <c r="U7" s="276">
        <v>208.74355425099998</v>
      </c>
      <c r="V7" s="276">
        <v>202.05247995799999</v>
      </c>
      <c r="W7" s="276">
        <v>196.90402979200002</v>
      </c>
      <c r="X7" s="256">
        <v>3</v>
      </c>
      <c r="Y7" s="271"/>
    </row>
    <row r="8" spans="1:25" s="104" customFormat="1" ht="15" customHeight="1">
      <c r="A8" s="88">
        <v>4</v>
      </c>
      <c r="B8" s="343" t="s">
        <v>362</v>
      </c>
      <c r="C8" s="332">
        <v>52.405467999999999</v>
      </c>
      <c r="D8" s="332">
        <v>53.563599000000004</v>
      </c>
      <c r="E8" s="332">
        <v>48.196514999999998</v>
      </c>
      <c r="F8" s="332">
        <v>46.789987000000004</v>
      </c>
      <c r="G8" s="332">
        <v>41.639952000000001</v>
      </c>
      <c r="H8" s="332">
        <v>39.523561999999998</v>
      </c>
      <c r="I8" s="276">
        <v>33.590680999999996</v>
      </c>
      <c r="J8" s="276">
        <v>27.361079</v>
      </c>
      <c r="K8" s="276">
        <v>26.363084000000001</v>
      </c>
      <c r="L8" s="276">
        <v>25.873043000000003</v>
      </c>
      <c r="M8" s="276">
        <v>25.871882000000003</v>
      </c>
      <c r="N8" s="276">
        <v>24.906866999999998</v>
      </c>
      <c r="O8" s="276">
        <v>20.882118999999999</v>
      </c>
      <c r="P8" s="276">
        <v>21.531955999999997</v>
      </c>
      <c r="Q8" s="276">
        <v>17.171704000000002</v>
      </c>
      <c r="R8" s="276">
        <v>13.766332</v>
      </c>
      <c r="S8" s="276">
        <v>12.899914000000001</v>
      </c>
      <c r="T8" s="276">
        <v>12.05865</v>
      </c>
      <c r="U8" s="276">
        <v>10.770153000000001</v>
      </c>
      <c r="V8" s="276">
        <v>7.5664059999999997</v>
      </c>
      <c r="W8" s="276">
        <v>7.6398489999999999</v>
      </c>
      <c r="X8" s="256">
        <v>4</v>
      </c>
    </row>
    <row r="9" spans="1:25" s="104" customFormat="1" ht="15" customHeight="1">
      <c r="A9" s="88">
        <v>5</v>
      </c>
      <c r="B9" s="343" t="s">
        <v>363</v>
      </c>
      <c r="C9" s="332">
        <v>207.08639000000002</v>
      </c>
      <c r="D9" s="332">
        <v>192.75322599999998</v>
      </c>
      <c r="E9" s="332">
        <v>187.23989699999998</v>
      </c>
      <c r="F9" s="332">
        <v>177.15976699999999</v>
      </c>
      <c r="G9" s="332">
        <v>166.03506099999998</v>
      </c>
      <c r="H9" s="332">
        <v>161.283706</v>
      </c>
      <c r="I9" s="276">
        <v>167.69351500000002</v>
      </c>
      <c r="J9" s="276">
        <v>175.36433300000002</v>
      </c>
      <c r="K9" s="276">
        <v>181.77799999999999</v>
      </c>
      <c r="L9" s="276">
        <v>179.23474299999998</v>
      </c>
      <c r="M9" s="276">
        <v>181.92594399999999</v>
      </c>
      <c r="N9" s="276">
        <v>177.90719300000001</v>
      </c>
      <c r="O9" s="276">
        <v>176.32359400000001</v>
      </c>
      <c r="P9" s="276">
        <v>180.414098</v>
      </c>
      <c r="Q9" s="276">
        <v>175.326132</v>
      </c>
      <c r="R9" s="276">
        <v>169.85897500000002</v>
      </c>
      <c r="S9" s="276">
        <v>169.40311600000001</v>
      </c>
      <c r="T9" s="276">
        <v>176.59455700000001</v>
      </c>
      <c r="U9" s="276">
        <v>185.43203599999998</v>
      </c>
      <c r="V9" s="276">
        <v>182.75385500000002</v>
      </c>
      <c r="W9" s="276">
        <v>178.17770300000001</v>
      </c>
      <c r="X9" s="256">
        <v>5</v>
      </c>
    </row>
    <row r="10" spans="1:25" s="104" customFormat="1" ht="15" customHeight="1">
      <c r="A10" s="88">
        <v>6</v>
      </c>
      <c r="B10" s="343" t="s">
        <v>364</v>
      </c>
      <c r="C10" s="332">
        <v>2.936582</v>
      </c>
      <c r="D10" s="332">
        <v>2.9582120000000001</v>
      </c>
      <c r="E10" s="332">
        <v>2.847696</v>
      </c>
      <c r="F10" s="332">
        <v>2.8200780000000001</v>
      </c>
      <c r="G10" s="332">
        <v>2.8832059999999999</v>
      </c>
      <c r="H10" s="332">
        <v>2.7390859999999999</v>
      </c>
      <c r="I10" s="276">
        <v>3.1193059999999999</v>
      </c>
      <c r="J10" s="276">
        <v>3.3617759999999999</v>
      </c>
      <c r="K10" s="276">
        <v>3.6360670000000002</v>
      </c>
      <c r="L10" s="276">
        <v>3.799722</v>
      </c>
      <c r="M10" s="276">
        <v>3.5139200000000002</v>
      </c>
      <c r="N10" s="276">
        <v>3.572727</v>
      </c>
      <c r="O10" s="276">
        <v>3.5143420000000001</v>
      </c>
      <c r="P10" s="276">
        <v>3.4153730000000002</v>
      </c>
      <c r="Q10" s="276">
        <v>3.053998</v>
      </c>
      <c r="R10" s="276">
        <v>2.8000630000000002</v>
      </c>
      <c r="S10" s="276">
        <v>2.511174</v>
      </c>
      <c r="T10" s="276">
        <v>2.6787480000000001</v>
      </c>
      <c r="U10" s="276">
        <v>2.6213519999999999</v>
      </c>
      <c r="V10" s="276">
        <v>2.638379</v>
      </c>
      <c r="W10" s="276">
        <v>2.4297890000000004</v>
      </c>
      <c r="X10" s="256">
        <v>6</v>
      </c>
    </row>
    <row r="11" spans="1:25" s="104" customFormat="1" ht="15" customHeight="1">
      <c r="A11" s="88">
        <v>7</v>
      </c>
      <c r="B11" s="343" t="s">
        <v>365</v>
      </c>
      <c r="C11" s="332">
        <v>15.032849622000001</v>
      </c>
      <c r="D11" s="332">
        <v>15.722229078999998</v>
      </c>
      <c r="E11" s="332">
        <v>17.000043119000001</v>
      </c>
      <c r="F11" s="332">
        <v>16.462126756</v>
      </c>
      <c r="G11" s="332">
        <v>15.927449107999999</v>
      </c>
      <c r="H11" s="332">
        <v>16.781419461000002</v>
      </c>
      <c r="I11" s="276">
        <v>15.742323744000002</v>
      </c>
      <c r="J11" s="276">
        <v>15.795860398</v>
      </c>
      <c r="K11" s="276">
        <v>15.739307355000003</v>
      </c>
      <c r="L11" s="276">
        <v>16.328584997</v>
      </c>
      <c r="M11" s="276">
        <v>15.264615393</v>
      </c>
      <c r="N11" s="276">
        <v>14.202761119</v>
      </c>
      <c r="O11" s="276">
        <v>14.616979279000001</v>
      </c>
      <c r="P11" s="276">
        <v>13.360872693000001</v>
      </c>
      <c r="Q11" s="276">
        <v>13.220418649999999</v>
      </c>
      <c r="R11" s="276">
        <v>12.380068856000001</v>
      </c>
      <c r="S11" s="276">
        <v>10.898838398000002</v>
      </c>
      <c r="T11" s="276">
        <v>10.334825016</v>
      </c>
      <c r="U11" s="276">
        <v>9.4401882510000021</v>
      </c>
      <c r="V11" s="276">
        <v>8.6522599580000001</v>
      </c>
      <c r="W11" s="276">
        <v>8.1499957920000003</v>
      </c>
      <c r="X11" s="256">
        <v>7</v>
      </c>
    </row>
    <row r="12" spans="1:25" s="104" customFormat="1" ht="15" customHeight="1">
      <c r="A12" s="88">
        <v>8</v>
      </c>
      <c r="B12" s="343" t="s">
        <v>366</v>
      </c>
      <c r="C12" s="332">
        <v>0.51873999999999998</v>
      </c>
      <c r="D12" s="332">
        <v>0.52768100000000007</v>
      </c>
      <c r="E12" s="332">
        <v>0.47375799999999996</v>
      </c>
      <c r="F12" s="332">
        <v>0.52937599999999996</v>
      </c>
      <c r="G12" s="332">
        <v>0.50597999999999999</v>
      </c>
      <c r="H12" s="332">
        <v>0.52181500000000003</v>
      </c>
      <c r="I12" s="276">
        <v>0.51499600000000001</v>
      </c>
      <c r="J12" s="276">
        <v>0.52860699999999994</v>
      </c>
      <c r="K12" s="276">
        <v>0.36684100000000003</v>
      </c>
      <c r="L12" s="276">
        <v>0.29585300000000003</v>
      </c>
      <c r="M12" s="276">
        <v>0.28238799999999997</v>
      </c>
      <c r="N12" s="276">
        <v>0.29238500000000001</v>
      </c>
      <c r="O12" s="276">
        <v>0.32020700000000002</v>
      </c>
      <c r="P12" s="276">
        <v>0.32302199999999998</v>
      </c>
      <c r="Q12" s="276">
        <v>0.27782000000000001</v>
      </c>
      <c r="R12" s="276">
        <v>0.300398</v>
      </c>
      <c r="S12" s="276">
        <v>0.351325</v>
      </c>
      <c r="T12" s="276">
        <v>0.39558199999999999</v>
      </c>
      <c r="U12" s="276">
        <v>0.479825</v>
      </c>
      <c r="V12" s="276">
        <v>0.44157999999999997</v>
      </c>
      <c r="W12" s="276">
        <v>0.50669299999999995</v>
      </c>
      <c r="X12" s="256">
        <v>8</v>
      </c>
    </row>
    <row r="13" spans="1:25" s="104" customFormat="1" ht="15" customHeight="1">
      <c r="A13" s="88">
        <v>9</v>
      </c>
      <c r="B13" s="342" t="s">
        <v>367</v>
      </c>
      <c r="C13" s="332">
        <v>844.49485210866669</v>
      </c>
      <c r="D13" s="332">
        <v>796.40297147533329</v>
      </c>
      <c r="E13" s="332">
        <v>772.34565256133351</v>
      </c>
      <c r="F13" s="332">
        <v>764.87523572866667</v>
      </c>
      <c r="G13" s="332">
        <v>740.71229670399998</v>
      </c>
      <c r="H13" s="332">
        <v>789.65057909421648</v>
      </c>
      <c r="I13" s="276">
        <v>751.65247553276333</v>
      </c>
      <c r="J13" s="276">
        <v>690.7812827621417</v>
      </c>
      <c r="K13" s="276">
        <v>664.45121826178411</v>
      </c>
      <c r="L13" s="276">
        <v>658.70144873554534</v>
      </c>
      <c r="M13" s="276">
        <v>636.47612718990433</v>
      </c>
      <c r="N13" s="276">
        <v>613.4052149099399</v>
      </c>
      <c r="O13" s="276">
        <v>652.20614893877473</v>
      </c>
      <c r="P13" s="276">
        <v>628.04937215262964</v>
      </c>
      <c r="Q13" s="276">
        <v>618.52235585889161</v>
      </c>
      <c r="R13" s="276">
        <v>579.98429160111755</v>
      </c>
      <c r="S13" s="276">
        <v>575.9918270413657</v>
      </c>
      <c r="T13" s="276">
        <v>631.43280489461574</v>
      </c>
      <c r="U13" s="276">
        <v>595.01209128487824</v>
      </c>
      <c r="V13" s="276">
        <v>595.93408517276998</v>
      </c>
      <c r="W13" s="276">
        <v>601.8017650683737</v>
      </c>
      <c r="X13" s="256">
        <v>9</v>
      </c>
    </row>
    <row r="14" spans="1:25" s="104" customFormat="1" ht="15" customHeight="1">
      <c r="A14" s="88">
        <v>10</v>
      </c>
      <c r="B14" s="343" t="s">
        <v>368</v>
      </c>
      <c r="C14" s="332">
        <v>0.14576</v>
      </c>
      <c r="D14" s="332">
        <v>6.8720000000000003E-2</v>
      </c>
      <c r="E14" s="332">
        <v>0.10428</v>
      </c>
      <c r="F14" s="332">
        <v>0.20094000000000001</v>
      </c>
      <c r="G14" s="332">
        <v>0.60491200000000001</v>
      </c>
      <c r="H14" s="332">
        <v>0.61516499999999996</v>
      </c>
      <c r="I14" s="276">
        <v>0.46152499999999996</v>
      </c>
      <c r="J14" s="276">
        <v>0.40700200000000003</v>
      </c>
      <c r="K14" s="276">
        <v>0.41937099999999999</v>
      </c>
      <c r="L14" s="276">
        <v>0.42917</v>
      </c>
      <c r="M14" s="276">
        <v>0.41223799999999999</v>
      </c>
      <c r="N14" s="276">
        <v>0.36210599999999998</v>
      </c>
      <c r="O14" s="276">
        <v>0.42614999999999997</v>
      </c>
      <c r="P14" s="276">
        <v>0.43420999999999998</v>
      </c>
      <c r="Q14" s="276">
        <v>0.46315699999999999</v>
      </c>
      <c r="R14" s="276">
        <v>0.36770999999999998</v>
      </c>
      <c r="S14" s="276">
        <v>0.39368599999999998</v>
      </c>
      <c r="T14" s="276">
        <v>0.489091</v>
      </c>
      <c r="U14" s="276">
        <v>0.45111399999999996</v>
      </c>
      <c r="V14" s="276">
        <v>0.41845100000000002</v>
      </c>
      <c r="W14" s="276">
        <v>0.45609300000000003</v>
      </c>
      <c r="X14" s="256">
        <v>10</v>
      </c>
      <c r="Y14" s="271"/>
    </row>
    <row r="15" spans="1:25" s="104" customFormat="1" ht="15" customHeight="1">
      <c r="A15" s="88">
        <v>11</v>
      </c>
      <c r="B15" s="343" t="s">
        <v>369</v>
      </c>
      <c r="C15" s="332">
        <v>844.3490921086667</v>
      </c>
      <c r="D15" s="332">
        <v>796.3342514753333</v>
      </c>
      <c r="E15" s="332">
        <v>772.24137256133349</v>
      </c>
      <c r="F15" s="332">
        <v>764.67429572866672</v>
      </c>
      <c r="G15" s="332">
        <v>740.10738470399997</v>
      </c>
      <c r="H15" s="332">
        <v>789.03541409421643</v>
      </c>
      <c r="I15" s="276">
        <v>751.19095053276328</v>
      </c>
      <c r="J15" s="276">
        <v>690.37428076214167</v>
      </c>
      <c r="K15" s="276">
        <v>664.03184726178415</v>
      </c>
      <c r="L15" s="276">
        <v>658.27227873554534</v>
      </c>
      <c r="M15" s="276">
        <v>636.06388918990433</v>
      </c>
      <c r="N15" s="276">
        <v>613.04310890993986</v>
      </c>
      <c r="O15" s="276">
        <v>651.77999893877472</v>
      </c>
      <c r="P15" s="276">
        <v>627.61516215262964</v>
      </c>
      <c r="Q15" s="276">
        <v>618.05919885889159</v>
      </c>
      <c r="R15" s="276">
        <v>579.61658160111756</v>
      </c>
      <c r="S15" s="276">
        <v>575.59814104136569</v>
      </c>
      <c r="T15" s="276">
        <v>630.94371389461571</v>
      </c>
      <c r="U15" s="276">
        <v>594.56097728487828</v>
      </c>
      <c r="V15" s="276">
        <v>595.51563417276998</v>
      </c>
      <c r="W15" s="276">
        <v>601.34567206837369</v>
      </c>
      <c r="X15" s="256">
        <v>11</v>
      </c>
      <c r="Y15" s="271"/>
    </row>
    <row r="16" spans="1:25" s="104" customFormat="1" ht="15" customHeight="1">
      <c r="A16" s="88">
        <v>12</v>
      </c>
      <c r="B16" s="344" t="s">
        <v>370</v>
      </c>
      <c r="C16" s="332">
        <v>780.49473755866666</v>
      </c>
      <c r="D16" s="332">
        <v>737.86435242533332</v>
      </c>
      <c r="E16" s="332">
        <v>713.41205836133349</v>
      </c>
      <c r="F16" s="332">
        <v>704.16439337866677</v>
      </c>
      <c r="G16" s="332">
        <v>680.49578490399995</v>
      </c>
      <c r="H16" s="332">
        <v>726.72253219727065</v>
      </c>
      <c r="I16" s="276">
        <v>691.85276614745317</v>
      </c>
      <c r="J16" s="276">
        <v>632.10174503119629</v>
      </c>
      <c r="K16" s="276">
        <v>604.9393618978263</v>
      </c>
      <c r="L16" s="276">
        <v>599.3094050888792</v>
      </c>
      <c r="M16" s="276">
        <v>574.25304708272665</v>
      </c>
      <c r="N16" s="276">
        <v>550.43123899463308</v>
      </c>
      <c r="O16" s="276">
        <v>587.58025522545836</v>
      </c>
      <c r="P16" s="276">
        <v>565.53791857756244</v>
      </c>
      <c r="Q16" s="276">
        <v>558.16282394189864</v>
      </c>
      <c r="R16" s="276">
        <v>521.99155929432368</v>
      </c>
      <c r="S16" s="276">
        <v>511.41312888876382</v>
      </c>
      <c r="T16" s="276">
        <v>566.75229219450057</v>
      </c>
      <c r="U16" s="276">
        <v>535.10469478633138</v>
      </c>
      <c r="V16" s="276">
        <v>534.53678036331667</v>
      </c>
      <c r="W16" s="276">
        <v>542.58308870537542</v>
      </c>
      <c r="X16" s="256">
        <v>12</v>
      </c>
    </row>
    <row r="17" spans="1:24" s="104" customFormat="1" ht="15" customHeight="1">
      <c r="A17" s="88">
        <v>13</v>
      </c>
      <c r="B17" s="346" t="s">
        <v>371</v>
      </c>
      <c r="C17" s="332">
        <v>322.52100000000002</v>
      </c>
      <c r="D17" s="332">
        <v>200.68258600000001</v>
      </c>
      <c r="E17" s="332">
        <v>188.37912400000002</v>
      </c>
      <c r="F17" s="332">
        <v>182.58210800000001</v>
      </c>
      <c r="G17" s="332">
        <v>173.99100000000001</v>
      </c>
      <c r="H17" s="332">
        <v>180.56847850772905</v>
      </c>
      <c r="I17" s="276">
        <v>170.65578899041409</v>
      </c>
      <c r="J17" s="276">
        <v>155.16684445208793</v>
      </c>
      <c r="K17" s="276">
        <v>145.84358520390614</v>
      </c>
      <c r="L17" s="276">
        <v>150.44644985469102</v>
      </c>
      <c r="M17" s="276">
        <v>142.26637179161244</v>
      </c>
      <c r="N17" s="276">
        <v>132.55939720946927</v>
      </c>
      <c r="O17" s="276">
        <v>139.40391519239108</v>
      </c>
      <c r="P17" s="276">
        <v>132.85340795186607</v>
      </c>
      <c r="Q17" s="276">
        <v>132.80100312551406</v>
      </c>
      <c r="R17" s="276">
        <v>123.77266401471532</v>
      </c>
      <c r="S17" s="276">
        <v>120.27410615781103</v>
      </c>
      <c r="T17" s="276">
        <v>135.72886887852368</v>
      </c>
      <c r="U17" s="276">
        <v>127.78772132512324</v>
      </c>
      <c r="V17" s="276">
        <v>124.9323697936064</v>
      </c>
      <c r="W17" s="276">
        <v>133.20337839802698</v>
      </c>
      <c r="X17" s="256">
        <v>13</v>
      </c>
    </row>
    <row r="18" spans="1:24" s="104" customFormat="1" ht="15" customHeight="1">
      <c r="A18" s="88">
        <v>14</v>
      </c>
      <c r="B18" s="346" t="s">
        <v>372</v>
      </c>
      <c r="C18" s="332">
        <v>374.37375319221479</v>
      </c>
      <c r="D18" s="332">
        <v>451.26569656329451</v>
      </c>
      <c r="E18" s="332">
        <v>427.76943135261502</v>
      </c>
      <c r="F18" s="332">
        <v>425.75655617075086</v>
      </c>
      <c r="G18" s="332">
        <v>410.95980005195077</v>
      </c>
      <c r="H18" s="332">
        <v>448.85307498162791</v>
      </c>
      <c r="I18" s="276">
        <v>429.19495498780844</v>
      </c>
      <c r="J18" s="276">
        <v>391.48109683887645</v>
      </c>
      <c r="K18" s="276">
        <v>378.71745963440122</v>
      </c>
      <c r="L18" s="276">
        <v>369.92796614934576</v>
      </c>
      <c r="M18" s="276">
        <v>352.5907774225887</v>
      </c>
      <c r="N18" s="276">
        <v>342.98222889989285</v>
      </c>
      <c r="O18" s="276">
        <v>368.87439130781553</v>
      </c>
      <c r="P18" s="276">
        <v>351.2454744555173</v>
      </c>
      <c r="Q18" s="276">
        <v>348.30071605875531</v>
      </c>
      <c r="R18" s="276">
        <v>332.66536970810608</v>
      </c>
      <c r="S18" s="276">
        <v>322.42161172308369</v>
      </c>
      <c r="T18" s="276">
        <v>357.82273181250059</v>
      </c>
      <c r="U18" s="276">
        <v>335.02708566788192</v>
      </c>
      <c r="V18" s="276">
        <v>338.34442327432515</v>
      </c>
      <c r="W18" s="276">
        <v>338.00153303971831</v>
      </c>
      <c r="X18" s="256">
        <v>14</v>
      </c>
    </row>
    <row r="19" spans="1:24" s="104" customFormat="1" ht="15" customHeight="1">
      <c r="A19" s="88">
        <v>15</v>
      </c>
      <c r="B19" s="346" t="s">
        <v>561</v>
      </c>
      <c r="C19" s="332">
        <v>83.599984366451835</v>
      </c>
      <c r="D19" s="332">
        <v>85.916069862038839</v>
      </c>
      <c r="E19" s="332">
        <v>97.263503008718402</v>
      </c>
      <c r="F19" s="332">
        <v>95.825729207915813</v>
      </c>
      <c r="G19" s="332">
        <v>95.544984852049154</v>
      </c>
      <c r="H19" s="332">
        <v>97.300978707913757</v>
      </c>
      <c r="I19" s="276">
        <v>92.002022169230543</v>
      </c>
      <c r="J19" s="276">
        <v>85.453803740231962</v>
      </c>
      <c r="K19" s="276">
        <v>80.378317059518963</v>
      </c>
      <c r="L19" s="276">
        <v>78.934989084842442</v>
      </c>
      <c r="M19" s="276">
        <v>79.395897868525523</v>
      </c>
      <c r="N19" s="276">
        <v>74.889612885270935</v>
      </c>
      <c r="O19" s="276">
        <v>79.301948725251805</v>
      </c>
      <c r="P19" s="276">
        <v>81.439036170179094</v>
      </c>
      <c r="Q19" s="276">
        <v>77.061104757629238</v>
      </c>
      <c r="R19" s="276">
        <v>65.553525571502291</v>
      </c>
      <c r="S19" s="276">
        <v>68.717411007869117</v>
      </c>
      <c r="T19" s="276">
        <v>73.200691503476307</v>
      </c>
      <c r="U19" s="276">
        <v>72.289887793326173</v>
      </c>
      <c r="V19" s="276">
        <v>71.259987295385116</v>
      </c>
      <c r="W19" s="276">
        <v>71.378177267630122</v>
      </c>
      <c r="X19" s="256">
        <v>15</v>
      </c>
    </row>
    <row r="20" spans="1:24" s="104" customFormat="1" ht="15" customHeight="1">
      <c r="A20" s="88">
        <v>16</v>
      </c>
      <c r="B20" s="345" t="s">
        <v>373</v>
      </c>
      <c r="C20" s="332">
        <v>63.854354550000011</v>
      </c>
      <c r="D20" s="332">
        <v>58.469899050000009</v>
      </c>
      <c r="E20" s="332">
        <v>58.829314199999999</v>
      </c>
      <c r="F20" s="332">
        <v>60.509902349999997</v>
      </c>
      <c r="G20" s="332">
        <v>59.611599799999993</v>
      </c>
      <c r="H20" s="332">
        <v>62.312881896945768</v>
      </c>
      <c r="I20" s="276">
        <v>59.338184385310086</v>
      </c>
      <c r="J20" s="276">
        <v>58.272535730945329</v>
      </c>
      <c r="K20" s="276">
        <v>59.092485363957891</v>
      </c>
      <c r="L20" s="276">
        <v>58.962873646666118</v>
      </c>
      <c r="M20" s="276">
        <v>61.81084210717772</v>
      </c>
      <c r="N20" s="276">
        <v>62.611869915306798</v>
      </c>
      <c r="O20" s="276">
        <v>64.199743713316337</v>
      </c>
      <c r="P20" s="276">
        <v>62.077243575067172</v>
      </c>
      <c r="Q20" s="276">
        <v>59.896374916992926</v>
      </c>
      <c r="R20" s="276">
        <v>57.62502230679388</v>
      </c>
      <c r="S20" s="276">
        <v>64.185012152601857</v>
      </c>
      <c r="T20" s="276">
        <v>64.191421700115143</v>
      </c>
      <c r="U20" s="276">
        <v>59.456282498546912</v>
      </c>
      <c r="V20" s="276">
        <v>60.978853809453312</v>
      </c>
      <c r="W20" s="276">
        <v>58.762583362998299</v>
      </c>
      <c r="X20" s="256">
        <v>16</v>
      </c>
    </row>
    <row r="21" spans="1:24" s="104" customFormat="1" ht="15" customHeight="1">
      <c r="A21" s="88">
        <v>17</v>
      </c>
      <c r="B21" s="347" t="s">
        <v>374</v>
      </c>
      <c r="C21" s="332">
        <v>16.797000000000001</v>
      </c>
      <c r="D21" s="332">
        <v>17.982828000000001</v>
      </c>
      <c r="E21" s="332">
        <v>17.566752000000001</v>
      </c>
      <c r="F21" s="332">
        <v>16.854783999999999</v>
      </c>
      <c r="G21" s="332">
        <v>16.274999999999999</v>
      </c>
      <c r="H21" s="332">
        <v>16.761136096945769</v>
      </c>
      <c r="I21" s="276">
        <v>15.389846685310083</v>
      </c>
      <c r="J21" s="276">
        <v>14.52261748094533</v>
      </c>
      <c r="K21" s="276">
        <v>14.173212863957888</v>
      </c>
      <c r="L21" s="276">
        <v>14.371518396666117</v>
      </c>
      <c r="M21" s="276">
        <v>14.182854307177715</v>
      </c>
      <c r="N21" s="276">
        <v>13.379957065306794</v>
      </c>
      <c r="O21" s="276">
        <v>13.783736963316334</v>
      </c>
      <c r="P21" s="276">
        <v>14.20016307506717</v>
      </c>
      <c r="Q21" s="276">
        <v>13.940887316992924</v>
      </c>
      <c r="R21" s="276">
        <v>11.77006530679388</v>
      </c>
      <c r="S21" s="276">
        <v>12.417541152601853</v>
      </c>
      <c r="T21" s="276">
        <v>13.600151700115148</v>
      </c>
      <c r="U21" s="276">
        <v>13.014974498546909</v>
      </c>
      <c r="V21" s="276">
        <v>12.668873809453309</v>
      </c>
      <c r="W21" s="276">
        <v>13.484053362998299</v>
      </c>
      <c r="X21" s="256">
        <v>17</v>
      </c>
    </row>
    <row r="22" spans="1:24" s="104" customFormat="1" ht="15" customHeight="1">
      <c r="A22" s="88">
        <v>18</v>
      </c>
      <c r="B22" s="347" t="s">
        <v>375</v>
      </c>
      <c r="C22" s="332">
        <v>11.498346</v>
      </c>
      <c r="D22" s="332">
        <v>8.3810200000000012</v>
      </c>
      <c r="E22" s="332">
        <v>8.5893709999999999</v>
      </c>
      <c r="F22" s="332">
        <v>8.8765529999999995</v>
      </c>
      <c r="G22" s="332">
        <v>9.1037499999999998</v>
      </c>
      <c r="H22" s="332">
        <v>8.9091620000000002</v>
      </c>
      <c r="I22" s="276">
        <v>8.2393809999999998</v>
      </c>
      <c r="J22" s="276">
        <v>8.772551</v>
      </c>
      <c r="K22" s="276">
        <v>8.9392399999999999</v>
      </c>
      <c r="L22" s="276">
        <v>8.3457070000000009</v>
      </c>
      <c r="M22" s="276">
        <v>8.8167950000000008</v>
      </c>
      <c r="N22" s="276">
        <v>8.8517840000000003</v>
      </c>
      <c r="O22" s="276">
        <v>9.0904919999999994</v>
      </c>
      <c r="P22" s="276">
        <v>9.2721429999999998</v>
      </c>
      <c r="Q22" s="276">
        <v>8.6957160000000009</v>
      </c>
      <c r="R22" s="276">
        <v>5.2264460000000001</v>
      </c>
      <c r="S22" s="276">
        <v>7.8139380000000003</v>
      </c>
      <c r="T22" s="276">
        <v>8.333101000000001</v>
      </c>
      <c r="U22" s="276">
        <v>8.117521</v>
      </c>
      <c r="V22" s="276">
        <v>7.9827950000000003</v>
      </c>
      <c r="W22" s="276">
        <v>8.4474210000000003</v>
      </c>
      <c r="X22" s="256">
        <v>18</v>
      </c>
    </row>
    <row r="23" spans="1:24" s="104" customFormat="1" ht="15" customHeight="1">
      <c r="A23" s="88">
        <v>19</v>
      </c>
      <c r="B23" s="347" t="s">
        <v>376</v>
      </c>
      <c r="C23" s="332">
        <v>14.787471</v>
      </c>
      <c r="D23" s="332">
        <v>12.955788</v>
      </c>
      <c r="E23" s="332">
        <v>14.531271</v>
      </c>
      <c r="F23" s="332">
        <v>15.656727999999999</v>
      </c>
      <c r="G23" s="332">
        <v>14.760755999999999</v>
      </c>
      <c r="H23" s="332">
        <v>16.498210999999998</v>
      </c>
      <c r="I23" s="276">
        <v>14.612283999999999</v>
      </c>
      <c r="J23" s="276">
        <v>14.156931</v>
      </c>
      <c r="K23" s="276">
        <v>15.450919000000001</v>
      </c>
      <c r="L23" s="276">
        <v>16.089305</v>
      </c>
      <c r="M23" s="276">
        <v>18.381755000000002</v>
      </c>
      <c r="N23" s="276">
        <v>19.032802</v>
      </c>
      <c r="O23" s="276">
        <v>19.545401999999999</v>
      </c>
      <c r="P23" s="276">
        <v>15.661064</v>
      </c>
      <c r="Q23" s="276">
        <v>15.30987</v>
      </c>
      <c r="R23" s="276">
        <v>18.937753000000001</v>
      </c>
      <c r="S23" s="276">
        <v>19.664334</v>
      </c>
      <c r="T23" s="276">
        <v>17.417187000000002</v>
      </c>
      <c r="U23" s="276">
        <v>14.844584000000001</v>
      </c>
      <c r="V23" s="276">
        <v>17.381772000000002</v>
      </c>
      <c r="W23" s="276">
        <v>13.169231</v>
      </c>
      <c r="X23" s="256">
        <v>19</v>
      </c>
    </row>
    <row r="24" spans="1:24" s="104" customFormat="1" ht="15" customHeight="1">
      <c r="A24" s="88">
        <v>20</v>
      </c>
      <c r="B24" s="347" t="s">
        <v>377</v>
      </c>
      <c r="C24" s="332">
        <v>20.771537550000001</v>
      </c>
      <c r="D24" s="332">
        <v>19.150263050000003</v>
      </c>
      <c r="E24" s="332">
        <v>18.141920200000001</v>
      </c>
      <c r="F24" s="332">
        <v>19.12183735</v>
      </c>
      <c r="G24" s="332">
        <v>19.4720938</v>
      </c>
      <c r="H24" s="332">
        <v>20.144372799999999</v>
      </c>
      <c r="I24" s="276">
        <v>21.096672699999999</v>
      </c>
      <c r="J24" s="276">
        <v>20.82043625</v>
      </c>
      <c r="K24" s="276">
        <v>20.529113500000005</v>
      </c>
      <c r="L24" s="276">
        <v>20.156343249999999</v>
      </c>
      <c r="M24" s="276">
        <v>20.429437799999999</v>
      </c>
      <c r="N24" s="276">
        <v>21.347326849999998</v>
      </c>
      <c r="O24" s="276">
        <v>21.780112750000001</v>
      </c>
      <c r="P24" s="276">
        <v>22.943873499999999</v>
      </c>
      <c r="Q24" s="276">
        <v>21.9499016</v>
      </c>
      <c r="R24" s="276">
        <v>21.690757999999999</v>
      </c>
      <c r="S24" s="276">
        <v>24.289199</v>
      </c>
      <c r="T24" s="276">
        <v>24.840981999999997</v>
      </c>
      <c r="U24" s="276">
        <v>23.479203000000002</v>
      </c>
      <c r="V24" s="276">
        <v>22.945413000000002</v>
      </c>
      <c r="W24" s="276">
        <v>23.661878000000002</v>
      </c>
      <c r="X24" s="256">
        <v>20</v>
      </c>
    </row>
    <row r="25" spans="1:24" s="104" customFormat="1" ht="15" customHeight="1">
      <c r="A25" s="88">
        <v>21</v>
      </c>
      <c r="B25" s="341" t="s">
        <v>378</v>
      </c>
      <c r="C25" s="332">
        <v>211.98138148887494</v>
      </c>
      <c r="D25" s="332">
        <v>221.19766601500612</v>
      </c>
      <c r="E25" s="332">
        <v>235.73926409700894</v>
      </c>
      <c r="F25" s="332">
        <v>237.95580928061258</v>
      </c>
      <c r="G25" s="332">
        <v>238.5927153077626</v>
      </c>
      <c r="H25" s="332">
        <v>236.70992414028291</v>
      </c>
      <c r="I25" s="276">
        <v>246.2025332269146</v>
      </c>
      <c r="J25" s="276">
        <v>237.51985584634056</v>
      </c>
      <c r="K25" s="276">
        <v>230.62465041276022</v>
      </c>
      <c r="L25" s="276">
        <v>207.46359009469998</v>
      </c>
      <c r="M25" s="276">
        <v>254.55613355492943</v>
      </c>
      <c r="N25" s="276">
        <v>247.67700264929186</v>
      </c>
      <c r="O25" s="276">
        <v>234.36765035695223</v>
      </c>
      <c r="P25" s="276">
        <v>262.31770619376431</v>
      </c>
      <c r="Q25" s="276">
        <v>263.38908820795137</v>
      </c>
      <c r="R25" s="276">
        <v>267.9715396360221</v>
      </c>
      <c r="S25" s="276">
        <v>249.30448137595576</v>
      </c>
      <c r="T25" s="276">
        <v>281.88416604147926</v>
      </c>
      <c r="U25" s="276">
        <v>282.73861590131531</v>
      </c>
      <c r="V25" s="276">
        <v>261.84151272565219</v>
      </c>
      <c r="W25" s="276">
        <v>304.18208711325246</v>
      </c>
      <c r="X25" s="256">
        <v>21</v>
      </c>
    </row>
    <row r="26" spans="1:24" s="104" customFormat="1" ht="15" customHeight="1">
      <c r="A26" s="88">
        <v>22</v>
      </c>
      <c r="B26" s="342" t="s">
        <v>379</v>
      </c>
      <c r="C26" s="332">
        <v>194.95750152737699</v>
      </c>
      <c r="D26" s="332">
        <v>204.07598343866684</v>
      </c>
      <c r="E26" s="332">
        <v>217.3425128858533</v>
      </c>
      <c r="F26" s="332">
        <v>219.38664650342639</v>
      </c>
      <c r="G26" s="332">
        <v>219.1300155930191</v>
      </c>
      <c r="H26" s="332">
        <v>217.83433650505197</v>
      </c>
      <c r="I26" s="276">
        <v>221.45026522183355</v>
      </c>
      <c r="J26" s="276">
        <v>218.70333281051043</v>
      </c>
      <c r="K26" s="276">
        <v>210.54330932260066</v>
      </c>
      <c r="L26" s="276">
        <v>183.36052357855527</v>
      </c>
      <c r="M26" s="276">
        <v>228.96933259275332</v>
      </c>
      <c r="N26" s="276">
        <v>220.79139877236358</v>
      </c>
      <c r="O26" s="276">
        <v>204.25702298558943</v>
      </c>
      <c r="P26" s="276">
        <v>226.17407705089281</v>
      </c>
      <c r="Q26" s="276">
        <v>236.55552861596908</v>
      </c>
      <c r="R26" s="276">
        <v>244.72434408369747</v>
      </c>
      <c r="S26" s="276">
        <v>223.0655462539292</v>
      </c>
      <c r="T26" s="276">
        <v>252.61260318764857</v>
      </c>
      <c r="U26" s="276">
        <v>255.34683901345474</v>
      </c>
      <c r="V26" s="276">
        <v>233.93490056342534</v>
      </c>
      <c r="W26" s="276">
        <v>275.76376590663841</v>
      </c>
      <c r="X26" s="256">
        <v>22</v>
      </c>
    </row>
    <row r="27" spans="1:24" s="104" customFormat="1" ht="15" customHeight="1">
      <c r="A27" s="88">
        <v>23</v>
      </c>
      <c r="B27" s="343" t="s">
        <v>380</v>
      </c>
      <c r="C27" s="332">
        <v>36.570466000000003</v>
      </c>
      <c r="D27" s="332">
        <v>40.166495000000005</v>
      </c>
      <c r="E27" s="332">
        <v>42.514749999999999</v>
      </c>
      <c r="F27" s="332">
        <v>45.977713999999999</v>
      </c>
      <c r="G27" s="332">
        <v>45.257806000000002</v>
      </c>
      <c r="H27" s="332">
        <v>45.158003999999998</v>
      </c>
      <c r="I27" s="276">
        <v>45.741872000000001</v>
      </c>
      <c r="J27" s="276">
        <v>50.349767</v>
      </c>
      <c r="K27" s="276">
        <v>43.869207000000003</v>
      </c>
      <c r="L27" s="276">
        <v>39.878625999999997</v>
      </c>
      <c r="M27" s="276">
        <v>51.625309000000001</v>
      </c>
      <c r="N27" s="276">
        <v>46.386068405199993</v>
      </c>
      <c r="O27" s="276">
        <v>43.811700000000002</v>
      </c>
      <c r="P27" s="276">
        <v>40.852899999999998</v>
      </c>
      <c r="Q27" s="276">
        <v>50.283900000000003</v>
      </c>
      <c r="R27" s="276">
        <v>49.961500000000001</v>
      </c>
      <c r="S27" s="276">
        <v>44.260627999999997</v>
      </c>
      <c r="T27" s="276">
        <v>42.136400000000002</v>
      </c>
      <c r="U27" s="276">
        <v>45.596499999999999</v>
      </c>
      <c r="V27" s="276">
        <v>47.9465</v>
      </c>
      <c r="W27" s="276">
        <v>52.253399999999999</v>
      </c>
      <c r="X27" s="256">
        <v>23</v>
      </c>
    </row>
    <row r="28" spans="1:24" s="104" customFormat="1" ht="15" customHeight="1">
      <c r="A28" s="88">
        <v>24</v>
      </c>
      <c r="B28" s="343" t="s">
        <v>381</v>
      </c>
      <c r="C28" s="332">
        <v>36.441884795789477</v>
      </c>
      <c r="D28" s="332">
        <v>38.354583649473682</v>
      </c>
      <c r="E28" s="332">
        <v>41.318629506315787</v>
      </c>
      <c r="F28" s="332">
        <v>39.293779562105257</v>
      </c>
      <c r="G28" s="332">
        <v>39.610759432631582</v>
      </c>
      <c r="H28" s="332">
        <v>40.39176809578948</v>
      </c>
      <c r="I28" s="276">
        <v>42.214226128421053</v>
      </c>
      <c r="J28" s="276">
        <v>37.200881872631584</v>
      </c>
      <c r="K28" s="276">
        <v>38.804180365263157</v>
      </c>
      <c r="L28" s="276">
        <v>34.318523502105265</v>
      </c>
      <c r="M28" s="276">
        <v>40.912383730526315</v>
      </c>
      <c r="N28" s="276">
        <v>37.506965838593146</v>
      </c>
      <c r="O28" s="276">
        <v>31.272478315789471</v>
      </c>
      <c r="P28" s="276">
        <v>37.411696154736838</v>
      </c>
      <c r="Q28" s="276">
        <v>34.892059684210523</v>
      </c>
      <c r="R28" s="276">
        <v>38.062851052631579</v>
      </c>
      <c r="S28" s="276">
        <v>33.874324947368422</v>
      </c>
      <c r="T28" s="276">
        <v>41.703713052631585</v>
      </c>
      <c r="U28" s="276">
        <v>38.610447368421056</v>
      </c>
      <c r="V28" s="276">
        <v>32.761608315789474</v>
      </c>
      <c r="W28" s="276">
        <v>41.551516000000007</v>
      </c>
      <c r="X28" s="256">
        <v>24</v>
      </c>
    </row>
    <row r="29" spans="1:24" s="104" customFormat="1" ht="15" customHeight="1">
      <c r="A29" s="88">
        <v>25</v>
      </c>
      <c r="B29" s="343" t="s">
        <v>382</v>
      </c>
      <c r="C29" s="332">
        <v>3.2879332446875003</v>
      </c>
      <c r="D29" s="332">
        <v>3.3059191443750002</v>
      </c>
      <c r="E29" s="332">
        <v>2.1824947309375</v>
      </c>
      <c r="F29" s="332">
        <v>3.0665082618749997</v>
      </c>
      <c r="G29" s="332">
        <v>3.5915072046874998</v>
      </c>
      <c r="H29" s="332">
        <v>4.4884758290625006</v>
      </c>
      <c r="I29" s="276">
        <v>3.7652874078125</v>
      </c>
      <c r="J29" s="276">
        <v>4.3289373481249998</v>
      </c>
      <c r="K29" s="276">
        <v>4.0150453509375001</v>
      </c>
      <c r="L29" s="276">
        <v>3.8249924062499998</v>
      </c>
      <c r="M29" s="276">
        <v>5.4781545937499994</v>
      </c>
      <c r="N29" s="276">
        <v>5.2474611794099992</v>
      </c>
      <c r="O29" s="276">
        <v>5.5147768749999999</v>
      </c>
      <c r="P29" s="276">
        <v>5.4919543362500001</v>
      </c>
      <c r="Q29" s="276">
        <v>5.3269978812499996</v>
      </c>
      <c r="R29" s="276">
        <v>6.4785534812499996</v>
      </c>
      <c r="S29" s="276">
        <v>5.8778217387500007</v>
      </c>
      <c r="T29" s="276">
        <v>4.0668582124999997</v>
      </c>
      <c r="U29" s="276">
        <v>5.0192340875000001</v>
      </c>
      <c r="V29" s="276">
        <v>5.9411520687499992</v>
      </c>
      <c r="W29" s="276">
        <v>6.4099159437499997</v>
      </c>
      <c r="X29" s="256">
        <v>25</v>
      </c>
    </row>
    <row r="30" spans="1:24" s="104" customFormat="1" ht="15" customHeight="1">
      <c r="A30" s="88">
        <v>26</v>
      </c>
      <c r="B30" s="343" t="s">
        <v>383</v>
      </c>
      <c r="C30" s="332">
        <v>7.0472296669000007</v>
      </c>
      <c r="D30" s="332">
        <v>6.1871590029999988</v>
      </c>
      <c r="E30" s="332">
        <v>7.2439142986000009</v>
      </c>
      <c r="F30" s="332">
        <v>6.1188395755999991</v>
      </c>
      <c r="G30" s="332">
        <v>7.4888545656999996</v>
      </c>
      <c r="H30" s="332">
        <v>8.0219122602000006</v>
      </c>
      <c r="I30" s="276">
        <v>9.0237079855999998</v>
      </c>
      <c r="J30" s="276">
        <v>7.1421567436000002</v>
      </c>
      <c r="K30" s="276">
        <v>6.967865366399999</v>
      </c>
      <c r="L30" s="276">
        <v>7.0678430401999996</v>
      </c>
      <c r="M30" s="276">
        <v>8.3204918684769993</v>
      </c>
      <c r="N30" s="276">
        <v>7.6249240432604513</v>
      </c>
      <c r="O30" s="276">
        <v>8.0230435188278406</v>
      </c>
      <c r="P30" s="276">
        <v>8.7119674799059705</v>
      </c>
      <c r="Q30" s="276">
        <v>8.4557230948999997</v>
      </c>
      <c r="R30" s="276">
        <v>8.945565105208054</v>
      </c>
      <c r="S30" s="276">
        <v>7.5291603253996398</v>
      </c>
      <c r="T30" s="276">
        <v>8.2669552992999993</v>
      </c>
      <c r="U30" s="276">
        <v>8.5357683669999993</v>
      </c>
      <c r="V30" s="276">
        <v>7.6056631092000009</v>
      </c>
      <c r="W30" s="276">
        <v>9.1330610727000003</v>
      </c>
      <c r="X30" s="256">
        <v>26</v>
      </c>
    </row>
    <row r="31" spans="1:24" s="104" customFormat="1" ht="15" customHeight="1">
      <c r="A31" s="88">
        <v>27</v>
      </c>
      <c r="B31" s="343" t="s">
        <v>384</v>
      </c>
      <c r="C31" s="332">
        <v>16.785</v>
      </c>
      <c r="D31" s="332">
        <v>18.695</v>
      </c>
      <c r="E31" s="332">
        <v>19.425000000000001</v>
      </c>
      <c r="F31" s="332">
        <v>20.725000000000001</v>
      </c>
      <c r="G31" s="332">
        <v>20.524999999999999</v>
      </c>
      <c r="H31" s="332">
        <v>20.18</v>
      </c>
      <c r="I31" s="276">
        <v>20.440000000000001</v>
      </c>
      <c r="J31" s="276">
        <v>22.675000000000001</v>
      </c>
      <c r="K31" s="276">
        <v>19.234999999999999</v>
      </c>
      <c r="L31" s="276">
        <v>17.5</v>
      </c>
      <c r="M31" s="276">
        <v>23.16</v>
      </c>
      <c r="N31" s="276">
        <v>20.524999999999999</v>
      </c>
      <c r="O31" s="276">
        <v>19.75</v>
      </c>
      <c r="P31" s="276">
        <v>18.100000000000001</v>
      </c>
      <c r="Q31" s="276">
        <v>22.164999999999999</v>
      </c>
      <c r="R31" s="276">
        <v>22.43</v>
      </c>
      <c r="S31" s="276">
        <v>19.48</v>
      </c>
      <c r="T31" s="276">
        <v>17.905000000000001</v>
      </c>
      <c r="U31" s="276">
        <v>19.8</v>
      </c>
      <c r="V31" s="276">
        <v>21.574999999999999</v>
      </c>
      <c r="W31" s="276">
        <v>21.574999999999999</v>
      </c>
      <c r="X31" s="256">
        <v>27</v>
      </c>
    </row>
    <row r="32" spans="1:24" s="104" customFormat="1" ht="15" customHeight="1">
      <c r="A32" s="88">
        <v>28</v>
      </c>
      <c r="B32" s="343" t="s">
        <v>385</v>
      </c>
      <c r="C32" s="332">
        <v>9.6180000000000003</v>
      </c>
      <c r="D32" s="332">
        <v>9.9118181818181821</v>
      </c>
      <c r="E32" s="332">
        <v>9.84</v>
      </c>
      <c r="F32" s="332">
        <v>9.5538461538461519</v>
      </c>
      <c r="G32" s="332">
        <v>8.8109999999999999</v>
      </c>
      <c r="H32" s="332">
        <v>8.7690000000000001</v>
      </c>
      <c r="I32" s="276">
        <v>8.7940000000000005</v>
      </c>
      <c r="J32" s="276">
        <v>7.9181538461538459</v>
      </c>
      <c r="K32" s="276">
        <v>7.758</v>
      </c>
      <c r="L32" s="276">
        <v>6.8129999999999997</v>
      </c>
      <c r="M32" s="276">
        <v>6.8029999999999999</v>
      </c>
      <c r="N32" s="276">
        <v>6.38</v>
      </c>
      <c r="O32" s="276">
        <v>5.8959999999999999</v>
      </c>
      <c r="P32" s="276">
        <v>6.7670000000000003</v>
      </c>
      <c r="Q32" s="276">
        <v>6.6608309556085432</v>
      </c>
      <c r="R32" s="276">
        <v>7.177147444607848</v>
      </c>
      <c r="S32" s="276">
        <v>6.5849924894111682</v>
      </c>
      <c r="T32" s="276">
        <v>7.7281966232170163</v>
      </c>
      <c r="U32" s="276">
        <v>7.3908739605336793</v>
      </c>
      <c r="V32" s="276">
        <v>6.4953129896858863</v>
      </c>
      <c r="W32" s="276">
        <v>7.7993480201883916</v>
      </c>
      <c r="X32" s="256">
        <v>28</v>
      </c>
    </row>
    <row r="33" spans="1:26" s="104" customFormat="1" ht="15" customHeight="1">
      <c r="A33" s="88">
        <v>29</v>
      </c>
      <c r="B33" s="343" t="s">
        <v>386</v>
      </c>
      <c r="C33" s="332">
        <v>84.65642600000001</v>
      </c>
      <c r="D33" s="332">
        <v>86.846919</v>
      </c>
      <c r="E33" s="332">
        <v>94.255769999999998</v>
      </c>
      <c r="F33" s="332">
        <v>94.080049999999986</v>
      </c>
      <c r="G33" s="332">
        <v>93.277602000000002</v>
      </c>
      <c r="H33" s="332">
        <v>90.263785999999996</v>
      </c>
      <c r="I33" s="276">
        <v>90.927837999999994</v>
      </c>
      <c r="J33" s="276">
        <v>88.499943999999985</v>
      </c>
      <c r="K33" s="276">
        <v>89.307271000000014</v>
      </c>
      <c r="L33" s="276">
        <v>73.343328</v>
      </c>
      <c r="M33" s="276">
        <v>92.083235000000002</v>
      </c>
      <c r="N33" s="276">
        <v>96.567133305900001</v>
      </c>
      <c r="O33" s="276">
        <v>89.3985892759721</v>
      </c>
      <c r="P33" s="276">
        <v>108.23159200000001</v>
      </c>
      <c r="Q33" s="276">
        <v>108.1987</v>
      </c>
      <c r="R33" s="276">
        <v>111.09519999999999</v>
      </c>
      <c r="S33" s="276">
        <v>104.93276999999999</v>
      </c>
      <c r="T33" s="276">
        <v>130.28399999999999</v>
      </c>
      <c r="U33" s="276">
        <v>129.8905</v>
      </c>
      <c r="V33" s="276">
        <v>111.1104</v>
      </c>
      <c r="W33" s="276">
        <v>136.5291</v>
      </c>
      <c r="X33" s="256">
        <v>29</v>
      </c>
    </row>
    <row r="34" spans="1:26" s="104" customFormat="1" ht="15" customHeight="1">
      <c r="A34" s="88">
        <v>30</v>
      </c>
      <c r="B34" s="343" t="s">
        <v>387</v>
      </c>
      <c r="C34" s="332">
        <v>0.55056181999999987</v>
      </c>
      <c r="D34" s="332">
        <v>0.60808945999999997</v>
      </c>
      <c r="E34" s="332">
        <v>0.56195434999999994</v>
      </c>
      <c r="F34" s="332">
        <v>0.57090894999999997</v>
      </c>
      <c r="G34" s="332">
        <v>0.56748639000000001</v>
      </c>
      <c r="H34" s="332">
        <v>0.56139032000000011</v>
      </c>
      <c r="I34" s="276">
        <v>0.54333369999999992</v>
      </c>
      <c r="J34" s="276">
        <v>0.58849200000000002</v>
      </c>
      <c r="K34" s="276">
        <v>0.58674024000000002</v>
      </c>
      <c r="L34" s="276">
        <v>0.61421063000000009</v>
      </c>
      <c r="M34" s="276">
        <v>0.58675840000000001</v>
      </c>
      <c r="N34" s="276">
        <v>0.55384599999999995</v>
      </c>
      <c r="O34" s="276">
        <v>0.59043499999999993</v>
      </c>
      <c r="P34" s="276">
        <v>0.60696707999999999</v>
      </c>
      <c r="Q34" s="276">
        <v>0.57231699999999996</v>
      </c>
      <c r="R34" s="276">
        <v>0.57352700000000001</v>
      </c>
      <c r="S34" s="276">
        <v>0.525848753</v>
      </c>
      <c r="T34" s="276">
        <v>0.52148000000000005</v>
      </c>
      <c r="U34" s="276">
        <v>0.50351522999999998</v>
      </c>
      <c r="V34" s="276">
        <v>0.49926408</v>
      </c>
      <c r="W34" s="276">
        <v>0.51242486999999992</v>
      </c>
      <c r="X34" s="256">
        <v>30</v>
      </c>
    </row>
    <row r="35" spans="1:26" s="104" customFormat="1" ht="15" customHeight="1">
      <c r="A35" s="88">
        <v>31</v>
      </c>
      <c r="B35" s="342" t="s">
        <v>388</v>
      </c>
      <c r="C35" s="332">
        <v>16.801833548997966</v>
      </c>
      <c r="D35" s="332">
        <v>16.877070316839273</v>
      </c>
      <c r="E35" s="332">
        <v>18.138346755155659</v>
      </c>
      <c r="F35" s="332">
        <v>18.3063142116862</v>
      </c>
      <c r="G35" s="332">
        <v>19.18050972524351</v>
      </c>
      <c r="H35" s="332">
        <v>18.603703601730956</v>
      </c>
      <c r="I35" s="276">
        <v>24.503088408081052</v>
      </c>
      <c r="J35" s="276">
        <v>18.574912321330128</v>
      </c>
      <c r="K35" s="276">
        <v>19.833190772159558</v>
      </c>
      <c r="L35" s="276">
        <v>23.793765857644697</v>
      </c>
      <c r="M35" s="276">
        <v>25.285728050176118</v>
      </c>
      <c r="N35" s="276">
        <v>26.571723145428287</v>
      </c>
      <c r="O35" s="276">
        <v>29.799756229862794</v>
      </c>
      <c r="P35" s="276">
        <v>35.813453199371494</v>
      </c>
      <c r="Q35" s="276">
        <v>26.514320320982254</v>
      </c>
      <c r="R35" s="276">
        <v>22.985691076824658</v>
      </c>
      <c r="S35" s="276">
        <v>25.954830008026573</v>
      </c>
      <c r="T35" s="276">
        <v>28.992639665830676</v>
      </c>
      <c r="U35" s="276">
        <v>27.130124683860583</v>
      </c>
      <c r="V35" s="276">
        <v>27.634575908726848</v>
      </c>
      <c r="W35" s="276">
        <v>28.131780108614056</v>
      </c>
      <c r="X35" s="256">
        <v>31</v>
      </c>
    </row>
    <row r="36" spans="1:26" s="104" customFormat="1" ht="15" customHeight="1">
      <c r="A36" s="88">
        <v>32</v>
      </c>
      <c r="B36" s="342" t="s">
        <v>389</v>
      </c>
      <c r="C36" s="332">
        <v>0.22204641249999998</v>
      </c>
      <c r="D36" s="332">
        <v>0.24461225950000001</v>
      </c>
      <c r="E36" s="332">
        <v>0.258404456</v>
      </c>
      <c r="F36" s="332">
        <v>0.26284856549999996</v>
      </c>
      <c r="G36" s="332">
        <v>0.28218998950000002</v>
      </c>
      <c r="H36" s="332">
        <v>0.27188403350000001</v>
      </c>
      <c r="I36" s="276">
        <v>0.24917959700000003</v>
      </c>
      <c r="J36" s="276">
        <v>0.24161071450000002</v>
      </c>
      <c r="K36" s="276">
        <v>0.24815031800000001</v>
      </c>
      <c r="L36" s="276">
        <v>0.30930065849999999</v>
      </c>
      <c r="M36" s="276">
        <v>0.30107291199999997</v>
      </c>
      <c r="N36" s="276">
        <v>0.31388073149999995</v>
      </c>
      <c r="O36" s="276">
        <v>0.3108711415</v>
      </c>
      <c r="P36" s="276">
        <v>0.33017594350000001</v>
      </c>
      <c r="Q36" s="276">
        <v>0.31923927099999999</v>
      </c>
      <c r="R36" s="276">
        <v>0.2615044755</v>
      </c>
      <c r="S36" s="276">
        <v>0.28410511399999999</v>
      </c>
      <c r="T36" s="276">
        <v>0.27892318800000004</v>
      </c>
      <c r="U36" s="276">
        <v>0.261652204</v>
      </c>
      <c r="V36" s="276">
        <v>0.27203625349999999</v>
      </c>
      <c r="W36" s="276">
        <v>0.28654109799999999</v>
      </c>
      <c r="X36" s="256">
        <v>32</v>
      </c>
    </row>
    <row r="37" spans="1:26" s="104" customFormat="1" ht="15" customHeight="1">
      <c r="A37" s="88">
        <v>33</v>
      </c>
      <c r="B37" s="343" t="s">
        <v>390</v>
      </c>
      <c r="C37" s="332">
        <v>0.182</v>
      </c>
      <c r="D37" s="332">
        <v>0.20730000000000001</v>
      </c>
      <c r="E37" s="332">
        <v>0.21630000000000002</v>
      </c>
      <c r="F37" s="332">
        <v>0.22469999999999998</v>
      </c>
      <c r="G37" s="332">
        <v>0.2452</v>
      </c>
      <c r="H37" s="332">
        <v>0.2258</v>
      </c>
      <c r="I37" s="276">
        <v>0.20631200000000002</v>
      </c>
      <c r="J37" s="276">
        <v>0.18901200000000001</v>
      </c>
      <c r="K37" s="276">
        <v>0.19561200000000004</v>
      </c>
      <c r="L37" s="276">
        <v>0.25934429999999997</v>
      </c>
      <c r="M37" s="276">
        <v>0.25057459999999998</v>
      </c>
      <c r="N37" s="276">
        <v>0.26310119999999998</v>
      </c>
      <c r="O37" s="276">
        <v>0.27140239999999999</v>
      </c>
      <c r="P37" s="276">
        <v>0.2791788</v>
      </c>
      <c r="Q37" s="276">
        <v>0.25947809999999999</v>
      </c>
      <c r="R37" s="276">
        <v>0.2116644</v>
      </c>
      <c r="S37" s="276">
        <v>0.22694890000000001</v>
      </c>
      <c r="T37" s="276">
        <v>0.23198540000000001</v>
      </c>
      <c r="U37" s="276">
        <v>0.19978120000000002</v>
      </c>
      <c r="V37" s="276">
        <v>0.22069620000000001</v>
      </c>
      <c r="W37" s="276">
        <v>0.23255509999999999</v>
      </c>
      <c r="X37" s="256">
        <v>33</v>
      </c>
    </row>
    <row r="38" spans="1:26" s="104" customFormat="1" ht="15" customHeight="1">
      <c r="A38" s="88">
        <v>34</v>
      </c>
      <c r="B38" s="343" t="s">
        <v>391</v>
      </c>
      <c r="C38" s="333">
        <v>4.0046412499999996E-2</v>
      </c>
      <c r="D38" s="333">
        <v>3.7312259500000007E-2</v>
      </c>
      <c r="E38" s="333">
        <v>4.2104455999999998E-2</v>
      </c>
      <c r="F38" s="333">
        <v>3.8148565499999988E-2</v>
      </c>
      <c r="G38" s="333">
        <v>3.6989989500000001E-2</v>
      </c>
      <c r="H38" s="333">
        <v>4.6084033500000003E-2</v>
      </c>
      <c r="I38" s="336">
        <v>4.2867597000000021E-2</v>
      </c>
      <c r="J38" s="336">
        <v>5.2598714499999998E-2</v>
      </c>
      <c r="K38" s="336">
        <v>5.2538317999999973E-2</v>
      </c>
      <c r="L38" s="336">
        <v>4.9956358499999999E-2</v>
      </c>
      <c r="M38" s="336">
        <v>5.0498311999999997E-2</v>
      </c>
      <c r="N38" s="336">
        <v>5.0779531499999982E-2</v>
      </c>
      <c r="O38" s="336">
        <v>3.9468741500000015E-2</v>
      </c>
      <c r="P38" s="336">
        <v>5.0997143499999995E-2</v>
      </c>
      <c r="Q38" s="336">
        <v>5.9761171000000002E-2</v>
      </c>
      <c r="R38" s="336">
        <v>4.984007549999999E-2</v>
      </c>
      <c r="S38" s="336">
        <v>5.7156213999999997E-2</v>
      </c>
      <c r="T38" s="336">
        <v>4.6937788000000015E-2</v>
      </c>
      <c r="U38" s="336">
        <v>6.1871004E-2</v>
      </c>
      <c r="V38" s="336">
        <v>5.1340053500000003E-2</v>
      </c>
      <c r="W38" s="336">
        <v>5.3985997999999993E-2</v>
      </c>
      <c r="X38" s="256">
        <v>34</v>
      </c>
    </row>
    <row r="39" spans="1:26" s="104" customFormat="1" ht="15" customHeight="1">
      <c r="A39" s="88">
        <v>35</v>
      </c>
      <c r="B39" s="348" t="s">
        <v>392</v>
      </c>
      <c r="C39" s="332">
        <v>1156.9905269599685</v>
      </c>
      <c r="D39" s="332">
        <v>1170.9873920697448</v>
      </c>
      <c r="E39" s="332">
        <v>1203.6149483776378</v>
      </c>
      <c r="F39" s="332">
        <v>1171.4383765345517</v>
      </c>
      <c r="G39" s="332">
        <v>1165.5185725130211</v>
      </c>
      <c r="H39" s="332">
        <v>1135.8528606251282</v>
      </c>
      <c r="I39" s="276">
        <v>1130.9201267363981</v>
      </c>
      <c r="J39" s="276">
        <v>1156.4650423970184</v>
      </c>
      <c r="K39" s="276">
        <v>1133.0701082533501</v>
      </c>
      <c r="L39" s="276">
        <v>1137.1551637058994</v>
      </c>
      <c r="M39" s="276">
        <v>1119.9001004931508</v>
      </c>
      <c r="N39" s="276">
        <v>1113.1059043260818</v>
      </c>
      <c r="O39" s="276">
        <v>1126.6585111500115</v>
      </c>
      <c r="P39" s="276">
        <v>1095.8873320302398</v>
      </c>
      <c r="Q39" s="276">
        <v>1110.5930515997125</v>
      </c>
      <c r="R39" s="276">
        <v>1037.9149303328832</v>
      </c>
      <c r="S39" s="276">
        <v>1092.3687669842247</v>
      </c>
      <c r="T39" s="276">
        <v>1058.503460747283</v>
      </c>
      <c r="U39" s="276">
        <v>1059.1471036284813</v>
      </c>
      <c r="V39" s="276">
        <v>1083.7715496023254</v>
      </c>
      <c r="W39" s="276">
        <v>1029.8849599656162</v>
      </c>
      <c r="X39" s="256">
        <v>35</v>
      </c>
    </row>
    <row r="40" spans="1:26" s="104" customFormat="1" ht="15" customHeight="1">
      <c r="A40" s="88">
        <v>36</v>
      </c>
      <c r="B40" s="342" t="s">
        <v>562</v>
      </c>
      <c r="C40" s="332">
        <v>1069.7033241080762</v>
      </c>
      <c r="D40" s="332">
        <v>1084.4719349322249</v>
      </c>
      <c r="E40" s="332">
        <v>1117.1283038531128</v>
      </c>
      <c r="F40" s="332">
        <v>1086.2914725840808</v>
      </c>
      <c r="G40" s="332">
        <v>1080.1302892040048</v>
      </c>
      <c r="H40" s="332">
        <v>1050.9183186145563</v>
      </c>
      <c r="I40" s="276">
        <v>1047.3983978276551</v>
      </c>
      <c r="J40" s="276">
        <v>1072.622247844384</v>
      </c>
      <c r="K40" s="276">
        <v>1050.8918499913784</v>
      </c>
      <c r="L40" s="276">
        <v>1055.8741016686974</v>
      </c>
      <c r="M40" s="276">
        <v>1040.4592199839099</v>
      </c>
      <c r="N40" s="276">
        <v>1033.481291309063</v>
      </c>
      <c r="O40" s="276">
        <v>1048.1880142275759</v>
      </c>
      <c r="P40" s="276">
        <v>1017.2396323125138</v>
      </c>
      <c r="Q40" s="276">
        <v>1031.5292435602444</v>
      </c>
      <c r="R40" s="276">
        <v>958.89778964635195</v>
      </c>
      <c r="S40" s="276">
        <v>1014.3260589919447</v>
      </c>
      <c r="T40" s="276">
        <v>980.82408932776946</v>
      </c>
      <c r="U40" s="276">
        <v>980.90390955645216</v>
      </c>
      <c r="V40" s="276">
        <v>1005.0968228364045</v>
      </c>
      <c r="W40" s="276">
        <v>950.8423325602339</v>
      </c>
      <c r="X40" s="256">
        <v>36</v>
      </c>
    </row>
    <row r="41" spans="1:26" s="104" customFormat="1" ht="15" customHeight="1">
      <c r="A41" s="88">
        <v>37</v>
      </c>
      <c r="B41" s="342" t="s">
        <v>563</v>
      </c>
      <c r="C41" s="332">
        <v>86.057868880101395</v>
      </c>
      <c r="D41" s="332">
        <v>85.315315902303794</v>
      </c>
      <c r="E41" s="332">
        <v>85.326946230190558</v>
      </c>
      <c r="F41" s="332">
        <v>84.02671672883055</v>
      </c>
      <c r="G41" s="332">
        <v>84.282439821366523</v>
      </c>
      <c r="H41" s="332">
        <v>83.846053197073289</v>
      </c>
      <c r="I41" s="276">
        <v>82.487038527476159</v>
      </c>
      <c r="J41" s="276">
        <v>82.845320129000797</v>
      </c>
      <c r="K41" s="276">
        <v>81.225826963057827</v>
      </c>
      <c r="L41" s="276">
        <v>80.362257243480272</v>
      </c>
      <c r="M41" s="276">
        <v>78.564674490919998</v>
      </c>
      <c r="N41" s="276">
        <v>78.791244917660549</v>
      </c>
      <c r="O41" s="276">
        <v>77.646887570885355</v>
      </c>
      <c r="P41" s="276">
        <v>77.865400604518072</v>
      </c>
      <c r="Q41" s="276">
        <v>78.326346036069367</v>
      </c>
      <c r="R41" s="276">
        <v>78.325408141960608</v>
      </c>
      <c r="S41" s="276">
        <v>77.340495915675746</v>
      </c>
      <c r="T41" s="276">
        <v>76.996676706851815</v>
      </c>
      <c r="U41" s="276">
        <v>77.581172840202129</v>
      </c>
      <c r="V41" s="276">
        <v>78.015412211733064</v>
      </c>
      <c r="W41" s="276">
        <v>78.414653534394986</v>
      </c>
      <c r="X41" s="256">
        <v>37</v>
      </c>
    </row>
    <row r="42" spans="1:26" s="104" customFormat="1" ht="15" customHeight="1">
      <c r="A42" s="88">
        <v>38</v>
      </c>
      <c r="B42" s="342" t="s">
        <v>393</v>
      </c>
      <c r="C42" s="332">
        <v>1.2293339717909344</v>
      </c>
      <c r="D42" s="332">
        <v>1.2001412352160878</v>
      </c>
      <c r="E42" s="332">
        <v>1.1596982943344263</v>
      </c>
      <c r="F42" s="332">
        <v>1.1201872216404309</v>
      </c>
      <c r="G42" s="332">
        <v>1.1058434876498269</v>
      </c>
      <c r="H42" s="332">
        <v>1.0884888134984876</v>
      </c>
      <c r="I42" s="276">
        <v>1.0346903812667463</v>
      </c>
      <c r="J42" s="276">
        <v>0.99747442363352434</v>
      </c>
      <c r="K42" s="276">
        <v>0.95243129891380818</v>
      </c>
      <c r="L42" s="276">
        <v>0.91880479372164237</v>
      </c>
      <c r="M42" s="276">
        <v>0.87620601832109546</v>
      </c>
      <c r="N42" s="276">
        <v>0.83336809935829292</v>
      </c>
      <c r="O42" s="276">
        <v>0.8236093515500984</v>
      </c>
      <c r="P42" s="276">
        <v>0.78229911320793299</v>
      </c>
      <c r="Q42" s="276">
        <v>0.73746200339876355</v>
      </c>
      <c r="R42" s="276">
        <v>0.6917325445707273</v>
      </c>
      <c r="S42" s="276">
        <v>0.70221207660437446</v>
      </c>
      <c r="T42" s="276">
        <v>0.68269471266173776</v>
      </c>
      <c r="U42" s="276">
        <v>0.66202123182703154</v>
      </c>
      <c r="V42" s="276">
        <v>0.65931455418791585</v>
      </c>
      <c r="W42" s="276">
        <v>0.62797387098729496</v>
      </c>
      <c r="X42" s="256">
        <v>38</v>
      </c>
    </row>
    <row r="43" spans="1:26" s="104" customFormat="1" ht="15" customHeight="1">
      <c r="A43" s="88">
        <v>39</v>
      </c>
      <c r="B43" s="342" t="s">
        <v>394</v>
      </c>
      <c r="C43" s="332">
        <v>0</v>
      </c>
      <c r="D43" s="332">
        <v>0</v>
      </c>
      <c r="E43" s="332">
        <v>0</v>
      </c>
      <c r="F43" s="332">
        <v>0</v>
      </c>
      <c r="G43" s="332">
        <v>0</v>
      </c>
      <c r="H43" s="332">
        <v>0</v>
      </c>
      <c r="I43" s="276">
        <v>0</v>
      </c>
      <c r="J43" s="276">
        <v>0</v>
      </c>
      <c r="K43" s="276">
        <v>0</v>
      </c>
      <c r="L43" s="276">
        <v>0</v>
      </c>
      <c r="M43" s="276">
        <v>0</v>
      </c>
      <c r="N43" s="276">
        <v>0</v>
      </c>
      <c r="O43" s="276">
        <v>0</v>
      </c>
      <c r="P43" s="276">
        <v>0</v>
      </c>
      <c r="Q43" s="276">
        <v>0</v>
      </c>
      <c r="R43" s="276">
        <v>0</v>
      </c>
      <c r="S43" s="276">
        <v>0</v>
      </c>
      <c r="T43" s="276">
        <v>0</v>
      </c>
      <c r="U43" s="276">
        <v>0</v>
      </c>
      <c r="V43" s="276">
        <v>0</v>
      </c>
      <c r="W43" s="276">
        <v>0</v>
      </c>
      <c r="X43" s="256">
        <v>39</v>
      </c>
    </row>
    <row r="44" spans="1:26" s="104" customFormat="1" ht="15" customHeight="1">
      <c r="A44" s="88">
        <v>40</v>
      </c>
      <c r="B44" s="248" t="s">
        <v>395</v>
      </c>
      <c r="C44" s="334">
        <v>463.14950110000007</v>
      </c>
      <c r="D44" s="334">
        <v>463.59164290000001</v>
      </c>
      <c r="E44" s="334">
        <v>474.99111880000004</v>
      </c>
      <c r="F44" s="334">
        <v>482.42806619999993</v>
      </c>
      <c r="G44" s="334">
        <v>504.74692120000009</v>
      </c>
      <c r="H44" s="334">
        <v>489.08241290000001</v>
      </c>
      <c r="I44" s="337">
        <v>521.17945799999995</v>
      </c>
      <c r="J44" s="337">
        <v>507.03816230000001</v>
      </c>
      <c r="K44" s="337">
        <v>513.2950419</v>
      </c>
      <c r="L44" s="337">
        <v>542.31218820000004</v>
      </c>
      <c r="M44" s="337">
        <v>562.37596870000004</v>
      </c>
      <c r="N44" s="337">
        <v>563.54181679999999</v>
      </c>
      <c r="O44" s="337">
        <v>600.85592989999998</v>
      </c>
      <c r="P44" s="337">
        <v>607.48573480000016</v>
      </c>
      <c r="Q44" s="337">
        <v>606.91411329999994</v>
      </c>
      <c r="R44" s="337">
        <v>539.22688770000002</v>
      </c>
      <c r="S44" s="337">
        <v>592.544821199995</v>
      </c>
      <c r="T44" s="337">
        <v>615.86527119999676</v>
      </c>
      <c r="U44" s="337">
        <v>587.63983000000007</v>
      </c>
      <c r="V44" s="337">
        <v>607.28384439999991</v>
      </c>
      <c r="W44" s="337">
        <v>624.11291540000059</v>
      </c>
      <c r="X44" s="256">
        <v>40</v>
      </c>
    </row>
    <row r="45" spans="1:26" s="104" customFormat="1" ht="15" customHeight="1">
      <c r="A45" s="88">
        <v>41</v>
      </c>
      <c r="B45" s="341" t="s">
        <v>7</v>
      </c>
      <c r="C45" s="334">
        <v>277.26256700000005</v>
      </c>
      <c r="D45" s="334">
        <v>274.97802380000002</v>
      </c>
      <c r="E45" s="334">
        <v>290.34341690000002</v>
      </c>
      <c r="F45" s="334">
        <v>287.21713439999996</v>
      </c>
      <c r="G45" s="334">
        <v>298.24910710000006</v>
      </c>
      <c r="H45" s="334">
        <v>290.44419069999998</v>
      </c>
      <c r="I45" s="337">
        <v>305.51667900000001</v>
      </c>
      <c r="J45" s="337">
        <v>296.93375659999998</v>
      </c>
      <c r="K45" s="337">
        <v>309.29500910000002</v>
      </c>
      <c r="L45" s="337">
        <v>319.27774190000002</v>
      </c>
      <c r="M45" s="337">
        <v>325.11319860000003</v>
      </c>
      <c r="N45" s="337">
        <v>326.42042509999999</v>
      </c>
      <c r="O45" s="337">
        <v>337.1018967</v>
      </c>
      <c r="P45" s="337">
        <v>336.13975980000004</v>
      </c>
      <c r="Q45" s="337">
        <v>337.48749259999994</v>
      </c>
      <c r="R45" s="337">
        <v>304.0521263</v>
      </c>
      <c r="S45" s="337">
        <v>322.81137140000004</v>
      </c>
      <c r="T45" s="337">
        <v>334.21004959999999</v>
      </c>
      <c r="U45" s="337">
        <v>319.01810330000001</v>
      </c>
      <c r="V45" s="337">
        <v>332.60129550000005</v>
      </c>
      <c r="W45" s="337">
        <v>340.15213499999999</v>
      </c>
      <c r="X45" s="256">
        <v>41</v>
      </c>
    </row>
    <row r="46" spans="1:26" s="104" customFormat="1" ht="15" customHeight="1">
      <c r="A46" s="88">
        <v>42</v>
      </c>
      <c r="B46" s="342" t="s">
        <v>361</v>
      </c>
      <c r="C46" s="334">
        <v>172.45959920000001</v>
      </c>
      <c r="D46" s="334">
        <v>169.57468079999998</v>
      </c>
      <c r="E46" s="334">
        <v>190.1263998</v>
      </c>
      <c r="F46" s="334">
        <v>186.63368029999998</v>
      </c>
      <c r="G46" s="334">
        <v>194.23764620000003</v>
      </c>
      <c r="H46" s="334">
        <v>192.10183029999996</v>
      </c>
      <c r="I46" s="337">
        <v>194.53237419999999</v>
      </c>
      <c r="J46" s="337">
        <v>199.11790789999998</v>
      </c>
      <c r="K46" s="337">
        <v>208.19137520000001</v>
      </c>
      <c r="L46" s="337">
        <v>224.79117860000002</v>
      </c>
      <c r="M46" s="337">
        <v>224.38955200000001</v>
      </c>
      <c r="N46" s="337">
        <v>227.71472059999999</v>
      </c>
      <c r="O46" s="337">
        <v>232.57747960000003</v>
      </c>
      <c r="P46" s="337">
        <v>224.64242060000001</v>
      </c>
      <c r="Q46" s="337">
        <v>228.08430989999999</v>
      </c>
      <c r="R46" s="337">
        <v>213.1832564</v>
      </c>
      <c r="S46" s="337">
        <v>214.05754670000002</v>
      </c>
      <c r="T46" s="337">
        <v>222.25388929999997</v>
      </c>
      <c r="U46" s="337">
        <v>213.96139220000003</v>
      </c>
      <c r="V46" s="337">
        <v>224.63380000000001</v>
      </c>
      <c r="W46" s="337">
        <v>227.3525138</v>
      </c>
      <c r="X46" s="256">
        <v>42</v>
      </c>
      <c r="Y46" s="272"/>
      <c r="Z46" s="272"/>
    </row>
    <row r="47" spans="1:26" s="104" customFormat="1" ht="15" customHeight="1">
      <c r="A47" s="88">
        <v>43</v>
      </c>
      <c r="B47" s="342" t="s">
        <v>367</v>
      </c>
      <c r="C47" s="332">
        <v>82.719022100000018</v>
      </c>
      <c r="D47" s="332">
        <v>82.708462800000007</v>
      </c>
      <c r="E47" s="332">
        <v>77.301037600000001</v>
      </c>
      <c r="F47" s="332">
        <v>78.76797169999999</v>
      </c>
      <c r="G47" s="332">
        <v>81.132615700000002</v>
      </c>
      <c r="H47" s="332">
        <v>73.680325699999997</v>
      </c>
      <c r="I47" s="276">
        <v>85.96087270000001</v>
      </c>
      <c r="J47" s="276">
        <v>73.018051700000001</v>
      </c>
      <c r="K47" s="276">
        <v>76.851718699999992</v>
      </c>
      <c r="L47" s="276">
        <v>69.2554406</v>
      </c>
      <c r="M47" s="276">
        <v>76.667688100000007</v>
      </c>
      <c r="N47" s="276">
        <v>72.541334199999994</v>
      </c>
      <c r="O47" s="276">
        <v>76.192401500000017</v>
      </c>
      <c r="P47" s="276">
        <v>80.006188199999997</v>
      </c>
      <c r="Q47" s="276">
        <v>78.025597599999998</v>
      </c>
      <c r="R47" s="276">
        <v>57.332179500000002</v>
      </c>
      <c r="S47" s="276">
        <v>73.437743900000001</v>
      </c>
      <c r="T47" s="276">
        <v>76.083110399999995</v>
      </c>
      <c r="U47" s="276">
        <v>68.807790900000001</v>
      </c>
      <c r="V47" s="276">
        <v>68.466349399999999</v>
      </c>
      <c r="W47" s="276">
        <v>72.174595199999999</v>
      </c>
      <c r="X47" s="256">
        <v>43</v>
      </c>
      <c r="Y47" s="272"/>
    </row>
    <row r="48" spans="1:26" s="104" customFormat="1" ht="15" customHeight="1">
      <c r="A48" s="88">
        <v>44</v>
      </c>
      <c r="B48" s="343" t="s">
        <v>368</v>
      </c>
      <c r="C48" s="332">
        <v>47.029642200000005</v>
      </c>
      <c r="D48" s="332">
        <v>47.253799400000005</v>
      </c>
      <c r="E48" s="332">
        <v>42.880411799999997</v>
      </c>
      <c r="F48" s="332">
        <v>45.620184099999996</v>
      </c>
      <c r="G48" s="332">
        <v>51.182190199999994</v>
      </c>
      <c r="H48" s="332">
        <v>43.589450200000002</v>
      </c>
      <c r="I48" s="276">
        <v>51.851168600000001</v>
      </c>
      <c r="J48" s="276">
        <v>44.518330300000002</v>
      </c>
      <c r="K48" s="276">
        <v>48.554885399999996</v>
      </c>
      <c r="L48" s="276">
        <v>43.123667599999997</v>
      </c>
      <c r="M48" s="276">
        <v>51.165606300000007</v>
      </c>
      <c r="N48" s="276">
        <v>47.0249126</v>
      </c>
      <c r="O48" s="276">
        <v>49.599280600000007</v>
      </c>
      <c r="P48" s="276">
        <v>52.253295599999994</v>
      </c>
      <c r="Q48" s="276">
        <v>51.164605599999994</v>
      </c>
      <c r="R48" s="276">
        <v>33.579977700000001</v>
      </c>
      <c r="S48" s="276">
        <v>47.849545400000004</v>
      </c>
      <c r="T48" s="276">
        <v>47.127223499999992</v>
      </c>
      <c r="U48" s="276">
        <v>44.393779200000004</v>
      </c>
      <c r="V48" s="276">
        <v>45.180540999999998</v>
      </c>
      <c r="W48" s="276">
        <v>48.393941900000002</v>
      </c>
      <c r="X48" s="256">
        <v>44</v>
      </c>
      <c r="Y48" s="272"/>
      <c r="Z48" s="272"/>
    </row>
    <row r="49" spans="1:26" s="104" customFormat="1" ht="15" customHeight="1">
      <c r="A49" s="88">
        <v>45</v>
      </c>
      <c r="B49" s="343" t="s">
        <v>369</v>
      </c>
      <c r="C49" s="332">
        <v>35.689379900000006</v>
      </c>
      <c r="D49" s="332">
        <v>35.454663400000001</v>
      </c>
      <c r="E49" s="332">
        <v>34.420625800000003</v>
      </c>
      <c r="F49" s="332">
        <v>33.147787599999994</v>
      </c>
      <c r="G49" s="332">
        <v>29.950425500000001</v>
      </c>
      <c r="H49" s="332">
        <v>30.090875500000003</v>
      </c>
      <c r="I49" s="276">
        <v>34.109704100000002</v>
      </c>
      <c r="J49" s="276">
        <v>28.499721400000002</v>
      </c>
      <c r="K49" s="276">
        <v>28.296833299999999</v>
      </c>
      <c r="L49" s="276">
        <v>26.131773000000003</v>
      </c>
      <c r="M49" s="276">
        <v>25.502081799999999</v>
      </c>
      <c r="N49" s="276">
        <v>25.516421600000001</v>
      </c>
      <c r="O49" s="276">
        <v>26.593120900000002</v>
      </c>
      <c r="P49" s="276">
        <v>27.752892599999999</v>
      </c>
      <c r="Q49" s="276">
        <v>26.860992000000003</v>
      </c>
      <c r="R49" s="276">
        <v>23.752201800000002</v>
      </c>
      <c r="S49" s="276">
        <v>25.588198499999997</v>
      </c>
      <c r="T49" s="276">
        <v>28.955886899999999</v>
      </c>
      <c r="U49" s="276">
        <v>24.4140117</v>
      </c>
      <c r="V49" s="276">
        <v>23.285808400000001</v>
      </c>
      <c r="W49" s="276">
        <v>23.780653299999997</v>
      </c>
      <c r="X49" s="256">
        <v>45</v>
      </c>
      <c r="Y49" s="272"/>
      <c r="Z49" s="272"/>
    </row>
    <row r="50" spans="1:26" s="104" customFormat="1" ht="15" customHeight="1">
      <c r="A50" s="88">
        <v>46</v>
      </c>
      <c r="B50" s="342" t="s">
        <v>396</v>
      </c>
      <c r="C50" s="332">
        <v>22.083945700000001</v>
      </c>
      <c r="D50" s="332">
        <v>22.694880200000004</v>
      </c>
      <c r="E50" s="332">
        <v>22.915979500000006</v>
      </c>
      <c r="F50" s="332">
        <v>21.815482399999993</v>
      </c>
      <c r="G50" s="332">
        <v>22.878845199999997</v>
      </c>
      <c r="H50" s="332">
        <v>24.66203470000001</v>
      </c>
      <c r="I50" s="276">
        <v>25.023432099999997</v>
      </c>
      <c r="J50" s="276">
        <v>24.797797000000003</v>
      </c>
      <c r="K50" s="276">
        <v>24.251915200000003</v>
      </c>
      <c r="L50" s="276">
        <v>25.231122700000018</v>
      </c>
      <c r="M50" s="276">
        <v>24.055958500000017</v>
      </c>
      <c r="N50" s="276">
        <v>26.164370299999995</v>
      </c>
      <c r="O50" s="276">
        <v>28.332015599999991</v>
      </c>
      <c r="P50" s="276">
        <v>31.491150999999991</v>
      </c>
      <c r="Q50" s="276">
        <v>31.377585099999997</v>
      </c>
      <c r="R50" s="276">
        <v>33.536690399999991</v>
      </c>
      <c r="S50" s="276">
        <v>35.316080800000002</v>
      </c>
      <c r="T50" s="276">
        <v>35.873049899999998</v>
      </c>
      <c r="U50" s="276">
        <v>36.248920200000015</v>
      </c>
      <c r="V50" s="276">
        <v>39.501146100000014</v>
      </c>
      <c r="W50" s="276">
        <v>40.625025999999991</v>
      </c>
      <c r="X50" s="256">
        <v>46</v>
      </c>
      <c r="Y50" s="272"/>
    </row>
    <row r="51" spans="1:26" s="104" customFormat="1" ht="15" customHeight="1">
      <c r="A51" s="88">
        <v>47</v>
      </c>
      <c r="B51" s="341" t="s">
        <v>397</v>
      </c>
      <c r="C51" s="334">
        <v>105.62433677351672</v>
      </c>
      <c r="D51" s="334">
        <v>105.62523704234464</v>
      </c>
      <c r="E51" s="334">
        <v>103.99989495232801</v>
      </c>
      <c r="F51" s="334">
        <v>109.16754786433194</v>
      </c>
      <c r="G51" s="334">
        <v>113.36817610561727</v>
      </c>
      <c r="H51" s="334">
        <v>104.28391931901754</v>
      </c>
      <c r="I51" s="337">
        <v>112.24951855848053</v>
      </c>
      <c r="J51" s="337">
        <v>108.26489512258979</v>
      </c>
      <c r="K51" s="337">
        <v>102.43116610476227</v>
      </c>
      <c r="L51" s="337">
        <v>109.01458359576482</v>
      </c>
      <c r="M51" s="337">
        <v>115.55245677953168</v>
      </c>
      <c r="N51" s="337">
        <v>113.66887091689003</v>
      </c>
      <c r="O51" s="337">
        <v>121.98390341072528</v>
      </c>
      <c r="P51" s="337">
        <v>119.4014569017161</v>
      </c>
      <c r="Q51" s="337">
        <v>122.09553302763166</v>
      </c>
      <c r="R51" s="337">
        <v>111.21960364430508</v>
      </c>
      <c r="S51" s="337">
        <v>127.07303296556645</v>
      </c>
      <c r="T51" s="337">
        <v>131.09205565125575</v>
      </c>
      <c r="U51" s="337">
        <v>123.61001853624927</v>
      </c>
      <c r="V51" s="337">
        <v>129.3485130747884</v>
      </c>
      <c r="W51" s="337">
        <v>132.31096008749873</v>
      </c>
      <c r="X51" s="256">
        <v>47</v>
      </c>
      <c r="Y51" s="272"/>
    </row>
    <row r="52" spans="1:26" s="104" customFormat="1" ht="15" customHeight="1">
      <c r="A52" s="88">
        <v>48</v>
      </c>
      <c r="B52" s="342" t="s">
        <v>398</v>
      </c>
      <c r="C52" s="332">
        <v>48.514230029191836</v>
      </c>
      <c r="D52" s="332">
        <v>48.370553316013066</v>
      </c>
      <c r="E52" s="332">
        <v>51.744246641981661</v>
      </c>
      <c r="F52" s="332">
        <v>55.584115288733933</v>
      </c>
      <c r="G52" s="332">
        <v>56.74978526475747</v>
      </c>
      <c r="H52" s="332">
        <v>49.090647292989907</v>
      </c>
      <c r="I52" s="276">
        <v>53.506429237147273</v>
      </c>
      <c r="J52" s="276">
        <v>53.540947490389783</v>
      </c>
      <c r="K52" s="276">
        <v>49.133589716012729</v>
      </c>
      <c r="L52" s="276">
        <v>50.57840261173655</v>
      </c>
      <c r="M52" s="276">
        <v>53.346370422275115</v>
      </c>
      <c r="N52" s="276">
        <v>52.281498697680036</v>
      </c>
      <c r="O52" s="276">
        <v>54.728677341543587</v>
      </c>
      <c r="P52" s="276">
        <v>48.089623524327379</v>
      </c>
      <c r="Q52" s="276">
        <v>52.760028687442315</v>
      </c>
      <c r="R52" s="276">
        <v>51.249816814013037</v>
      </c>
      <c r="S52" s="276">
        <v>57.23982792037836</v>
      </c>
      <c r="T52" s="276">
        <v>56.75914966143268</v>
      </c>
      <c r="U52" s="276">
        <v>52.140593048753388</v>
      </c>
      <c r="V52" s="276">
        <v>58.104386025668603</v>
      </c>
      <c r="W52" s="276">
        <v>57.480716970084934</v>
      </c>
      <c r="X52" s="256">
        <v>48</v>
      </c>
      <c r="Y52" s="272"/>
    </row>
    <row r="53" spans="1:26" s="104" customFormat="1" ht="15" customHeight="1">
      <c r="A53" s="88">
        <v>49</v>
      </c>
      <c r="B53" s="342" t="s">
        <v>399</v>
      </c>
      <c r="C53" s="332">
        <v>37.457470057278002</v>
      </c>
      <c r="D53" s="332">
        <v>38.045942313992576</v>
      </c>
      <c r="E53" s="332">
        <v>33.312211911792645</v>
      </c>
      <c r="F53" s="332">
        <v>33.913812736961432</v>
      </c>
      <c r="G53" s="332">
        <v>35.846649391021209</v>
      </c>
      <c r="H53" s="332">
        <v>34.150076330674722</v>
      </c>
      <c r="I53" s="276">
        <v>36.005930470463518</v>
      </c>
      <c r="J53" s="276">
        <v>32.444796772364228</v>
      </c>
      <c r="K53" s="276">
        <v>29.907041368628725</v>
      </c>
      <c r="L53" s="276">
        <v>32.726549063345416</v>
      </c>
      <c r="M53" s="276">
        <v>35.040096460570737</v>
      </c>
      <c r="N53" s="276">
        <v>34.063776229082492</v>
      </c>
      <c r="O53" s="276">
        <v>36.923862368687985</v>
      </c>
      <c r="P53" s="276">
        <v>38.5959614967202</v>
      </c>
      <c r="Q53" s="276">
        <v>37.390584763904215</v>
      </c>
      <c r="R53" s="276">
        <v>29.763058351087235</v>
      </c>
      <c r="S53" s="276">
        <v>36.622307111207931</v>
      </c>
      <c r="T53" s="276">
        <v>39.343834452978413</v>
      </c>
      <c r="U53" s="276">
        <v>36.471840309964612</v>
      </c>
      <c r="V53" s="276">
        <v>35.323388867819048</v>
      </c>
      <c r="W53" s="276">
        <v>37.841790667805682</v>
      </c>
      <c r="X53" s="256">
        <v>49</v>
      </c>
      <c r="Y53" s="272"/>
    </row>
    <row r="54" spans="1:26" s="104" customFormat="1" ht="15" customHeight="1">
      <c r="A54" s="88">
        <v>50</v>
      </c>
      <c r="B54" s="343" t="s">
        <v>400</v>
      </c>
      <c r="C54" s="332">
        <v>9.5825783375510625</v>
      </c>
      <c r="D54" s="332">
        <v>9.7303826008330638</v>
      </c>
      <c r="E54" s="332">
        <v>8.3379821732243258</v>
      </c>
      <c r="F54" s="332">
        <v>10.423042394192356</v>
      </c>
      <c r="G54" s="332">
        <v>11.644769121538884</v>
      </c>
      <c r="H54" s="332">
        <v>10.880686070148265</v>
      </c>
      <c r="I54" s="276">
        <v>13.001009324638483</v>
      </c>
      <c r="J54" s="276">
        <v>12.779383790412922</v>
      </c>
      <c r="K54" s="276">
        <v>12.45335215739733</v>
      </c>
      <c r="L54" s="276">
        <v>14.661789686559009</v>
      </c>
      <c r="M54" s="276">
        <v>17.444217411292968</v>
      </c>
      <c r="N54" s="276">
        <v>17.217053525865136</v>
      </c>
      <c r="O54" s="276">
        <v>19.425359038242625</v>
      </c>
      <c r="P54" s="276">
        <v>21.138449248928868</v>
      </c>
      <c r="Q54" s="276">
        <v>20.203508528962598</v>
      </c>
      <c r="R54" s="276">
        <v>13.266309900430997</v>
      </c>
      <c r="S54" s="276">
        <v>17.95779404215174</v>
      </c>
      <c r="T54" s="276">
        <v>20.16387870710993</v>
      </c>
      <c r="U54" s="276">
        <v>18.073342022379844</v>
      </c>
      <c r="V54" s="276">
        <v>18.272629290709812</v>
      </c>
      <c r="W54" s="276">
        <v>18.837677954533056</v>
      </c>
      <c r="X54" s="256">
        <v>50</v>
      </c>
      <c r="Y54" s="272"/>
    </row>
    <row r="55" spans="1:26" s="104" customFormat="1" ht="15" customHeight="1">
      <c r="A55" s="88">
        <v>51</v>
      </c>
      <c r="B55" s="343" t="s">
        <v>401</v>
      </c>
      <c r="C55" s="332">
        <v>27.874891719726936</v>
      </c>
      <c r="D55" s="332">
        <v>28.315559713159512</v>
      </c>
      <c r="E55" s="332">
        <v>24.974229738568319</v>
      </c>
      <c r="F55" s="332">
        <v>23.490770342769078</v>
      </c>
      <c r="G55" s="332">
        <v>24.201880269482324</v>
      </c>
      <c r="H55" s="332">
        <v>23.26939026052646</v>
      </c>
      <c r="I55" s="276">
        <v>23.004921145825033</v>
      </c>
      <c r="J55" s="276">
        <v>19.665412981951306</v>
      </c>
      <c r="K55" s="276">
        <v>17.453689211231396</v>
      </c>
      <c r="L55" s="276">
        <v>18.064759376786409</v>
      </c>
      <c r="M55" s="276">
        <v>17.595879049277766</v>
      </c>
      <c r="N55" s="276">
        <v>16.846722703217353</v>
      </c>
      <c r="O55" s="276">
        <v>17.498503330445359</v>
      </c>
      <c r="P55" s="276">
        <v>17.457512247791332</v>
      </c>
      <c r="Q55" s="276">
        <v>17.187076234941621</v>
      </c>
      <c r="R55" s="276">
        <v>16.496748450656238</v>
      </c>
      <c r="S55" s="276">
        <v>18.664513069056191</v>
      </c>
      <c r="T55" s="276">
        <v>19.179955745868487</v>
      </c>
      <c r="U55" s="276">
        <v>18.398498287584768</v>
      </c>
      <c r="V55" s="276">
        <v>17.050759577109233</v>
      </c>
      <c r="W55" s="276">
        <v>19.004112713272622</v>
      </c>
      <c r="X55" s="256">
        <v>51</v>
      </c>
      <c r="Y55" s="272"/>
    </row>
    <row r="56" spans="1:26" s="104" customFormat="1" ht="15" customHeight="1">
      <c r="A56" s="88">
        <v>52</v>
      </c>
      <c r="B56" s="342" t="s">
        <v>402</v>
      </c>
      <c r="C56" s="332">
        <v>19.652636687046872</v>
      </c>
      <c r="D56" s="332">
        <v>19.208741412338998</v>
      </c>
      <c r="E56" s="332">
        <v>18.943436398553697</v>
      </c>
      <c r="F56" s="332">
        <v>19.669619838636581</v>
      </c>
      <c r="G56" s="332">
        <v>20.77174144983859</v>
      </c>
      <c r="H56" s="332">
        <v>21.043195695352928</v>
      </c>
      <c r="I56" s="276">
        <v>22.737158850869754</v>
      </c>
      <c r="J56" s="276">
        <v>22.279150859835781</v>
      </c>
      <c r="K56" s="276">
        <v>23.390535020120812</v>
      </c>
      <c r="L56" s="276">
        <v>25.709631920682856</v>
      </c>
      <c r="M56" s="276">
        <v>27.165989896685826</v>
      </c>
      <c r="N56" s="276">
        <v>27.323595990127501</v>
      </c>
      <c r="O56" s="276">
        <v>30.331363700493711</v>
      </c>
      <c r="P56" s="276">
        <v>32.715871880668523</v>
      </c>
      <c r="Q56" s="276">
        <v>31.94491957628513</v>
      </c>
      <c r="R56" s="276">
        <v>30.206728479204816</v>
      </c>
      <c r="S56" s="276">
        <v>33.210897933980156</v>
      </c>
      <c r="T56" s="276">
        <v>34.989071536844648</v>
      </c>
      <c r="U56" s="276">
        <v>34.997585177531271</v>
      </c>
      <c r="V56" s="276">
        <v>35.920738181300763</v>
      </c>
      <c r="W56" s="276">
        <v>36.988452449608111</v>
      </c>
      <c r="X56" s="256">
        <v>52</v>
      </c>
      <c r="Y56" s="272"/>
    </row>
    <row r="57" spans="1:26" s="104" customFormat="1" ht="15" customHeight="1">
      <c r="A57" s="88">
        <v>53</v>
      </c>
      <c r="B57" s="341" t="s">
        <v>403</v>
      </c>
      <c r="C57" s="332">
        <v>80.262597326483288</v>
      </c>
      <c r="D57" s="332">
        <v>82.9883820576554</v>
      </c>
      <c r="E57" s="332">
        <v>80.647506947671985</v>
      </c>
      <c r="F57" s="332">
        <v>86.032983935668042</v>
      </c>
      <c r="G57" s="332">
        <v>93.107137994382754</v>
      </c>
      <c r="H57" s="332">
        <v>94.273102880982435</v>
      </c>
      <c r="I57" s="276">
        <v>103.22386044151945</v>
      </c>
      <c r="J57" s="276">
        <v>101.51191057741019</v>
      </c>
      <c r="K57" s="276">
        <v>101.11266669523775</v>
      </c>
      <c r="L57" s="276">
        <v>113.49286270423516</v>
      </c>
      <c r="M57" s="276">
        <v>119.73361332046832</v>
      </c>
      <c r="N57" s="276">
        <v>121.72192078310997</v>
      </c>
      <c r="O57" s="276">
        <v>140.41372978927473</v>
      </c>
      <c r="P57" s="276">
        <v>149.97941809828393</v>
      </c>
      <c r="Q57" s="276">
        <v>144.86058767236833</v>
      </c>
      <c r="R57" s="276">
        <v>121.37515775569491</v>
      </c>
      <c r="S57" s="276">
        <v>139.98711683442843</v>
      </c>
      <c r="T57" s="276">
        <v>147.702365948741</v>
      </c>
      <c r="U57" s="276">
        <v>142.17100816375074</v>
      </c>
      <c r="V57" s="276">
        <v>142.25583582521142</v>
      </c>
      <c r="W57" s="276">
        <v>148.18452031250189</v>
      </c>
      <c r="X57" s="256">
        <v>53</v>
      </c>
      <c r="Y57" s="272"/>
    </row>
    <row r="58" spans="1:26" s="104" customFormat="1" ht="15" customHeight="1">
      <c r="A58" s="88">
        <v>54</v>
      </c>
      <c r="B58" s="342" t="s">
        <v>404</v>
      </c>
      <c r="C58" s="332">
        <v>15.532058291551465</v>
      </c>
      <c r="D58" s="332">
        <v>15.872950016558557</v>
      </c>
      <c r="E58" s="332">
        <v>15.184961215034409</v>
      </c>
      <c r="F58" s="332">
        <v>16.560116015762866</v>
      </c>
      <c r="G58" s="332">
        <v>18.378551271600454</v>
      </c>
      <c r="H58" s="332">
        <v>18.072764592360329</v>
      </c>
      <c r="I58" s="276">
        <v>20.263332434563733</v>
      </c>
      <c r="J58" s="276">
        <v>20.102333471303222</v>
      </c>
      <c r="K58" s="276">
        <v>20.569499779750281</v>
      </c>
      <c r="L58" s="276">
        <v>22.91555740534605</v>
      </c>
      <c r="M58" s="276">
        <v>24.669797069204051</v>
      </c>
      <c r="N58" s="276">
        <v>25.198336342655253</v>
      </c>
      <c r="O58" s="276">
        <v>28.391032919012389</v>
      </c>
      <c r="P58" s="276">
        <v>30.297023282226764</v>
      </c>
      <c r="Q58" s="276">
        <v>29.1164860262639</v>
      </c>
      <c r="R58" s="276">
        <v>25.621551211610498</v>
      </c>
      <c r="S58" s="276">
        <v>29.298556560803394</v>
      </c>
      <c r="T58" s="276">
        <v>30.469313918247085</v>
      </c>
      <c r="U58" s="276">
        <v>29.801752485665645</v>
      </c>
      <c r="V58" s="276">
        <v>30.962364756434557</v>
      </c>
      <c r="W58" s="276">
        <v>32.472245402755995</v>
      </c>
      <c r="X58" s="256">
        <v>54</v>
      </c>
      <c r="Y58" s="272"/>
    </row>
    <row r="59" spans="1:26" s="104" customFormat="1" ht="15" customHeight="1">
      <c r="A59" s="88">
        <v>55</v>
      </c>
      <c r="B59" s="342" t="s">
        <v>405</v>
      </c>
      <c r="C59" s="332">
        <v>35.809013956448126</v>
      </c>
      <c r="D59" s="332">
        <v>38.692486304531883</v>
      </c>
      <c r="E59" s="332">
        <v>37.505222024634314</v>
      </c>
      <c r="F59" s="332">
        <v>40.313853570640028</v>
      </c>
      <c r="G59" s="332">
        <v>43.979971585622124</v>
      </c>
      <c r="H59" s="332">
        <v>45.24315245352296</v>
      </c>
      <c r="I59" s="276">
        <v>49.667156407551502</v>
      </c>
      <c r="J59" s="276">
        <v>48.420007970748593</v>
      </c>
      <c r="K59" s="276">
        <v>46.859637918816091</v>
      </c>
      <c r="L59" s="276">
        <v>53.209541544233517</v>
      </c>
      <c r="M59" s="276">
        <v>56.754453651628396</v>
      </c>
      <c r="N59" s="276">
        <v>57.107701687531595</v>
      </c>
      <c r="O59" s="276">
        <v>68.732355620197765</v>
      </c>
      <c r="P59" s="276">
        <v>74.847203908794967</v>
      </c>
      <c r="Q59" s="276">
        <v>73.039213178235173</v>
      </c>
      <c r="R59" s="276">
        <v>55.377795009378133</v>
      </c>
      <c r="S59" s="276">
        <v>68.129702437032023</v>
      </c>
      <c r="T59" s="276">
        <v>73.806925028182533</v>
      </c>
      <c r="U59" s="276">
        <v>69.544317527262777</v>
      </c>
      <c r="V59" s="276">
        <v>68.952217023632642</v>
      </c>
      <c r="W59" s="276">
        <v>71.885081029098657</v>
      </c>
      <c r="X59" s="256">
        <v>55</v>
      </c>
      <c r="Y59" s="272"/>
    </row>
    <row r="60" spans="1:26" s="104" customFormat="1" ht="15" customHeight="1">
      <c r="A60" s="88">
        <v>56</v>
      </c>
      <c r="B60" s="343" t="s">
        <v>406</v>
      </c>
      <c r="C60" s="332">
        <v>30.562077562879161</v>
      </c>
      <c r="D60" s="332">
        <v>33.458169818506079</v>
      </c>
      <c r="E60" s="332">
        <v>31.44249819446086</v>
      </c>
      <c r="F60" s="332">
        <v>34.108611412657901</v>
      </c>
      <c r="G60" s="332">
        <v>37.26614530432645</v>
      </c>
      <c r="H60" s="332">
        <v>38.596764317541982</v>
      </c>
      <c r="I60" s="276">
        <v>42.141667193609322</v>
      </c>
      <c r="J60" s="276">
        <v>41.546968090866436</v>
      </c>
      <c r="K60" s="276">
        <v>39.76660377159471</v>
      </c>
      <c r="L60" s="276">
        <v>45.207089694133181</v>
      </c>
      <c r="M60" s="276">
        <v>48.228934074525917</v>
      </c>
      <c r="N60" s="276">
        <v>48.374669326117029</v>
      </c>
      <c r="O60" s="276">
        <v>59.072973074720849</v>
      </c>
      <c r="P60" s="276">
        <v>64.446096985684605</v>
      </c>
      <c r="Q60" s="276">
        <v>62.179405024557326</v>
      </c>
      <c r="R60" s="276">
        <v>45.90803462553108</v>
      </c>
      <c r="S60" s="276">
        <v>57.21435540029924</v>
      </c>
      <c r="T60" s="276">
        <v>62.540683076785648</v>
      </c>
      <c r="U60" s="276">
        <v>58.993390704813343</v>
      </c>
      <c r="V60" s="276">
        <v>58.170915648882819</v>
      </c>
      <c r="W60" s="276">
        <v>60.491707916704648</v>
      </c>
      <c r="X60" s="256">
        <v>56</v>
      </c>
      <c r="Y60" s="272"/>
    </row>
    <row r="61" spans="1:26" s="104" customFormat="1" ht="15" customHeight="1">
      <c r="A61" s="88">
        <v>57</v>
      </c>
      <c r="B61" s="343" t="s">
        <v>407</v>
      </c>
      <c r="C61" s="332">
        <v>5.2469363935689639</v>
      </c>
      <c r="D61" s="332">
        <v>5.2343164860258051</v>
      </c>
      <c r="E61" s="332">
        <v>6.062723830173451</v>
      </c>
      <c r="F61" s="332">
        <v>6.2052421579821297</v>
      </c>
      <c r="G61" s="332">
        <v>6.7138262812956722</v>
      </c>
      <c r="H61" s="332">
        <v>6.6463881359809784</v>
      </c>
      <c r="I61" s="276">
        <v>7.5254892139421807</v>
      </c>
      <c r="J61" s="276">
        <v>6.8730398798821595</v>
      </c>
      <c r="K61" s="276">
        <v>7.0930341472213794</v>
      </c>
      <c r="L61" s="276">
        <v>8.0024518501003339</v>
      </c>
      <c r="M61" s="276">
        <v>8.5255195771024752</v>
      </c>
      <c r="N61" s="276">
        <v>8.7330323614145673</v>
      </c>
      <c r="O61" s="276">
        <v>9.6593825454769142</v>
      </c>
      <c r="P61" s="276">
        <v>10.401106923110365</v>
      </c>
      <c r="Q61" s="276">
        <v>10.859808153677841</v>
      </c>
      <c r="R61" s="276">
        <v>9.4697603838470563</v>
      </c>
      <c r="S61" s="276">
        <v>10.915347036732783</v>
      </c>
      <c r="T61" s="276">
        <v>11.266241951396889</v>
      </c>
      <c r="U61" s="276">
        <v>10.550926822449432</v>
      </c>
      <c r="V61" s="276">
        <v>10.781301374749816</v>
      </c>
      <c r="W61" s="276">
        <v>11.393373112394007</v>
      </c>
      <c r="X61" s="256">
        <v>57</v>
      </c>
      <c r="Y61" s="272"/>
    </row>
    <row r="62" spans="1:26" s="104" customFormat="1" ht="15" customHeight="1">
      <c r="A62" s="88">
        <v>58</v>
      </c>
      <c r="B62" s="342" t="s">
        <v>408</v>
      </c>
      <c r="C62" s="332">
        <v>28.9215250784837</v>
      </c>
      <c r="D62" s="332">
        <v>28.422945736564966</v>
      </c>
      <c r="E62" s="332">
        <v>27.957323708003265</v>
      </c>
      <c r="F62" s="332">
        <v>29.159014349265153</v>
      </c>
      <c r="G62" s="332">
        <v>30.748615137160165</v>
      </c>
      <c r="H62" s="332">
        <v>30.957185835099153</v>
      </c>
      <c r="I62" s="276">
        <v>33.29337159940421</v>
      </c>
      <c r="J62" s="276">
        <v>32.98956913535838</v>
      </c>
      <c r="K62" s="276">
        <v>33.683528996671392</v>
      </c>
      <c r="L62" s="276">
        <v>37.367763754655606</v>
      </c>
      <c r="M62" s="276">
        <v>38.309362599635882</v>
      </c>
      <c r="N62" s="276">
        <v>39.415882752923117</v>
      </c>
      <c r="O62" s="276">
        <v>43.290341250064571</v>
      </c>
      <c r="P62" s="276">
        <v>44.835190907262202</v>
      </c>
      <c r="Q62" s="276">
        <v>42.704888467869253</v>
      </c>
      <c r="R62" s="276">
        <v>40.375811534706287</v>
      </c>
      <c r="S62" s="276">
        <v>42.558857836593013</v>
      </c>
      <c r="T62" s="276">
        <v>43.426127002311389</v>
      </c>
      <c r="U62" s="276">
        <v>42.824938150822334</v>
      </c>
      <c r="V62" s="276">
        <v>42.341254045144218</v>
      </c>
      <c r="W62" s="276">
        <v>43.827193880647243</v>
      </c>
      <c r="X62" s="256">
        <v>58</v>
      </c>
    </row>
    <row r="63" spans="1:26" s="104" customFormat="1" ht="15" customHeight="1">
      <c r="A63" s="88">
        <v>59</v>
      </c>
      <c r="B63" s="341" t="s">
        <v>409</v>
      </c>
      <c r="C63" s="335">
        <v>0</v>
      </c>
      <c r="D63" s="335">
        <v>0</v>
      </c>
      <c r="E63" s="335">
        <v>0</v>
      </c>
      <c r="F63" s="335">
        <v>0</v>
      </c>
      <c r="G63" s="335">
        <v>0</v>
      </c>
      <c r="H63" s="335">
        <v>0</v>
      </c>
      <c r="I63" s="338">
        <v>0</v>
      </c>
      <c r="J63" s="338">
        <v>0</v>
      </c>
      <c r="K63" s="338">
        <v>0</v>
      </c>
      <c r="L63" s="338">
        <v>0</v>
      </c>
      <c r="M63" s="338">
        <v>0</v>
      </c>
      <c r="N63" s="338">
        <v>0</v>
      </c>
      <c r="O63" s="338">
        <v>0</v>
      </c>
      <c r="P63" s="338">
        <v>0</v>
      </c>
      <c r="Q63" s="338">
        <v>0</v>
      </c>
      <c r="R63" s="338">
        <v>0</v>
      </c>
      <c r="S63" s="338">
        <v>0</v>
      </c>
      <c r="T63" s="338">
        <v>0</v>
      </c>
      <c r="U63" s="338">
        <v>0</v>
      </c>
      <c r="V63" s="338">
        <v>0</v>
      </c>
      <c r="W63" s="338">
        <v>0</v>
      </c>
      <c r="X63" s="256">
        <v>59</v>
      </c>
    </row>
    <row r="64" spans="1:26" s="104" customFormat="1" ht="15" customHeight="1">
      <c r="A64" s="88">
        <v>60</v>
      </c>
      <c r="B64" s="341" t="s">
        <v>564</v>
      </c>
      <c r="C64" s="334">
        <v>0</v>
      </c>
      <c r="D64" s="334">
        <v>0</v>
      </c>
      <c r="E64" s="334">
        <v>2.9999999999999997E-4</v>
      </c>
      <c r="F64" s="334">
        <v>1.04E-2</v>
      </c>
      <c r="G64" s="334">
        <v>2.2499999999999999E-2</v>
      </c>
      <c r="H64" s="334">
        <v>8.1200000000000008E-2</v>
      </c>
      <c r="I64" s="337">
        <v>0.18940000000000001</v>
      </c>
      <c r="J64" s="337">
        <v>0.3276</v>
      </c>
      <c r="K64" s="337">
        <v>0.45619999999999999</v>
      </c>
      <c r="L64" s="337">
        <v>0.52700000000000002</v>
      </c>
      <c r="M64" s="337">
        <v>1.9767000000000001</v>
      </c>
      <c r="N64" s="337">
        <v>1.7305999999999999</v>
      </c>
      <c r="O64" s="337">
        <v>1.3564000000000001</v>
      </c>
      <c r="P64" s="337">
        <v>1.9650999999999998</v>
      </c>
      <c r="Q64" s="337">
        <v>2.4704999999999999</v>
      </c>
      <c r="R64" s="337">
        <v>2.58</v>
      </c>
      <c r="S64" s="337">
        <v>2.6733000000000002</v>
      </c>
      <c r="T64" s="337">
        <v>2.8608000000000002</v>
      </c>
      <c r="U64" s="337">
        <v>2.8407</v>
      </c>
      <c r="V64" s="337">
        <v>3.0781999999999998</v>
      </c>
      <c r="W64" s="337">
        <v>3.4653</v>
      </c>
      <c r="X64" s="256">
        <v>60</v>
      </c>
    </row>
    <row r="65" spans="1:24" s="104" customFormat="1" ht="15" customHeight="1">
      <c r="A65" s="88">
        <v>61</v>
      </c>
      <c r="B65" s="248" t="s">
        <v>410</v>
      </c>
      <c r="C65" s="332">
        <v>2364.5081106301632</v>
      </c>
      <c r="D65" s="332">
        <v>2219.0347205872804</v>
      </c>
      <c r="E65" s="332">
        <v>2154.4263872919678</v>
      </c>
      <c r="F65" s="332">
        <v>2052.1079068948284</v>
      </c>
      <c r="G65" s="332">
        <v>2025.5563550758898</v>
      </c>
      <c r="H65" s="332">
        <v>2087.1341917660238</v>
      </c>
      <c r="I65" s="276">
        <v>2059.0179119142185</v>
      </c>
      <c r="J65" s="276">
        <v>2091.5781885146926</v>
      </c>
      <c r="K65" s="276">
        <v>2169.2222948672643</v>
      </c>
      <c r="L65" s="276">
        <v>2119.6724776569745</v>
      </c>
      <c r="M65" s="276">
        <v>2215.2207148621542</v>
      </c>
      <c r="N65" s="276">
        <v>2182.5519689070443</v>
      </c>
      <c r="O65" s="276">
        <v>2114.1300564085764</v>
      </c>
      <c r="P65" s="276">
        <v>2205.7710247208001</v>
      </c>
      <c r="Q65" s="276">
        <v>2228.5291141911239</v>
      </c>
      <c r="R65" s="276">
        <v>2089.6087256238784</v>
      </c>
      <c r="S65" s="276">
        <v>2115.126825340375</v>
      </c>
      <c r="T65" s="276">
        <v>2104.9160761444014</v>
      </c>
      <c r="U65" s="276">
        <v>2006.5588837023154</v>
      </c>
      <c r="V65" s="276">
        <v>2042.5720937944902</v>
      </c>
      <c r="W65" s="276">
        <v>2017.8668900156265</v>
      </c>
      <c r="X65" s="256">
        <v>61</v>
      </c>
    </row>
    <row r="66" spans="1:24" s="104" customFormat="1" ht="15" customHeight="1">
      <c r="A66" s="88">
        <v>62</v>
      </c>
      <c r="B66" s="341" t="s">
        <v>411</v>
      </c>
      <c r="C66" s="332">
        <v>1920.4117947259999</v>
      </c>
      <c r="D66" s="332">
        <v>1807.653106663</v>
      </c>
      <c r="E66" s="332">
        <v>1723.0456048909998</v>
      </c>
      <c r="F66" s="332">
        <v>1614.6343461750002</v>
      </c>
      <c r="G66" s="332">
        <v>1575.8594477789998</v>
      </c>
      <c r="H66" s="332">
        <v>1602.5351161589997</v>
      </c>
      <c r="I66" s="276">
        <v>1565.038447225</v>
      </c>
      <c r="J66" s="276">
        <v>1624.8177744200002</v>
      </c>
      <c r="K66" s="276">
        <v>1708.2752578279999</v>
      </c>
      <c r="L66" s="276">
        <v>1697.2232219619998</v>
      </c>
      <c r="M66" s="276">
        <v>1789.1705446149999</v>
      </c>
      <c r="N66" s="276">
        <v>1758.1989575029997</v>
      </c>
      <c r="O66" s="276">
        <v>1690.8816411879998</v>
      </c>
      <c r="P66" s="276">
        <v>1763.183806475</v>
      </c>
      <c r="Q66" s="276">
        <v>1812.2087093</v>
      </c>
      <c r="R66" s="276">
        <v>1696.979843025</v>
      </c>
      <c r="S66" s="276">
        <v>1723.254113875</v>
      </c>
      <c r="T66" s="276">
        <v>1703.1947686750002</v>
      </c>
      <c r="U66" s="276">
        <v>1597.221621575</v>
      </c>
      <c r="V66" s="276">
        <v>1639.8253094750003</v>
      </c>
      <c r="W66" s="276">
        <v>1593.6266847749998</v>
      </c>
      <c r="X66" s="256">
        <v>62</v>
      </c>
    </row>
    <row r="67" spans="1:24" s="104" customFormat="1" ht="15" customHeight="1">
      <c r="A67" s="88">
        <v>63</v>
      </c>
      <c r="B67" s="342" t="s">
        <v>412</v>
      </c>
      <c r="C67" s="332">
        <v>1870.0476000000001</v>
      </c>
      <c r="D67" s="332">
        <v>1754.8815</v>
      </c>
      <c r="E67" s="332">
        <v>1675.0728999999999</v>
      </c>
      <c r="F67" s="332">
        <v>1567.5764838000002</v>
      </c>
      <c r="G67" s="332">
        <v>1533.7673691999998</v>
      </c>
      <c r="H67" s="332">
        <v>1562.0747243999997</v>
      </c>
      <c r="I67" s="276">
        <v>1531.3908744</v>
      </c>
      <c r="J67" s="276">
        <v>1593.7147520000001</v>
      </c>
      <c r="K67" s="276">
        <v>1678.4622804000001</v>
      </c>
      <c r="L67" s="276">
        <v>1666.8114753999998</v>
      </c>
      <c r="M67" s="276">
        <v>1757.5956805000001</v>
      </c>
      <c r="N67" s="276">
        <v>1727.1280546999997</v>
      </c>
      <c r="O67" s="276">
        <v>1663.4854020999999</v>
      </c>
      <c r="P67" s="276">
        <v>1736.4149677</v>
      </c>
      <c r="Q67" s="276">
        <v>1790.9970693</v>
      </c>
      <c r="R67" s="276">
        <v>1680.3454040000001</v>
      </c>
      <c r="S67" s="276">
        <v>1706.8265119</v>
      </c>
      <c r="T67" s="276">
        <v>1690.4653097</v>
      </c>
      <c r="U67" s="276">
        <v>1586.2454</v>
      </c>
      <c r="V67" s="276">
        <v>1630.4274413000003</v>
      </c>
      <c r="W67" s="276">
        <v>1584.9114948999998</v>
      </c>
      <c r="X67" s="256">
        <v>63</v>
      </c>
    </row>
    <row r="68" spans="1:24" s="104" customFormat="1" ht="15" customHeight="1">
      <c r="A68" s="88">
        <v>64</v>
      </c>
      <c r="B68" s="341" t="s">
        <v>413</v>
      </c>
      <c r="C68" s="332">
        <v>139.86841672849329</v>
      </c>
      <c r="D68" s="332">
        <v>132.93206086782666</v>
      </c>
      <c r="E68" s="332">
        <v>128.44832660310666</v>
      </c>
      <c r="F68" s="332">
        <v>129.47695087709332</v>
      </c>
      <c r="G68" s="332">
        <v>127.14049514791998</v>
      </c>
      <c r="H68" s="332">
        <v>135.12786083752002</v>
      </c>
      <c r="I68" s="276">
        <v>131.43765407566664</v>
      </c>
      <c r="J68" s="276">
        <v>125.24181213157331</v>
      </c>
      <c r="K68" s="276">
        <v>121.86517831883998</v>
      </c>
      <c r="L68" s="276">
        <v>122.38016816333332</v>
      </c>
      <c r="M68" s="276">
        <v>120.61886145021332</v>
      </c>
      <c r="N68" s="276">
        <v>115.99426613314665</v>
      </c>
      <c r="O68" s="276">
        <v>119.47503225265332</v>
      </c>
      <c r="P68" s="276">
        <v>117.26326585631999</v>
      </c>
      <c r="Q68" s="276">
        <v>114.78566243412</v>
      </c>
      <c r="R68" s="276">
        <v>96.22222979770666</v>
      </c>
      <c r="S68" s="276">
        <v>106.73786945049333</v>
      </c>
      <c r="T68" s="276">
        <v>114.40217870367998</v>
      </c>
      <c r="U68" s="276">
        <v>110.91640400791995</v>
      </c>
      <c r="V68" s="276">
        <v>111.02557744456001</v>
      </c>
      <c r="W68" s="276">
        <v>114.3545508794533</v>
      </c>
      <c r="X68" s="256">
        <v>64</v>
      </c>
    </row>
    <row r="69" spans="1:24" s="104" customFormat="1" ht="15" customHeight="1">
      <c r="A69" s="88">
        <v>65</v>
      </c>
      <c r="B69" s="341" t="s">
        <v>689</v>
      </c>
      <c r="C69" s="332">
        <v>198.59890061203342</v>
      </c>
      <c r="D69" s="332">
        <v>179.84950909701337</v>
      </c>
      <c r="E69" s="332">
        <v>176.69945579786119</v>
      </c>
      <c r="F69" s="332">
        <v>183.19160984273501</v>
      </c>
      <c r="G69" s="332">
        <v>191.52741214897003</v>
      </c>
      <c r="H69" s="332">
        <v>188.16521476950408</v>
      </c>
      <c r="I69" s="276">
        <v>201.19281061355181</v>
      </c>
      <c r="J69" s="276">
        <v>191.91660196311892</v>
      </c>
      <c r="K69" s="276">
        <v>190.82979272042456</v>
      </c>
      <c r="L69" s="276">
        <v>164.26489553164132</v>
      </c>
      <c r="M69" s="276">
        <v>197.31311779694084</v>
      </c>
      <c r="N69" s="276">
        <v>201.52892827089804</v>
      </c>
      <c r="O69" s="276">
        <v>193.32676996792318</v>
      </c>
      <c r="P69" s="276">
        <v>212.62395238948037</v>
      </c>
      <c r="Q69" s="276">
        <v>190.31874245700382</v>
      </c>
      <c r="R69" s="276">
        <v>188.48965280117179</v>
      </c>
      <c r="S69" s="276">
        <v>176.77484201488176</v>
      </c>
      <c r="T69" s="276">
        <v>174.93212876572105</v>
      </c>
      <c r="U69" s="276">
        <v>185.86185811939546</v>
      </c>
      <c r="V69" s="276">
        <v>176.21220687493005</v>
      </c>
      <c r="W69" s="276">
        <v>188.7806543611735</v>
      </c>
      <c r="X69" s="256">
        <v>65</v>
      </c>
    </row>
    <row r="70" spans="1:24" s="104" customFormat="1" ht="15" customHeight="1">
      <c r="A70" s="88">
        <v>66</v>
      </c>
      <c r="B70" s="341" t="s">
        <v>690</v>
      </c>
      <c r="C70" s="332">
        <v>105.62899856363636</v>
      </c>
      <c r="D70" s="332">
        <v>98.600043959440555</v>
      </c>
      <c r="E70" s="332">
        <v>126.233</v>
      </c>
      <c r="F70" s="332">
        <v>124.80500000000001</v>
      </c>
      <c r="G70" s="332">
        <v>131.029</v>
      </c>
      <c r="H70" s="332">
        <v>161.30600000000001</v>
      </c>
      <c r="I70" s="276">
        <v>161.34899999999999</v>
      </c>
      <c r="J70" s="276">
        <v>149.602</v>
      </c>
      <c r="K70" s="276">
        <v>148.25206599999999</v>
      </c>
      <c r="L70" s="276">
        <v>135.804192</v>
      </c>
      <c r="M70" s="276">
        <v>108.11819100000001</v>
      </c>
      <c r="N70" s="276">
        <v>106.82981699999999</v>
      </c>
      <c r="O70" s="276">
        <v>110.446613</v>
      </c>
      <c r="P70" s="276">
        <v>112.7</v>
      </c>
      <c r="Q70" s="276">
        <v>111.21599999999999</v>
      </c>
      <c r="R70" s="276">
        <v>107.917</v>
      </c>
      <c r="S70" s="276">
        <v>108.36</v>
      </c>
      <c r="T70" s="276">
        <v>112.387</v>
      </c>
      <c r="U70" s="276">
        <v>112.559</v>
      </c>
      <c r="V70" s="276">
        <v>115.509</v>
      </c>
      <c r="W70" s="276">
        <v>121.105</v>
      </c>
      <c r="X70" s="256">
        <v>66</v>
      </c>
    </row>
    <row r="71" spans="1:24" s="104" customFormat="1" ht="15" customHeight="1">
      <c r="A71" s="88">
        <v>67</v>
      </c>
      <c r="B71" s="349" t="s">
        <v>414</v>
      </c>
      <c r="C71" s="332">
        <v>0</v>
      </c>
      <c r="D71" s="332">
        <v>0</v>
      </c>
      <c r="E71" s="332">
        <v>0</v>
      </c>
      <c r="F71" s="332">
        <v>0</v>
      </c>
      <c r="G71" s="332">
        <v>0</v>
      </c>
      <c r="H71" s="332">
        <v>0</v>
      </c>
      <c r="I71" s="276">
        <v>0</v>
      </c>
      <c r="J71" s="276">
        <v>0</v>
      </c>
      <c r="K71" s="276">
        <v>0</v>
      </c>
      <c r="L71" s="276">
        <v>0</v>
      </c>
      <c r="M71" s="276">
        <v>0</v>
      </c>
      <c r="N71" s="276">
        <v>0</v>
      </c>
      <c r="O71" s="276">
        <v>0</v>
      </c>
      <c r="P71" s="276">
        <v>0</v>
      </c>
      <c r="Q71" s="276">
        <v>0</v>
      </c>
      <c r="R71" s="276">
        <v>0</v>
      </c>
      <c r="S71" s="276">
        <v>0</v>
      </c>
      <c r="T71" s="276">
        <v>0</v>
      </c>
      <c r="U71" s="276">
        <v>0</v>
      </c>
      <c r="V71" s="276">
        <v>0</v>
      </c>
      <c r="W71" s="276">
        <v>0</v>
      </c>
      <c r="X71" s="256">
        <v>67</v>
      </c>
    </row>
    <row r="72" spans="1:24" s="104" customFormat="1" ht="15" customHeight="1">
      <c r="A72" s="339" t="s">
        <v>685</v>
      </c>
      <c r="B72" s="164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273"/>
    </row>
    <row r="73" spans="1:24" s="104" customFormat="1" ht="12.75" customHeight="1">
      <c r="A73" s="77" t="s">
        <v>415</v>
      </c>
      <c r="C73" s="163"/>
      <c r="D73" s="163"/>
      <c r="E73" s="162"/>
      <c r="F73" s="162"/>
      <c r="G73" s="162"/>
      <c r="H73" s="162"/>
      <c r="I73" s="162"/>
      <c r="J73" s="162"/>
      <c r="K73" s="162"/>
      <c r="L73" s="162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273"/>
    </row>
    <row r="74" spans="1:24" s="104" customFormat="1" ht="12.75" customHeight="1">
      <c r="A74" s="77" t="s">
        <v>565</v>
      </c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273"/>
    </row>
    <row r="75" spans="1:24" s="104" customFormat="1" ht="12.75" customHeight="1">
      <c r="A75" s="77" t="s">
        <v>566</v>
      </c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273"/>
    </row>
    <row r="76" spans="1:24">
      <c r="A76" s="77" t="s">
        <v>567</v>
      </c>
      <c r="C76" s="167"/>
    </row>
    <row r="77" spans="1:24" s="104" customFormat="1" ht="12.75" customHeight="1">
      <c r="A77" s="77" t="s">
        <v>568</v>
      </c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  <c r="X77" s="273"/>
    </row>
    <row r="78" spans="1:24" s="104" customFormat="1" ht="12.75" customHeight="1">
      <c r="A78" s="98" t="s">
        <v>569</v>
      </c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273"/>
    </row>
    <row r="79" spans="1:24" s="104" customFormat="1" ht="12.75" customHeight="1">
      <c r="A79" s="98" t="s">
        <v>570</v>
      </c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  <c r="X79" s="273"/>
    </row>
    <row r="80" spans="1:24" s="104" customFormat="1" ht="12.75" customHeight="1">
      <c r="A80" s="98" t="s">
        <v>571</v>
      </c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273"/>
    </row>
    <row r="81" spans="1:24" s="104" customFormat="1" ht="12.75" customHeight="1">
      <c r="A81" s="77" t="s">
        <v>572</v>
      </c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273"/>
    </row>
    <row r="82" spans="1:24" s="104" customFormat="1" ht="12.75" customHeight="1">
      <c r="A82" s="77" t="s">
        <v>573</v>
      </c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273"/>
    </row>
    <row r="83" spans="1:24">
      <c r="A83" s="77" t="s">
        <v>574</v>
      </c>
      <c r="C83" s="167"/>
    </row>
    <row r="84" spans="1:24">
      <c r="A84" s="77" t="s">
        <v>575</v>
      </c>
      <c r="C84" s="167"/>
    </row>
    <row r="85" spans="1:24">
      <c r="A85" s="77" t="s">
        <v>576</v>
      </c>
    </row>
    <row r="86" spans="1:24">
      <c r="B86" s="77"/>
    </row>
    <row r="87" spans="1:24">
      <c r="C87" s="167"/>
    </row>
    <row r="88" spans="1:24">
      <c r="C88" s="167"/>
    </row>
    <row r="89" spans="1:24">
      <c r="C89" s="167"/>
    </row>
    <row r="90" spans="1:24">
      <c r="C90" s="167"/>
    </row>
    <row r="91" spans="1:24">
      <c r="C91" s="167"/>
    </row>
    <row r="92" spans="1:24">
      <c r="C92" s="167"/>
    </row>
    <row r="93" spans="1:24">
      <c r="C93" s="167"/>
    </row>
    <row r="94" spans="1:24">
      <c r="C94" s="167"/>
    </row>
    <row r="95" spans="1:24">
      <c r="C95" s="167"/>
    </row>
    <row r="96" spans="1:24">
      <c r="C96" s="167"/>
    </row>
    <row r="97" spans="3:3">
      <c r="C97" s="167"/>
    </row>
    <row r="98" spans="3:3">
      <c r="C98" s="167"/>
    </row>
    <row r="99" spans="3:3">
      <c r="C99" s="167"/>
    </row>
    <row r="100" spans="3:3">
      <c r="C100" s="167"/>
    </row>
    <row r="101" spans="3:3">
      <c r="C101" s="167"/>
    </row>
    <row r="102" spans="3:3">
      <c r="C102" s="167"/>
    </row>
    <row r="103" spans="3:3">
      <c r="C103" s="167"/>
    </row>
    <row r="104" spans="3:3">
      <c r="C104" s="167"/>
    </row>
    <row r="105" spans="3:3">
      <c r="C105" s="167"/>
    </row>
    <row r="106" spans="3:3">
      <c r="C106" s="167"/>
    </row>
    <row r="107" spans="3:3">
      <c r="C107" s="167"/>
    </row>
    <row r="108" spans="3:3">
      <c r="C108" s="167"/>
    </row>
    <row r="109" spans="3:3">
      <c r="C109" s="167"/>
    </row>
    <row r="110" spans="3:3">
      <c r="C110" s="167"/>
    </row>
    <row r="111" spans="3:3">
      <c r="C111" s="167"/>
    </row>
    <row r="112" spans="3:3">
      <c r="C112" s="167"/>
    </row>
    <row r="113" spans="3:3">
      <c r="C113" s="167"/>
    </row>
    <row r="114" spans="3:3">
      <c r="C114" s="167"/>
    </row>
    <row r="115" spans="3:3">
      <c r="C115" s="167"/>
    </row>
    <row r="116" spans="3:3">
      <c r="C116" s="167"/>
    </row>
    <row r="117" spans="3:3">
      <c r="C117" s="167"/>
    </row>
    <row r="118" spans="3:3">
      <c r="C118" s="167"/>
    </row>
    <row r="119" spans="3:3">
      <c r="C119" s="167"/>
    </row>
  </sheetData>
  <printOptions horizontalCentered="1"/>
  <pageMargins left="0.59055118110236227" right="0.19685039370078741" top="0.78740157480314965" bottom="0.43307086614173229" header="0.11811023622047245" footer="0.11811023622047245"/>
  <pageSetup paperSize="9" scale="75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  <rowBreaks count="1" manualBreakCount="1">
    <brk id="6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workbookViewId="0"/>
  </sheetViews>
  <sheetFormatPr baseColWidth="10" defaultRowHeight="12.75"/>
  <cols>
    <col min="1" max="1" width="4.28515625" style="103" customWidth="1"/>
    <col min="2" max="2" width="55.7109375" style="103" customWidth="1"/>
    <col min="3" max="8" width="13.7109375" style="103" hidden="1" customWidth="1"/>
    <col min="9" max="23" width="11.7109375" style="103" customWidth="1"/>
    <col min="24" max="24" width="4.28515625" style="103" hidden="1" customWidth="1"/>
    <col min="25" max="16384" width="11.42578125" style="103"/>
  </cols>
  <sheetData>
    <row r="1" spans="1:25" ht="20.100000000000001" customHeight="1">
      <c r="A1" s="326" t="s">
        <v>693</v>
      </c>
      <c r="B1" s="152"/>
      <c r="D1" s="154"/>
      <c r="E1" s="154"/>
      <c r="F1" s="154"/>
      <c r="G1" s="154"/>
      <c r="J1" s="152"/>
      <c r="K1" s="154"/>
      <c r="L1" s="154"/>
      <c r="M1" s="154"/>
      <c r="N1" s="154"/>
      <c r="O1" s="326"/>
      <c r="P1" s="154"/>
      <c r="Q1" s="154"/>
      <c r="R1" s="154"/>
      <c r="S1" s="154"/>
      <c r="T1" s="154"/>
      <c r="U1" s="154"/>
      <c r="V1" s="154"/>
      <c r="W1" s="154"/>
      <c r="X1" s="152"/>
    </row>
    <row r="2" spans="1:25" ht="16.5" customHeight="1">
      <c r="A2" s="155" t="s">
        <v>358</v>
      </c>
      <c r="B2" s="155"/>
      <c r="D2" s="156"/>
      <c r="E2" s="156"/>
      <c r="F2" s="156"/>
      <c r="G2" s="156"/>
      <c r="J2" s="155"/>
      <c r="K2" s="156"/>
      <c r="L2" s="156"/>
      <c r="M2" s="156"/>
      <c r="N2" s="156"/>
      <c r="O2" s="155"/>
      <c r="P2" s="156"/>
      <c r="Q2" s="156"/>
      <c r="R2" s="156"/>
      <c r="S2" s="156"/>
      <c r="T2" s="156"/>
      <c r="U2" s="156"/>
      <c r="V2" s="156"/>
      <c r="W2" s="156"/>
    </row>
    <row r="3" spans="1:25" ht="12.95" customHeight="1">
      <c r="A3" s="157"/>
      <c r="B3" s="157"/>
      <c r="C3" s="157"/>
      <c r="D3" s="157"/>
      <c r="E3" s="157"/>
      <c r="F3" s="157"/>
      <c r="G3" s="157"/>
      <c r="H3" s="106"/>
      <c r="I3" s="106"/>
      <c r="J3" s="157"/>
      <c r="K3" s="157"/>
      <c r="L3" s="157"/>
      <c r="M3" s="157"/>
      <c r="N3" s="106"/>
      <c r="O3" s="157"/>
      <c r="P3" s="157"/>
      <c r="Q3" s="157"/>
      <c r="R3" s="157"/>
      <c r="S3" s="157"/>
      <c r="T3" s="157"/>
      <c r="U3" s="157"/>
      <c r="V3" s="157"/>
      <c r="W3" s="106"/>
      <c r="X3" s="106"/>
    </row>
    <row r="4" spans="1:25" ht="27" customHeight="1">
      <c r="A4" s="327" t="s">
        <v>263</v>
      </c>
      <c r="B4" s="364" t="s">
        <v>264</v>
      </c>
      <c r="C4" s="329">
        <v>1994</v>
      </c>
      <c r="D4" s="328">
        <v>1995</v>
      </c>
      <c r="E4" s="329">
        <v>1996</v>
      </c>
      <c r="F4" s="329">
        <v>1997</v>
      </c>
      <c r="G4" s="329">
        <v>1998</v>
      </c>
      <c r="H4" s="330">
        <v>1999</v>
      </c>
      <c r="I4" s="329">
        <v>2000</v>
      </c>
      <c r="J4" s="328">
        <v>2001</v>
      </c>
      <c r="K4" s="329">
        <v>2002</v>
      </c>
      <c r="L4" s="328">
        <v>2003</v>
      </c>
      <c r="M4" s="330">
        <v>2004</v>
      </c>
      <c r="N4" s="329">
        <v>2005</v>
      </c>
      <c r="O4" s="328">
        <v>2006</v>
      </c>
      <c r="P4" s="329">
        <v>2007</v>
      </c>
      <c r="Q4" s="329">
        <v>2008</v>
      </c>
      <c r="R4" s="329">
        <v>2009</v>
      </c>
      <c r="S4" s="329">
        <v>2010</v>
      </c>
      <c r="T4" s="340">
        <v>2011</v>
      </c>
      <c r="U4" s="329">
        <v>2012</v>
      </c>
      <c r="V4" s="330">
        <v>2013</v>
      </c>
      <c r="W4" s="330">
        <v>2014</v>
      </c>
      <c r="X4" s="331" t="s">
        <v>263</v>
      </c>
      <c r="Y4" s="106"/>
    </row>
    <row r="5" spans="1:25" s="104" customFormat="1" ht="20.100000000000001" customHeight="1">
      <c r="A5" s="73">
        <v>1</v>
      </c>
      <c r="B5" s="357" t="s">
        <v>416</v>
      </c>
      <c r="C5" s="332">
        <f>SUM(C6+C21+C22+C28+C29)</f>
        <v>1710.0044500978511</v>
      </c>
      <c r="D5" s="332">
        <f t="shared" ref="D5:F5" si="0">SUM(D6+D21+D22+D28+D29)</f>
        <v>1723.1355721383243</v>
      </c>
      <c r="E5" s="332">
        <f t="shared" si="0"/>
        <v>1761.820426853501</v>
      </c>
      <c r="F5" s="332">
        <f t="shared" si="0"/>
        <v>1716.5099479757578</v>
      </c>
      <c r="G5" s="332">
        <f>SUM(G6+G21+G22+G28+G29)</f>
        <v>1704.7340029565057</v>
      </c>
      <c r="H5" s="332">
        <f t="shared" ref="H5" si="1">SUM(H6+H21+H22+H28+H29)</f>
        <v>1664.6931332876097</v>
      </c>
      <c r="I5" s="276">
        <v>1663.2668795216066</v>
      </c>
      <c r="J5" s="276">
        <v>1702.1261848663748</v>
      </c>
      <c r="K5" s="276">
        <v>1670.9942469848665</v>
      </c>
      <c r="L5" s="276">
        <v>1680.3833402931909</v>
      </c>
      <c r="M5" s="276">
        <v>1659.6907216462009</v>
      </c>
      <c r="N5" s="276">
        <v>1648.839694155904</v>
      </c>
      <c r="O5" s="276">
        <v>1665.7456595678323</v>
      </c>
      <c r="P5" s="276">
        <v>1631.9966099934809</v>
      </c>
      <c r="Q5" s="276">
        <v>1645.2325457117454</v>
      </c>
      <c r="R5" s="276">
        <v>1550.451672904511</v>
      </c>
      <c r="S5" s="276">
        <v>1628.7809797037248</v>
      </c>
      <c r="T5" s="276">
        <v>1587.884506376475</v>
      </c>
      <c r="U5" s="276">
        <v>1590.3794106275382</v>
      </c>
      <c r="V5" s="276">
        <v>1625.7473234736167</v>
      </c>
      <c r="W5" s="276">
        <v>1552.5279278696657</v>
      </c>
      <c r="X5" s="258">
        <v>1</v>
      </c>
    </row>
    <row r="6" spans="1:25" s="104" customFormat="1" ht="15" customHeight="1">
      <c r="A6" s="88">
        <v>2</v>
      </c>
      <c r="B6" s="355" t="s">
        <v>577</v>
      </c>
      <c r="C6" s="332">
        <f>SUM(C7+C14)</f>
        <v>958.26235296104358</v>
      </c>
      <c r="D6" s="332">
        <f t="shared" ref="D6:F6" si="2">SUM(D7+D14)</f>
        <v>955.88914726433541</v>
      </c>
      <c r="E6" s="332">
        <f t="shared" si="2"/>
        <v>975.14498961946686</v>
      </c>
      <c r="F6" s="332">
        <f t="shared" si="2"/>
        <v>946.90990699284828</v>
      </c>
      <c r="G6" s="332">
        <f>SUM(G7+G14)</f>
        <v>937.91430423100883</v>
      </c>
      <c r="H6" s="332">
        <f t="shared" ref="H6" si="3">SUM(H7+H14)</f>
        <v>909.76328332416165</v>
      </c>
      <c r="I6" s="276">
        <v>912.91010984014781</v>
      </c>
      <c r="J6" s="276">
        <v>928.73917006548299</v>
      </c>
      <c r="K6" s="276">
        <v>911.58981787720563</v>
      </c>
      <c r="L6" s="276">
        <v>912.34001982201482</v>
      </c>
      <c r="M6" s="276">
        <v>897.78626421503247</v>
      </c>
      <c r="N6" s="276">
        <v>876.9215510191292</v>
      </c>
      <c r="O6" s="276">
        <v>888.13738926514486</v>
      </c>
      <c r="P6" s="276">
        <v>861.18675865641626</v>
      </c>
      <c r="Q6" s="276">
        <v>863.40523390691453</v>
      </c>
      <c r="R6" s="276">
        <v>797.85899640219236</v>
      </c>
      <c r="S6" s="276">
        <v>842.2338398897864</v>
      </c>
      <c r="T6" s="276">
        <v>822.28770700944665</v>
      </c>
      <c r="U6" s="276">
        <v>826.39036174546811</v>
      </c>
      <c r="V6" s="276">
        <v>845.14916489326947</v>
      </c>
      <c r="W6" s="276">
        <v>801.91972396109452</v>
      </c>
      <c r="X6" s="258">
        <v>2</v>
      </c>
    </row>
    <row r="7" spans="1:25" s="104" customFormat="1" ht="15" customHeight="1">
      <c r="A7" s="88">
        <v>3</v>
      </c>
      <c r="B7" s="356" t="s">
        <v>578</v>
      </c>
      <c r="C7" s="332">
        <f>SUM(C8:C13)</f>
        <v>943.55805434147476</v>
      </c>
      <c r="D7" s="332">
        <f t="shared" ref="D7:F7" si="4">SUM(D8:D13)</f>
        <v>942.41827998766553</v>
      </c>
      <c r="E7" s="332">
        <f t="shared" si="4"/>
        <v>962.53663844790447</v>
      </c>
      <c r="F7" s="332">
        <f t="shared" si="4"/>
        <v>934.75908270265666</v>
      </c>
      <c r="G7" s="332">
        <f>SUM(G8:G13)</f>
        <v>926.51639610420739</v>
      </c>
      <c r="H7" s="332">
        <f t="shared" ref="H7" si="5">SUM(H8:H13)</f>
        <v>899.04990565098478</v>
      </c>
      <c r="I7" s="276">
        <v>902.837924440341</v>
      </c>
      <c r="J7" s="276">
        <v>919.05012511971461</v>
      </c>
      <c r="K7" s="276">
        <v>902.41127566563512</v>
      </c>
      <c r="L7" s="276">
        <v>903.50551677194812</v>
      </c>
      <c r="M7" s="276">
        <v>889.29908961005867</v>
      </c>
      <c r="N7" s="276">
        <v>868.78632720076598</v>
      </c>
      <c r="O7" s="276">
        <v>880.09506512872167</v>
      </c>
      <c r="P7" s="276">
        <v>853.38520371365223</v>
      </c>
      <c r="Q7" s="276">
        <v>855.79389688083779</v>
      </c>
      <c r="R7" s="276">
        <v>790.88731659459074</v>
      </c>
      <c r="S7" s="276">
        <v>834.66993460613196</v>
      </c>
      <c r="T7" s="276">
        <v>814.85140773523813</v>
      </c>
      <c r="U7" s="276">
        <v>819.42694487095025</v>
      </c>
      <c r="V7" s="276">
        <v>838.15924417732026</v>
      </c>
      <c r="W7" s="276">
        <v>795.22017497702529</v>
      </c>
      <c r="X7" s="258">
        <v>3</v>
      </c>
    </row>
    <row r="8" spans="1:25" s="104" customFormat="1" ht="15" customHeight="1">
      <c r="A8" s="88">
        <v>4</v>
      </c>
      <c r="B8" s="344" t="s">
        <v>417</v>
      </c>
      <c r="C8" s="332">
        <v>939.09919251398253</v>
      </c>
      <c r="D8" s="332">
        <v>938.04713669818364</v>
      </c>
      <c r="E8" s="332">
        <v>958.26702723081269</v>
      </c>
      <c r="F8" s="332">
        <v>930.66735043438462</v>
      </c>
      <c r="G8" s="332">
        <v>922.67580977620116</v>
      </c>
      <c r="H8" s="332">
        <v>895.24464484456814</v>
      </c>
      <c r="I8" s="276">
        <v>899.20426703326052</v>
      </c>
      <c r="J8" s="276">
        <v>915.55448485045656</v>
      </c>
      <c r="K8" s="276">
        <v>899.07274637157536</v>
      </c>
      <c r="L8" s="276">
        <v>900.3029002713987</v>
      </c>
      <c r="M8" s="276">
        <v>886.28910058166684</v>
      </c>
      <c r="N8" s="276">
        <v>865.91201487672447</v>
      </c>
      <c r="O8" s="276">
        <v>877.37786149637418</v>
      </c>
      <c r="P8" s="276">
        <v>850.74969094085816</v>
      </c>
      <c r="Q8" s="276">
        <v>853.19388505220923</v>
      </c>
      <c r="R8" s="276">
        <v>788.37720337367409</v>
      </c>
      <c r="S8" s="276">
        <v>832.21961414699399</v>
      </c>
      <c r="T8" s="276">
        <v>812.43950688025802</v>
      </c>
      <c r="U8" s="276">
        <v>816.9899292673673</v>
      </c>
      <c r="V8" s="276">
        <v>835.74560086728957</v>
      </c>
      <c r="W8" s="276">
        <v>792.85857552456832</v>
      </c>
      <c r="X8" s="258">
        <v>4</v>
      </c>
    </row>
    <row r="9" spans="1:25" s="104" customFormat="1" ht="15" customHeight="1">
      <c r="A9" s="88">
        <v>5</v>
      </c>
      <c r="B9" s="344" t="s">
        <v>579</v>
      </c>
      <c r="C9" s="332">
        <v>4.2449265376294969</v>
      </c>
      <c r="D9" s="332">
        <v>4.1572929120650279</v>
      </c>
      <c r="E9" s="332">
        <v>4.0527570528984622</v>
      </c>
      <c r="F9" s="332">
        <v>3.8844510394559975</v>
      </c>
      <c r="G9" s="332">
        <v>3.6765137253218381</v>
      </c>
      <c r="H9" s="332">
        <v>3.6528799831403065</v>
      </c>
      <c r="I9" s="276">
        <v>3.4823740143912576</v>
      </c>
      <c r="J9" s="276">
        <v>3.3378060780139021</v>
      </c>
      <c r="K9" s="276">
        <v>3.1833179211203575</v>
      </c>
      <c r="L9" s="276">
        <v>3.0493953457681391</v>
      </c>
      <c r="M9" s="276">
        <v>2.8496065436669547</v>
      </c>
      <c r="N9" s="276">
        <v>2.7211174047829085</v>
      </c>
      <c r="O9" s="276">
        <v>2.5649786462168467</v>
      </c>
      <c r="P9" s="276">
        <v>2.4768239093216002</v>
      </c>
      <c r="Q9" s="276">
        <v>2.439812587436752</v>
      </c>
      <c r="R9" s="276">
        <v>2.3522465723769836</v>
      </c>
      <c r="S9" s="276">
        <v>2.3196358809585309</v>
      </c>
      <c r="T9" s="276">
        <v>2.2766567723177684</v>
      </c>
      <c r="U9" s="276">
        <v>2.3044827858389252</v>
      </c>
      <c r="V9" s="276">
        <v>2.2791210743449155</v>
      </c>
      <c r="W9" s="276">
        <v>2.2246968256619084</v>
      </c>
      <c r="X9" s="258">
        <v>5</v>
      </c>
    </row>
    <row r="10" spans="1:25" s="104" customFormat="1" ht="15" customHeight="1">
      <c r="A10" s="88">
        <v>6</v>
      </c>
      <c r="B10" s="344" t="s">
        <v>421</v>
      </c>
      <c r="C10" s="332">
        <v>0.20787373892725519</v>
      </c>
      <c r="D10" s="332">
        <v>0.20567570654634937</v>
      </c>
      <c r="E10" s="332">
        <v>0.20992927183080379</v>
      </c>
      <c r="F10" s="332">
        <v>0.20031267683461143</v>
      </c>
      <c r="G10" s="332">
        <v>0.15705257059333011</v>
      </c>
      <c r="H10" s="332">
        <v>0.1455182073668386</v>
      </c>
      <c r="I10" s="276">
        <v>0.14558804153907942</v>
      </c>
      <c r="J10" s="276">
        <v>0.15023385245910886</v>
      </c>
      <c r="K10" s="276">
        <v>0.14753416305484648</v>
      </c>
      <c r="L10" s="276">
        <v>0.14630891843364599</v>
      </c>
      <c r="M10" s="276">
        <v>0.1535212437934943</v>
      </c>
      <c r="N10" s="276">
        <v>0.1467631039733886</v>
      </c>
      <c r="O10" s="276">
        <v>0.14581243958194637</v>
      </c>
      <c r="P10" s="276">
        <v>0.15229264836774473</v>
      </c>
      <c r="Q10" s="276">
        <v>0.1539234940480842</v>
      </c>
      <c r="R10" s="276">
        <v>0.15129934637753473</v>
      </c>
      <c r="S10" s="276">
        <v>0.12450797947613761</v>
      </c>
      <c r="T10" s="276">
        <v>0.12902985766010377</v>
      </c>
      <c r="U10" s="276">
        <v>0.12630943259197513</v>
      </c>
      <c r="V10" s="276">
        <v>0.12820526683807598</v>
      </c>
      <c r="W10" s="276">
        <v>0.13048757769261621</v>
      </c>
      <c r="X10" s="258">
        <v>6</v>
      </c>
    </row>
    <row r="11" spans="1:25" s="104" customFormat="1" ht="15" customHeight="1">
      <c r="A11" s="88">
        <v>7</v>
      </c>
      <c r="B11" s="344" t="s">
        <v>580</v>
      </c>
      <c r="C11" s="350">
        <v>5.5479637834173175E-3</v>
      </c>
      <c r="D11" s="332">
        <v>7.6315649426283568E-3</v>
      </c>
      <c r="E11" s="332">
        <v>6.4019380267527964E-3</v>
      </c>
      <c r="F11" s="332">
        <v>6.4998105752373317E-3</v>
      </c>
      <c r="G11" s="332">
        <v>6.5451392951909344E-3</v>
      </c>
      <c r="H11" s="332">
        <v>6.4960552499115504E-3</v>
      </c>
      <c r="I11" s="276">
        <v>5.4060184426125424E-3</v>
      </c>
      <c r="J11" s="276">
        <v>7.3331603748937341E-3</v>
      </c>
      <c r="K11" s="276">
        <v>7.4296605701160692E-3</v>
      </c>
      <c r="L11" s="276">
        <v>6.6592858305137446E-3</v>
      </c>
      <c r="M11" s="276">
        <v>6.6034951984972603E-3</v>
      </c>
      <c r="N11" s="276">
        <v>6.1880242735662498E-3</v>
      </c>
      <c r="O11" s="276">
        <v>6.1931850195288147E-3</v>
      </c>
      <c r="P11" s="276">
        <v>6.1883152909422553E-3</v>
      </c>
      <c r="Q11" s="276">
        <v>6.0774952886603036E-3</v>
      </c>
      <c r="R11" s="276">
        <v>6.3907327381781962E-3</v>
      </c>
      <c r="S11" s="276">
        <v>6.0025132896872006E-3</v>
      </c>
      <c r="T11" s="276">
        <v>6.043236707397045E-3</v>
      </c>
      <c r="U11" s="276">
        <v>6.0565965285971834E-3</v>
      </c>
      <c r="V11" s="276">
        <v>6.1433547091726323E-3</v>
      </c>
      <c r="W11" s="276">
        <v>6.2387538635091423E-3</v>
      </c>
      <c r="X11" s="258">
        <v>7</v>
      </c>
    </row>
    <row r="12" spans="1:25" s="104" customFormat="1" ht="15" customHeight="1">
      <c r="A12" s="88">
        <v>8</v>
      </c>
      <c r="B12" s="344" t="s">
        <v>581</v>
      </c>
      <c r="C12" s="332">
        <v>2.3949821052999997E-4</v>
      </c>
      <c r="D12" s="332">
        <v>2.5945901895999999E-4</v>
      </c>
      <c r="E12" s="332">
        <v>2.5266957627000005E-4</v>
      </c>
      <c r="F12" s="332">
        <v>2.0080964642999998E-4</v>
      </c>
      <c r="G12" s="332">
        <v>2.1660705613000002E-4</v>
      </c>
      <c r="H12" s="332">
        <v>1.7841363364000002E-4</v>
      </c>
      <c r="I12" s="276">
        <v>1.1071438368999999E-4</v>
      </c>
      <c r="J12" s="276">
        <v>1.0262671346999999E-4</v>
      </c>
      <c r="K12" s="276">
        <v>1.1215281101000001E-4</v>
      </c>
      <c r="L12" s="276">
        <v>1.1987342540000001E-4</v>
      </c>
      <c r="M12" s="276">
        <v>1.1548471335000001E-4</v>
      </c>
      <c r="N12" s="276">
        <v>9.8182827779999998E-5</v>
      </c>
      <c r="O12" s="276">
        <v>7.7190438700000004E-5</v>
      </c>
      <c r="P12" s="276">
        <v>6.8400108260000014E-5</v>
      </c>
      <c r="Q12" s="276">
        <v>6.7935503349999992E-5</v>
      </c>
      <c r="R12" s="276">
        <v>4.8324727659999991E-5</v>
      </c>
      <c r="S12" s="276">
        <v>4.0443436180000002E-5</v>
      </c>
      <c r="T12" s="276">
        <v>3.2256936569999998E-5</v>
      </c>
      <c r="U12" s="276">
        <v>2.8416037380000002E-5</v>
      </c>
      <c r="V12" s="276">
        <v>3.0578977990000003E-5</v>
      </c>
      <c r="W12" s="276">
        <v>2.7340342640000004E-5</v>
      </c>
      <c r="X12" s="258">
        <v>8</v>
      </c>
    </row>
    <row r="13" spans="1:25" s="104" customFormat="1" ht="15" customHeight="1">
      <c r="A13" s="88">
        <v>9</v>
      </c>
      <c r="B13" s="344" t="s">
        <v>582</v>
      </c>
      <c r="C13" s="332">
        <v>2.7408894161000001E-4</v>
      </c>
      <c r="D13" s="332">
        <v>2.8364690896000002E-4</v>
      </c>
      <c r="E13" s="332">
        <v>2.7028475949E-4</v>
      </c>
      <c r="F13" s="332">
        <v>2.6793175957999998E-4</v>
      </c>
      <c r="G13" s="332">
        <v>2.5828573978000003E-4</v>
      </c>
      <c r="H13" s="332">
        <v>1.8814702585000001E-4</v>
      </c>
      <c r="I13" s="276">
        <v>1.7861832383E-4</v>
      </c>
      <c r="J13" s="276">
        <v>1.6455169667999999E-4</v>
      </c>
      <c r="K13" s="276">
        <v>1.3539650351999998E-4</v>
      </c>
      <c r="L13" s="276">
        <v>1.3307709157000001E-4</v>
      </c>
      <c r="M13" s="276">
        <v>1.4226101954000002E-4</v>
      </c>
      <c r="N13" s="276">
        <v>1.4560818385999998E-4</v>
      </c>
      <c r="O13" s="276">
        <v>1.4217109039E-4</v>
      </c>
      <c r="P13" s="276">
        <v>1.3949970553E-4</v>
      </c>
      <c r="Q13" s="276">
        <v>1.3031635175000001E-4</v>
      </c>
      <c r="R13" s="276">
        <v>1.2824469631999999E-4</v>
      </c>
      <c r="S13" s="276">
        <v>1.3364197736E-4</v>
      </c>
      <c r="T13" s="276">
        <v>1.3873135826999999E-4</v>
      </c>
      <c r="U13" s="276">
        <v>1.3837258605E-4</v>
      </c>
      <c r="V13" s="276">
        <v>1.4303516045000001E-4</v>
      </c>
      <c r="W13" s="276">
        <v>1.4895489631000001E-4</v>
      </c>
      <c r="X13" s="258">
        <v>9</v>
      </c>
    </row>
    <row r="14" spans="1:25" s="104" customFormat="1" ht="15" customHeight="1">
      <c r="A14" s="88">
        <v>10</v>
      </c>
      <c r="B14" s="356" t="s">
        <v>10</v>
      </c>
      <c r="C14" s="332">
        <f>SUM(C15:C20)</f>
        <v>14.704298619568814</v>
      </c>
      <c r="D14" s="332">
        <f t="shared" ref="D14:F14" si="6">SUM(D15:D20)</f>
        <v>13.470867276669898</v>
      </c>
      <c r="E14" s="332">
        <f t="shared" si="6"/>
        <v>12.608351171562397</v>
      </c>
      <c r="F14" s="332">
        <f t="shared" si="6"/>
        <v>12.15082429019157</v>
      </c>
      <c r="G14" s="332">
        <f>SUM(G15:G20)</f>
        <v>11.397908126801433</v>
      </c>
      <c r="H14" s="332">
        <f t="shared" ref="H14" si="7">SUM(H15:H20)</f>
        <v>10.713377673176915</v>
      </c>
      <c r="I14" s="276">
        <v>10.072185399806857</v>
      </c>
      <c r="J14" s="276">
        <v>9.6890449457684262</v>
      </c>
      <c r="K14" s="276">
        <v>9.1785422115705106</v>
      </c>
      <c r="L14" s="276">
        <v>8.8345030500666848</v>
      </c>
      <c r="M14" s="276">
        <v>8.4871746049738075</v>
      </c>
      <c r="N14" s="276">
        <v>8.1352238183632704</v>
      </c>
      <c r="O14" s="276">
        <v>8.0423241364232343</v>
      </c>
      <c r="P14" s="276">
        <v>7.8015549427640458</v>
      </c>
      <c r="Q14" s="276">
        <v>7.6113370260767734</v>
      </c>
      <c r="R14" s="276">
        <v>6.9716798076016033</v>
      </c>
      <c r="S14" s="276">
        <v>7.5639052836544654</v>
      </c>
      <c r="T14" s="276">
        <v>7.4362992742085208</v>
      </c>
      <c r="U14" s="276">
        <v>6.963416874517895</v>
      </c>
      <c r="V14" s="276">
        <v>6.9899207159491743</v>
      </c>
      <c r="W14" s="276">
        <v>6.6995489840692359</v>
      </c>
      <c r="X14" s="258">
        <v>10</v>
      </c>
    </row>
    <row r="15" spans="1:25" s="104" customFormat="1" ht="15" customHeight="1">
      <c r="A15" s="88">
        <v>11</v>
      </c>
      <c r="B15" s="344" t="s">
        <v>418</v>
      </c>
      <c r="C15" s="332">
        <v>6.8115331820898994</v>
      </c>
      <c r="D15" s="332">
        <v>6.4413536022390332</v>
      </c>
      <c r="E15" s="332">
        <v>5.9891549985410473</v>
      </c>
      <c r="F15" s="332">
        <v>5.8530966311119066</v>
      </c>
      <c r="G15" s="332">
        <v>5.4104948960061741</v>
      </c>
      <c r="H15" s="332">
        <v>5.0665551837882639</v>
      </c>
      <c r="I15" s="276">
        <v>4.7953136728055625</v>
      </c>
      <c r="J15" s="276">
        <v>4.618550382138003</v>
      </c>
      <c r="K15" s="276">
        <v>4.3445695890501632</v>
      </c>
      <c r="L15" s="276">
        <v>4.1634340634880926</v>
      </c>
      <c r="M15" s="276">
        <v>3.9276322474420722</v>
      </c>
      <c r="N15" s="276">
        <v>3.7221377245392215</v>
      </c>
      <c r="O15" s="276">
        <v>3.6556988515231605</v>
      </c>
      <c r="P15" s="276">
        <v>3.5656327579722484</v>
      </c>
      <c r="Q15" s="276">
        <v>3.4973769303698043</v>
      </c>
      <c r="R15" s="276">
        <v>3.0905290747703775</v>
      </c>
      <c r="S15" s="276">
        <v>3.5332467199100743</v>
      </c>
      <c r="T15" s="276">
        <v>3.451809495230604</v>
      </c>
      <c r="U15" s="276">
        <v>3.0952647420838471</v>
      </c>
      <c r="V15" s="276">
        <v>3.1207322045434132</v>
      </c>
      <c r="W15" s="276">
        <v>2.9644181627533714</v>
      </c>
      <c r="X15" s="258">
        <v>11</v>
      </c>
    </row>
    <row r="16" spans="1:25" s="104" customFormat="1" ht="15" customHeight="1">
      <c r="A16" s="88">
        <v>12</v>
      </c>
      <c r="B16" s="344" t="s">
        <v>419</v>
      </c>
      <c r="C16" s="332">
        <v>2.1983389358342871</v>
      </c>
      <c r="D16" s="332">
        <v>2.1637992626243068</v>
      </c>
      <c r="E16" s="332">
        <v>2.0918274888275152</v>
      </c>
      <c r="F16" s="332">
        <v>2.0257759425221695</v>
      </c>
      <c r="G16" s="332">
        <v>2.0021666284618425</v>
      </c>
      <c r="H16" s="332">
        <v>1.977347826391167</v>
      </c>
      <c r="I16" s="276">
        <v>1.9236999709549991</v>
      </c>
      <c r="J16" s="276">
        <v>1.8463122609500151</v>
      </c>
      <c r="K16" s="276">
        <v>1.7684304769609538</v>
      </c>
      <c r="L16" s="276">
        <v>1.7132529459987398</v>
      </c>
      <c r="M16" s="276">
        <v>1.6474883321083651</v>
      </c>
      <c r="N16" s="276">
        <v>1.5724423695178651</v>
      </c>
      <c r="O16" s="276">
        <v>1.5569228762482954</v>
      </c>
      <c r="P16" s="276">
        <v>1.4851445561303296</v>
      </c>
      <c r="Q16" s="276">
        <v>1.4116144261352652</v>
      </c>
      <c r="R16" s="276">
        <v>1.311898950976023</v>
      </c>
      <c r="S16" s="276">
        <v>1.3367319947006029</v>
      </c>
      <c r="T16" s="276">
        <v>1.3158751884038054</v>
      </c>
      <c r="U16" s="276">
        <v>1.2749595108386715</v>
      </c>
      <c r="V16" s="276">
        <v>1.2724101450112408</v>
      </c>
      <c r="W16" s="276">
        <v>1.2242945706188606</v>
      </c>
      <c r="X16" s="258">
        <v>12</v>
      </c>
    </row>
    <row r="17" spans="1:24" s="104" customFormat="1" ht="15" customHeight="1">
      <c r="A17" s="88">
        <v>13</v>
      </c>
      <c r="B17" s="344" t="s">
        <v>420</v>
      </c>
      <c r="C17" s="332">
        <v>2.3792966314659143</v>
      </c>
      <c r="D17" s="332">
        <v>1.7069607154949762</v>
      </c>
      <c r="E17" s="332">
        <v>1.4447096122247647</v>
      </c>
      <c r="F17" s="332">
        <v>1.2086636516709992</v>
      </c>
      <c r="G17" s="332">
        <v>0.97381808285789628</v>
      </c>
      <c r="H17" s="332">
        <v>0.7961863806940932</v>
      </c>
      <c r="I17" s="276">
        <v>0.64573108917247335</v>
      </c>
      <c r="J17" s="276">
        <v>0.6262042315441706</v>
      </c>
      <c r="K17" s="276">
        <v>0.56338202764657952</v>
      </c>
      <c r="L17" s="276">
        <v>0.53565323760812833</v>
      </c>
      <c r="M17" s="276">
        <v>0.4971820459607485</v>
      </c>
      <c r="N17" s="276">
        <v>0.47370049224966582</v>
      </c>
      <c r="O17" s="276">
        <v>0.47633614561646209</v>
      </c>
      <c r="P17" s="276">
        <v>0.45994214991035554</v>
      </c>
      <c r="Q17" s="276">
        <v>0.46036704558859387</v>
      </c>
      <c r="R17" s="276">
        <v>0.41136900646430363</v>
      </c>
      <c r="S17" s="276">
        <v>0.43222845225618439</v>
      </c>
      <c r="T17" s="276">
        <v>0.42799416817527641</v>
      </c>
      <c r="U17" s="276">
        <v>0.41266871195042032</v>
      </c>
      <c r="V17" s="276">
        <v>0.41042466110314546</v>
      </c>
      <c r="W17" s="276">
        <v>0.38803401317935954</v>
      </c>
      <c r="X17" s="258">
        <v>13</v>
      </c>
    </row>
    <row r="18" spans="1:24" s="104" customFormat="1" ht="15" customHeight="1">
      <c r="A18" s="88">
        <v>14</v>
      </c>
      <c r="B18" s="344" t="s">
        <v>422</v>
      </c>
      <c r="C18" s="332">
        <v>0.66411017537763861</v>
      </c>
      <c r="D18" s="332">
        <v>0.67846533180750701</v>
      </c>
      <c r="E18" s="332">
        <v>0.68566550890594191</v>
      </c>
      <c r="F18" s="332">
        <v>0.68057018894707544</v>
      </c>
      <c r="G18" s="332">
        <v>0.68793884332485866</v>
      </c>
      <c r="H18" s="332">
        <v>0.69453023460447449</v>
      </c>
      <c r="I18" s="276">
        <v>0.69776454205066107</v>
      </c>
      <c r="J18" s="276">
        <v>0.70605155353276439</v>
      </c>
      <c r="K18" s="276">
        <v>0.69184187904796368</v>
      </c>
      <c r="L18" s="276">
        <v>0.69135587827102329</v>
      </c>
      <c r="M18" s="276">
        <v>0.68296626242504865</v>
      </c>
      <c r="N18" s="276">
        <v>0.67830269415297129</v>
      </c>
      <c r="O18" s="276">
        <v>0.68290413419776053</v>
      </c>
      <c r="P18" s="276">
        <v>0.68315397017177681</v>
      </c>
      <c r="Q18" s="276">
        <v>0.69239038058495317</v>
      </c>
      <c r="R18" s="276">
        <v>0.71061177515209573</v>
      </c>
      <c r="S18" s="276">
        <v>0.68161193559211319</v>
      </c>
      <c r="T18" s="276">
        <v>0.72356767101855435</v>
      </c>
      <c r="U18" s="276">
        <v>0.70509756349624664</v>
      </c>
      <c r="V18" s="276">
        <v>0.72995127133084603</v>
      </c>
      <c r="W18" s="276">
        <v>0.73978724909725269</v>
      </c>
      <c r="X18" s="258">
        <v>14</v>
      </c>
    </row>
    <row r="19" spans="1:24" s="104" customFormat="1" ht="15" customHeight="1">
      <c r="A19" s="88">
        <v>15</v>
      </c>
      <c r="B19" s="344" t="s">
        <v>424</v>
      </c>
      <c r="C19" s="332">
        <v>2.1071149840889678</v>
      </c>
      <c r="D19" s="332">
        <v>2.0262076187363092</v>
      </c>
      <c r="E19" s="332">
        <v>1.9578236864905925</v>
      </c>
      <c r="F19" s="332">
        <v>1.9317600091656679</v>
      </c>
      <c r="G19" s="332">
        <v>1.8904811814850868</v>
      </c>
      <c r="H19" s="332">
        <v>1.7458689748530332</v>
      </c>
      <c r="I19" s="276">
        <v>1.5993719818063459</v>
      </c>
      <c r="J19" s="276">
        <v>1.4968651346207082</v>
      </c>
      <c r="K19" s="276">
        <v>1.4279142463484544</v>
      </c>
      <c r="L19" s="276">
        <v>1.358756266236375</v>
      </c>
      <c r="M19" s="276">
        <v>1.3668554346369124</v>
      </c>
      <c r="N19" s="276">
        <v>1.3380887833429271</v>
      </c>
      <c r="O19" s="276">
        <v>1.3239488612401156</v>
      </c>
      <c r="P19" s="276">
        <v>1.2659586399820431</v>
      </c>
      <c r="Q19" s="276">
        <v>1.2136129245649099</v>
      </c>
      <c r="R19" s="276">
        <v>1.1268138263336791</v>
      </c>
      <c r="S19" s="276">
        <v>1.2356104059136643</v>
      </c>
      <c r="T19" s="276">
        <v>1.1656584928388667</v>
      </c>
      <c r="U19" s="276">
        <v>1.1336843511690948</v>
      </c>
      <c r="V19" s="276">
        <v>1.1103463156913713</v>
      </c>
      <c r="W19" s="276">
        <v>1.0413554254459296</v>
      </c>
      <c r="X19" s="258">
        <v>15</v>
      </c>
    </row>
    <row r="20" spans="1:24" s="104" customFormat="1" ht="15" customHeight="1">
      <c r="A20" s="88">
        <v>16</v>
      </c>
      <c r="B20" s="344" t="s">
        <v>423</v>
      </c>
      <c r="C20" s="332">
        <v>0.54390471071210666</v>
      </c>
      <c r="D20" s="332">
        <v>0.45408074576776475</v>
      </c>
      <c r="E20" s="332">
        <v>0.4391698765725377</v>
      </c>
      <c r="F20" s="332">
        <v>0.45095786677374966</v>
      </c>
      <c r="G20" s="332">
        <v>0.43300849466557501</v>
      </c>
      <c r="H20" s="332">
        <v>0.43288907284588141</v>
      </c>
      <c r="I20" s="276">
        <v>0.41030414301681439</v>
      </c>
      <c r="J20" s="276">
        <v>0.39506138298276317</v>
      </c>
      <c r="K20" s="276">
        <v>0.38240399251639556</v>
      </c>
      <c r="L20" s="276">
        <v>0.37205065846432545</v>
      </c>
      <c r="M20" s="276">
        <v>0.36505028240066195</v>
      </c>
      <c r="N20" s="276">
        <v>0.35055175456061982</v>
      </c>
      <c r="O20" s="276">
        <v>0.34651326759744133</v>
      </c>
      <c r="P20" s="276">
        <v>0.34172286859729334</v>
      </c>
      <c r="Q20" s="276">
        <v>0.33597531883324733</v>
      </c>
      <c r="R20" s="276">
        <v>0.32045717390512429</v>
      </c>
      <c r="S20" s="276">
        <v>0.34447577528182527</v>
      </c>
      <c r="T20" s="276">
        <v>0.35139425854141304</v>
      </c>
      <c r="U20" s="276">
        <v>0.34174199497961399</v>
      </c>
      <c r="V20" s="276">
        <v>0.34605611826915789</v>
      </c>
      <c r="W20" s="276">
        <v>0.3416595629744627</v>
      </c>
      <c r="X20" s="258">
        <v>16</v>
      </c>
    </row>
    <row r="21" spans="1:24" s="104" customFormat="1" ht="15" customHeight="1">
      <c r="A21" s="88">
        <v>17</v>
      </c>
      <c r="B21" s="355" t="s">
        <v>425</v>
      </c>
      <c r="C21" s="332">
        <v>4.5145153580731483</v>
      </c>
      <c r="D21" s="332">
        <v>3.9931124442799999</v>
      </c>
      <c r="E21" s="332">
        <v>3.7862059324737225</v>
      </c>
      <c r="F21" s="332">
        <v>3.6603553717112973</v>
      </c>
      <c r="G21" s="332">
        <v>3.3587184236075367</v>
      </c>
      <c r="H21" s="332">
        <v>3.2336101729234539</v>
      </c>
      <c r="I21" s="276">
        <v>3.1598661468425799</v>
      </c>
      <c r="J21" s="276">
        <v>3.0861221911152898</v>
      </c>
      <c r="K21" s="276">
        <v>0</v>
      </c>
      <c r="L21" s="276">
        <v>0</v>
      </c>
      <c r="M21" s="276">
        <v>0</v>
      </c>
      <c r="N21" s="276">
        <v>0</v>
      </c>
      <c r="O21" s="276">
        <v>0</v>
      </c>
      <c r="P21" s="276">
        <v>0</v>
      </c>
      <c r="Q21" s="276">
        <v>0</v>
      </c>
      <c r="R21" s="276">
        <v>0</v>
      </c>
      <c r="S21" s="276">
        <v>0</v>
      </c>
      <c r="T21" s="276">
        <v>0</v>
      </c>
      <c r="U21" s="276">
        <v>0</v>
      </c>
      <c r="V21" s="276">
        <v>0</v>
      </c>
      <c r="W21" s="276">
        <v>0</v>
      </c>
      <c r="X21" s="258">
        <v>17</v>
      </c>
    </row>
    <row r="22" spans="1:24" s="104" customFormat="1" ht="15" customHeight="1">
      <c r="A22" s="88">
        <v>18</v>
      </c>
      <c r="B22" s="355" t="s">
        <v>426</v>
      </c>
      <c r="C22" s="332">
        <v>33.744661460700001</v>
      </c>
      <c r="D22" s="332">
        <v>35.291714861500004</v>
      </c>
      <c r="E22" s="332">
        <v>36.735801379266661</v>
      </c>
      <c r="F22" s="332">
        <v>35.63691244693333</v>
      </c>
      <c r="G22" s="332">
        <v>35.701594560800004</v>
      </c>
      <c r="H22" s="332">
        <v>37.021065491233337</v>
      </c>
      <c r="I22" s="276">
        <v>35.064456844066662</v>
      </c>
      <c r="J22" s="276">
        <v>36.036047372700004</v>
      </c>
      <c r="K22" s="276">
        <v>34.993169519133332</v>
      </c>
      <c r="L22" s="276">
        <v>34.880846254466668</v>
      </c>
      <c r="M22" s="276">
        <v>34.294959543600001</v>
      </c>
      <c r="N22" s="276">
        <v>35.107337524208766</v>
      </c>
      <c r="O22" s="276">
        <v>34.01880164050138</v>
      </c>
      <c r="P22" s="276">
        <v>32.539276670912471</v>
      </c>
      <c r="Q22" s="276">
        <v>32.943376271706747</v>
      </c>
      <c r="R22" s="276">
        <v>34.166472249182235</v>
      </c>
      <c r="S22" s="276">
        <v>36.212891136268951</v>
      </c>
      <c r="T22" s="276">
        <v>33.999333165732033</v>
      </c>
      <c r="U22" s="276">
        <v>33.195279544419883</v>
      </c>
      <c r="V22" s="276">
        <v>34.781104669881664</v>
      </c>
      <c r="W22" s="276">
        <v>34.387967192613289</v>
      </c>
      <c r="X22" s="258">
        <v>18</v>
      </c>
    </row>
    <row r="23" spans="1:24" s="104" customFormat="1" ht="15" customHeight="1">
      <c r="A23" s="88">
        <v>19</v>
      </c>
      <c r="B23" s="356" t="s">
        <v>427</v>
      </c>
      <c r="C23" s="332">
        <v>26.519156500000001</v>
      </c>
      <c r="D23" s="332">
        <v>27.227919</v>
      </c>
      <c r="E23" s="332">
        <v>27.798044666666666</v>
      </c>
      <c r="F23" s="332">
        <v>27.381533533333332</v>
      </c>
      <c r="G23" s="332">
        <v>27.321944200000001</v>
      </c>
      <c r="H23" s="332">
        <v>27.37956333333333</v>
      </c>
      <c r="I23" s="276">
        <v>27.211993666666665</v>
      </c>
      <c r="J23" s="276">
        <v>27.509490000000003</v>
      </c>
      <c r="K23" s="276">
        <v>26.735698333333335</v>
      </c>
      <c r="L23" s="276">
        <v>26.408366666666669</v>
      </c>
      <c r="M23" s="276">
        <v>25.791774</v>
      </c>
      <c r="N23" s="276">
        <v>25.546724126752768</v>
      </c>
      <c r="O23" s="276">
        <v>24.722030987434376</v>
      </c>
      <c r="P23" s="276">
        <v>24.981415512512473</v>
      </c>
      <c r="Q23" s="276">
        <v>25.336750651706748</v>
      </c>
      <c r="R23" s="276">
        <v>25.090745629182226</v>
      </c>
      <c r="S23" s="276">
        <v>24.497892175768953</v>
      </c>
      <c r="T23" s="276">
        <v>24.408181325732027</v>
      </c>
      <c r="U23" s="276">
        <v>24.517914374419881</v>
      </c>
      <c r="V23" s="276">
        <v>24.295866169881663</v>
      </c>
      <c r="W23" s="276">
        <v>24.696041479971559</v>
      </c>
      <c r="X23" s="258">
        <v>19</v>
      </c>
    </row>
    <row r="24" spans="1:24" s="104" customFormat="1" ht="15" customHeight="1">
      <c r="A24" s="88">
        <v>20</v>
      </c>
      <c r="B24" s="356" t="s">
        <v>428</v>
      </c>
      <c r="C24" s="332">
        <v>4.7372579999999997</v>
      </c>
      <c r="D24" s="332">
        <v>4.7095559999999992</v>
      </c>
      <c r="E24" s="332">
        <v>4.7980079999999994</v>
      </c>
      <c r="F24" s="332">
        <v>5.10534</v>
      </c>
      <c r="G24" s="332">
        <v>5.2032129999999999</v>
      </c>
      <c r="H24" s="332">
        <v>5.5421519999999997</v>
      </c>
      <c r="I24" s="276">
        <v>4.913837</v>
      </c>
      <c r="J24" s="276">
        <v>4.9226099999999997</v>
      </c>
      <c r="K24" s="276">
        <v>4.7486350000000002</v>
      </c>
      <c r="L24" s="276">
        <v>4.6971579999999999</v>
      </c>
      <c r="M24" s="276">
        <v>4.5143170000000001</v>
      </c>
      <c r="N24" s="276">
        <v>4.3820839999999999</v>
      </c>
      <c r="O24" s="276">
        <v>4.4846349999999999</v>
      </c>
      <c r="P24" s="276">
        <v>4.8342780000000003</v>
      </c>
      <c r="Q24" s="276">
        <v>4.1408990000000001</v>
      </c>
      <c r="R24" s="276">
        <v>4.2418839999999998</v>
      </c>
      <c r="S24" s="276">
        <v>4.7829329999999999</v>
      </c>
      <c r="T24" s="276">
        <v>4.6715879999999999</v>
      </c>
      <c r="U24" s="276">
        <v>4.8927190000000005</v>
      </c>
      <c r="V24" s="276">
        <v>5.2879040000000002</v>
      </c>
      <c r="W24" s="276">
        <v>5.3447800000000001</v>
      </c>
      <c r="X24" s="258">
        <v>20</v>
      </c>
    </row>
    <row r="25" spans="1:24" s="104" customFormat="1" ht="15" customHeight="1">
      <c r="A25" s="88">
        <v>21</v>
      </c>
      <c r="B25" s="356" t="s">
        <v>429</v>
      </c>
      <c r="C25" s="332">
        <v>2.9768999999999997E-2</v>
      </c>
      <c r="D25" s="332">
        <v>3.4530999999999999E-2</v>
      </c>
      <c r="E25" s="332">
        <v>3.5084999999999998E-2</v>
      </c>
      <c r="F25" s="332">
        <v>3.4646999999999997E-2</v>
      </c>
      <c r="G25" s="332">
        <v>3.8883000000000001E-2</v>
      </c>
      <c r="H25" s="332">
        <v>3.5402999999999997E-2</v>
      </c>
      <c r="I25" s="276">
        <v>3.5594000000000001E-2</v>
      </c>
      <c r="J25" s="276">
        <v>3.3662999999999998E-2</v>
      </c>
      <c r="K25" s="276">
        <v>3.4678E-2</v>
      </c>
      <c r="L25" s="276">
        <v>3.5755000000000002E-2</v>
      </c>
      <c r="M25" s="276">
        <v>3.5131000000000003E-2</v>
      </c>
      <c r="N25" s="276">
        <v>3.5493999999999998E-2</v>
      </c>
      <c r="O25" s="276">
        <v>3.8786000000000001E-2</v>
      </c>
      <c r="P25" s="276">
        <v>4.0744000000000002E-2</v>
      </c>
      <c r="Q25" s="276">
        <v>4.342E-2</v>
      </c>
      <c r="R25" s="276">
        <v>3.8757E-2</v>
      </c>
      <c r="S25" s="276">
        <v>4.0843999999999998E-2</v>
      </c>
      <c r="T25" s="276">
        <v>4.3865000000000001E-2</v>
      </c>
      <c r="U25" s="276">
        <v>4.5526999999999998E-2</v>
      </c>
      <c r="V25" s="276">
        <v>4.3764999999999998E-2</v>
      </c>
      <c r="W25" s="276">
        <v>4.6102999999999998E-2</v>
      </c>
      <c r="X25" s="258">
        <v>21</v>
      </c>
    </row>
    <row r="26" spans="1:24" s="104" customFormat="1" ht="15" customHeight="1">
      <c r="A26" s="88">
        <v>22</v>
      </c>
      <c r="B26" s="356" t="s">
        <v>430</v>
      </c>
      <c r="C26" s="332">
        <v>1.5934779606999998</v>
      </c>
      <c r="D26" s="332">
        <v>1.6847088614999999</v>
      </c>
      <c r="E26" s="332">
        <v>1.7546637126</v>
      </c>
      <c r="F26" s="332">
        <v>1.7503919135999997</v>
      </c>
      <c r="G26" s="332">
        <v>1.7535543607999997</v>
      </c>
      <c r="H26" s="332">
        <v>1.7079471579000003</v>
      </c>
      <c r="I26" s="276">
        <v>1.7610321773999997</v>
      </c>
      <c r="J26" s="276">
        <v>1.7212843727</v>
      </c>
      <c r="K26" s="276">
        <v>1.7141581858000003</v>
      </c>
      <c r="L26" s="276">
        <v>1.7045665878000003</v>
      </c>
      <c r="M26" s="276">
        <v>1.7377375436000004</v>
      </c>
      <c r="N26" s="276">
        <v>1.6960353974559996</v>
      </c>
      <c r="O26" s="276">
        <v>1.6763496530669999</v>
      </c>
      <c r="P26" s="276">
        <v>1.6458391583999998</v>
      </c>
      <c r="Q26" s="276">
        <v>1.6803066199999999</v>
      </c>
      <c r="R26" s="276">
        <v>1.6790856199999999</v>
      </c>
      <c r="S26" s="276">
        <v>1.6302219605000001</v>
      </c>
      <c r="T26" s="276">
        <v>1.6266988399999998</v>
      </c>
      <c r="U26" s="276">
        <v>1.5721191700000001</v>
      </c>
      <c r="V26" s="276">
        <v>1.5825695</v>
      </c>
      <c r="W26" s="276">
        <v>1.5944949099999999</v>
      </c>
      <c r="X26" s="258">
        <v>22</v>
      </c>
    </row>
    <row r="27" spans="1:24" s="104" customFormat="1" ht="15" customHeight="1">
      <c r="A27" s="88">
        <v>23</v>
      </c>
      <c r="B27" s="356" t="s">
        <v>431</v>
      </c>
      <c r="C27" s="332">
        <v>0.86499999999999999</v>
      </c>
      <c r="D27" s="332">
        <v>1.635</v>
      </c>
      <c r="E27" s="332">
        <v>2.35</v>
      </c>
      <c r="F27" s="332">
        <v>1.365</v>
      </c>
      <c r="G27" s="332">
        <v>1.3839999999999999</v>
      </c>
      <c r="H27" s="332">
        <v>2.3559999999999999</v>
      </c>
      <c r="I27" s="276">
        <v>1.1419999999999999</v>
      </c>
      <c r="J27" s="276">
        <v>1.849</v>
      </c>
      <c r="K27" s="276">
        <v>1.76</v>
      </c>
      <c r="L27" s="276">
        <v>2.0350000000000001</v>
      </c>
      <c r="M27" s="276">
        <v>2.2160000000000002</v>
      </c>
      <c r="N27" s="276">
        <v>3.4470000000000001</v>
      </c>
      <c r="O27" s="276">
        <v>3.097</v>
      </c>
      <c r="P27" s="276">
        <v>1.0369999999999999</v>
      </c>
      <c r="Q27" s="276">
        <v>1.742</v>
      </c>
      <c r="R27" s="276">
        <v>3.1160000000000001</v>
      </c>
      <c r="S27" s="276">
        <v>5.2610000000000001</v>
      </c>
      <c r="T27" s="276">
        <v>3.2490000000000001</v>
      </c>
      <c r="U27" s="276">
        <v>2.1669999999999998</v>
      </c>
      <c r="V27" s="276">
        <v>3.5710000000000002</v>
      </c>
      <c r="W27" s="276">
        <v>2.70654780264173</v>
      </c>
      <c r="X27" s="258">
        <v>23</v>
      </c>
    </row>
    <row r="28" spans="1:24" s="104" customFormat="1" ht="15" customHeight="1">
      <c r="A28" s="88">
        <v>24</v>
      </c>
      <c r="B28" s="355" t="s">
        <v>432</v>
      </c>
      <c r="C28" s="332">
        <v>6.5265024000000005E-2</v>
      </c>
      <c r="D28" s="332">
        <v>6.6567792000000001E-2</v>
      </c>
      <c r="E28" s="332">
        <v>6.719194523834883E-2</v>
      </c>
      <c r="F28" s="332">
        <v>6.8077495435977992E-2</v>
      </c>
      <c r="G28" s="332">
        <v>6.9416348907574491E-2</v>
      </c>
      <c r="H28" s="332">
        <v>7.1533884967391992E-2</v>
      </c>
      <c r="I28" s="276">
        <v>7.1170058907617267E-2</v>
      </c>
      <c r="J28" s="276">
        <v>7.3242647879197625E-2</v>
      </c>
      <c r="K28" s="276">
        <v>7.3626426506666717E-2</v>
      </c>
      <c r="L28" s="276">
        <v>7.3141992290058147E-2</v>
      </c>
      <c r="M28" s="276">
        <v>7.458526657237588E-2</v>
      </c>
      <c r="N28" s="276">
        <v>7.3386872887064566E-2</v>
      </c>
      <c r="O28" s="276">
        <v>7.3344725557334386E-2</v>
      </c>
      <c r="P28" s="276">
        <v>7.424396022018033E-2</v>
      </c>
      <c r="Q28" s="276">
        <v>7.4103359999999993E-2</v>
      </c>
      <c r="R28" s="276">
        <v>7.4765654384249591E-2</v>
      </c>
      <c r="S28" s="276">
        <v>7.5459059465921838E-2</v>
      </c>
      <c r="T28" s="276">
        <v>7.6923684250977481E-2</v>
      </c>
      <c r="U28" s="276">
        <v>7.7098288956537586E-2</v>
      </c>
      <c r="V28" s="276">
        <v>7.7827987677043201E-2</v>
      </c>
      <c r="W28" s="276">
        <v>7.9477421629862405E-2</v>
      </c>
      <c r="X28" s="258">
        <v>24</v>
      </c>
    </row>
    <row r="29" spans="1:24" s="104" customFormat="1" ht="15" customHeight="1">
      <c r="A29" s="88">
        <v>25</v>
      </c>
      <c r="B29" s="355" t="s">
        <v>433</v>
      </c>
      <c r="C29" s="332">
        <v>713.41765529403415</v>
      </c>
      <c r="D29" s="332">
        <v>727.89502977620873</v>
      </c>
      <c r="E29" s="332">
        <v>746.08623797705536</v>
      </c>
      <c r="F29" s="332">
        <v>730.23469566882875</v>
      </c>
      <c r="G29" s="332">
        <v>727.68996939218175</v>
      </c>
      <c r="H29" s="332">
        <v>714.60364041432376</v>
      </c>
      <c r="I29" s="276">
        <v>712.06127663164204</v>
      </c>
      <c r="J29" s="276">
        <v>734.1916025891976</v>
      </c>
      <c r="K29" s="276">
        <v>724.33763316202089</v>
      </c>
      <c r="L29" s="276">
        <v>733.08933222441931</v>
      </c>
      <c r="M29" s="276">
        <v>727.53491262099601</v>
      </c>
      <c r="N29" s="276">
        <v>736.73741873967879</v>
      </c>
      <c r="O29" s="276">
        <v>743.51612393662856</v>
      </c>
      <c r="P29" s="276">
        <v>738.19633070593181</v>
      </c>
      <c r="Q29" s="276">
        <v>748.80983217312428</v>
      </c>
      <c r="R29" s="276">
        <v>718.35143859875222</v>
      </c>
      <c r="S29" s="276">
        <v>750.25878961820354</v>
      </c>
      <c r="T29" s="276">
        <v>731.52054251704521</v>
      </c>
      <c r="U29" s="276">
        <v>730.71667104869357</v>
      </c>
      <c r="V29" s="276">
        <v>745.73922592278836</v>
      </c>
      <c r="W29" s="276">
        <v>716.14075929432795</v>
      </c>
      <c r="X29" s="258">
        <v>25</v>
      </c>
    </row>
    <row r="30" spans="1:24" s="104" customFormat="1" ht="15" customHeight="1">
      <c r="A30" s="88">
        <v>26</v>
      </c>
      <c r="B30" s="356" t="s">
        <v>434</v>
      </c>
      <c r="C30" s="332">
        <v>566.95036333389476</v>
      </c>
      <c r="D30" s="332">
        <v>582.39292141054091</v>
      </c>
      <c r="E30" s="332">
        <v>600.51335141054335</v>
      </c>
      <c r="F30" s="332">
        <v>586.43436766668674</v>
      </c>
      <c r="G30" s="332">
        <v>583.56021413780275</v>
      </c>
      <c r="H30" s="332">
        <v>571.08223876834802</v>
      </c>
      <c r="I30" s="276">
        <v>570.39638390636219</v>
      </c>
      <c r="J30" s="276">
        <v>592.01326766182149</v>
      </c>
      <c r="K30" s="276">
        <v>584.36494958781634</v>
      </c>
      <c r="L30" s="276">
        <v>594.31411276463393</v>
      </c>
      <c r="M30" s="276">
        <v>591.26361719598094</v>
      </c>
      <c r="N30" s="276">
        <v>600.19585222789556</v>
      </c>
      <c r="O30" s="276">
        <v>608.6049157766613</v>
      </c>
      <c r="P30" s="276">
        <v>603.04742887471946</v>
      </c>
      <c r="Q30" s="276">
        <v>613.10618937352888</v>
      </c>
      <c r="R30" s="276">
        <v>582.74652215355638</v>
      </c>
      <c r="S30" s="276">
        <v>616.07713073414948</v>
      </c>
      <c r="T30" s="276">
        <v>597.81475579512403</v>
      </c>
      <c r="U30" s="276">
        <v>596.15484289341555</v>
      </c>
      <c r="V30" s="276">
        <v>610.50403363165549</v>
      </c>
      <c r="W30" s="276">
        <v>580.23975543453491</v>
      </c>
      <c r="X30" s="258">
        <v>26</v>
      </c>
    </row>
    <row r="31" spans="1:24" s="104" customFormat="1" ht="15" customHeight="1">
      <c r="A31" s="88">
        <v>27</v>
      </c>
      <c r="B31" s="356" t="s">
        <v>435</v>
      </c>
      <c r="C31" s="332">
        <v>118.3295697101394</v>
      </c>
      <c r="D31" s="332">
        <v>117.3085593656677</v>
      </c>
      <c r="E31" s="332">
        <v>117.32455106651203</v>
      </c>
      <c r="F31" s="332">
        <v>115.53673550214199</v>
      </c>
      <c r="G31" s="332">
        <v>115.88835475437899</v>
      </c>
      <c r="H31" s="332">
        <v>115.28832314597577</v>
      </c>
      <c r="I31" s="276">
        <v>113.41967797527973</v>
      </c>
      <c r="J31" s="276">
        <v>113.91231517737612</v>
      </c>
      <c r="K31" s="276">
        <v>111.68551207420451</v>
      </c>
      <c r="L31" s="276">
        <v>110.49810370978537</v>
      </c>
      <c r="M31" s="276">
        <v>108.02642742501497</v>
      </c>
      <c r="N31" s="276">
        <v>108.33796176178326</v>
      </c>
      <c r="O31" s="276">
        <v>106.76447040996736</v>
      </c>
      <c r="P31" s="276">
        <v>107.06492583121234</v>
      </c>
      <c r="Q31" s="276">
        <v>107.69872579959538</v>
      </c>
      <c r="R31" s="276">
        <v>107.69743619519585</v>
      </c>
      <c r="S31" s="276">
        <v>106.34318188405413</v>
      </c>
      <c r="T31" s="276">
        <v>105.87043047192122</v>
      </c>
      <c r="U31" s="276">
        <v>106.67411265527792</v>
      </c>
      <c r="V31" s="276">
        <v>107.27119179113296</v>
      </c>
      <c r="W31" s="276">
        <v>107.82014860979308</v>
      </c>
      <c r="X31" s="258">
        <v>27</v>
      </c>
    </row>
    <row r="32" spans="1:24" s="104" customFormat="1" ht="15" customHeight="1">
      <c r="A32" s="88">
        <v>28</v>
      </c>
      <c r="B32" s="356" t="s">
        <v>436</v>
      </c>
      <c r="C32" s="332">
        <v>28.137722249999999</v>
      </c>
      <c r="D32" s="332">
        <v>28.193548999999997</v>
      </c>
      <c r="E32" s="332">
        <v>28.2483355</v>
      </c>
      <c r="F32" s="332">
        <v>28.263592499999998</v>
      </c>
      <c r="G32" s="332">
        <v>28.241400500000001</v>
      </c>
      <c r="H32" s="332">
        <v>28.233078500000001</v>
      </c>
      <c r="I32" s="276">
        <v>28.245214749999999</v>
      </c>
      <c r="J32" s="276">
        <v>28.266019749999998</v>
      </c>
      <c r="K32" s="276">
        <v>28.287171499999999</v>
      </c>
      <c r="L32" s="276">
        <v>28.27711575</v>
      </c>
      <c r="M32" s="276">
        <v>28.244868</v>
      </c>
      <c r="N32" s="276">
        <v>28.20360475</v>
      </c>
      <c r="O32" s="276">
        <v>28.14673775</v>
      </c>
      <c r="P32" s="276">
        <v>28.083976</v>
      </c>
      <c r="Q32" s="276">
        <v>28.004917000000003</v>
      </c>
      <c r="R32" s="276">
        <v>27.907480249999999</v>
      </c>
      <c r="S32" s="276">
        <v>27.838476999999997</v>
      </c>
      <c r="T32" s="276">
        <v>27.83535625</v>
      </c>
      <c r="U32" s="276">
        <v>27.887715499999999</v>
      </c>
      <c r="V32" s="276">
        <v>27.964000500000001</v>
      </c>
      <c r="W32" s="276">
        <v>28.080855249999999</v>
      </c>
      <c r="X32" s="258">
        <v>28</v>
      </c>
    </row>
    <row r="33" spans="1:24" s="104" customFormat="1" ht="15" customHeight="1">
      <c r="A33" s="88">
        <v>29</v>
      </c>
      <c r="B33" s="354" t="s">
        <v>437</v>
      </c>
      <c r="C33" s="332">
        <v>223.18074170000003</v>
      </c>
      <c r="D33" s="332">
        <v>224.7017056</v>
      </c>
      <c r="E33" s="332">
        <v>238.25205830000002</v>
      </c>
      <c r="F33" s="332">
        <v>249.32025330000005</v>
      </c>
      <c r="G33" s="332">
        <v>259.91886349999999</v>
      </c>
      <c r="H33" s="332">
        <v>265.47570160000004</v>
      </c>
      <c r="I33" s="276">
        <v>289.24531669999999</v>
      </c>
      <c r="J33" s="276">
        <v>291.69078379999996</v>
      </c>
      <c r="K33" s="276">
        <v>303.71430990000005</v>
      </c>
      <c r="L33" s="276">
        <v>318.4654903</v>
      </c>
      <c r="M33" s="276">
        <v>349.49751409999999</v>
      </c>
      <c r="N33" s="276">
        <v>357.02246539999999</v>
      </c>
      <c r="O33" s="276">
        <v>379.63157899999993</v>
      </c>
      <c r="P33" s="276">
        <v>396.15249390000002</v>
      </c>
      <c r="Q33" s="276">
        <v>388.02616069999999</v>
      </c>
      <c r="R33" s="276">
        <v>338.47619370000007</v>
      </c>
      <c r="S33" s="276">
        <v>365.2961631</v>
      </c>
      <c r="T33" s="276">
        <v>378.44887599999777</v>
      </c>
      <c r="U33" s="276">
        <v>367.77768119999996</v>
      </c>
      <c r="V33" s="276">
        <v>370.08417359999981</v>
      </c>
      <c r="W33" s="276">
        <v>380.74037990000153</v>
      </c>
      <c r="X33" s="258">
        <v>29</v>
      </c>
    </row>
    <row r="34" spans="1:24" s="104" customFormat="1" ht="15" customHeight="1">
      <c r="A34" s="88">
        <v>30</v>
      </c>
      <c r="B34" s="355" t="s">
        <v>7</v>
      </c>
      <c r="C34" s="332">
        <v>55.297073300000015</v>
      </c>
      <c r="D34" s="332">
        <v>55.933077599999997</v>
      </c>
      <c r="E34" s="332">
        <v>67.123516899999984</v>
      </c>
      <c r="F34" s="332">
        <v>63.724334700000007</v>
      </c>
      <c r="G34" s="332">
        <v>67.533150800000001</v>
      </c>
      <c r="H34" s="332">
        <v>68.700776099999999</v>
      </c>
      <c r="I34" s="276">
        <v>74.396446100000006</v>
      </c>
      <c r="J34" s="276">
        <v>72.974778799999996</v>
      </c>
      <c r="K34" s="276">
        <v>77.272353200000012</v>
      </c>
      <c r="L34" s="276">
        <v>77.930777000000006</v>
      </c>
      <c r="M34" s="276">
        <v>80.524940399999991</v>
      </c>
      <c r="N34" s="276">
        <v>78.087479799999997</v>
      </c>
      <c r="O34" s="276">
        <v>82.007745899999989</v>
      </c>
      <c r="P34" s="276">
        <v>83.60286649999999</v>
      </c>
      <c r="Q34" s="276">
        <v>85.370669399999983</v>
      </c>
      <c r="R34" s="276">
        <v>78.050376900000003</v>
      </c>
      <c r="S34" s="276">
        <v>80.495778999999985</v>
      </c>
      <c r="T34" s="276">
        <v>86.792410799999999</v>
      </c>
      <c r="U34" s="276">
        <v>75.2754221</v>
      </c>
      <c r="V34" s="276">
        <v>75.797134499999984</v>
      </c>
      <c r="W34" s="276">
        <v>78.490519699999993</v>
      </c>
      <c r="X34" s="258">
        <v>30</v>
      </c>
    </row>
    <row r="35" spans="1:24" s="104" customFormat="1" ht="15" customHeight="1">
      <c r="A35" s="88">
        <v>31</v>
      </c>
      <c r="B35" s="356" t="s">
        <v>361</v>
      </c>
      <c r="C35" s="332">
        <v>4.9673976</v>
      </c>
      <c r="D35" s="332">
        <v>7.2222628999999987</v>
      </c>
      <c r="E35" s="332">
        <v>16.681840900000001</v>
      </c>
      <c r="F35" s="332">
        <v>15.638979300000001</v>
      </c>
      <c r="G35" s="332">
        <v>15.163374299999999</v>
      </c>
      <c r="H35" s="332">
        <v>12.7766749</v>
      </c>
      <c r="I35" s="276">
        <v>13.424036600000001</v>
      </c>
      <c r="J35" s="276">
        <v>15.021288400000001</v>
      </c>
      <c r="K35" s="276">
        <v>16.490333999999997</v>
      </c>
      <c r="L35" s="276">
        <v>19.776703600000001</v>
      </c>
      <c r="M35" s="276">
        <v>22.4212755</v>
      </c>
      <c r="N35" s="276">
        <v>15.119975800000001</v>
      </c>
      <c r="O35" s="276">
        <v>11.412316300000001</v>
      </c>
      <c r="P35" s="276">
        <v>11.0957063</v>
      </c>
      <c r="Q35" s="276">
        <v>11.4591703</v>
      </c>
      <c r="R35" s="276">
        <v>9.9065982000000012</v>
      </c>
      <c r="S35" s="276">
        <v>14.995543399999999</v>
      </c>
      <c r="T35" s="276">
        <v>21.704535700000001</v>
      </c>
      <c r="U35" s="276">
        <v>16.353964000000001</v>
      </c>
      <c r="V35" s="276">
        <v>16.485899099999997</v>
      </c>
      <c r="W35" s="276">
        <v>18.089853999999999</v>
      </c>
      <c r="X35" s="258">
        <v>31</v>
      </c>
    </row>
    <row r="36" spans="1:24" s="104" customFormat="1" ht="15" customHeight="1">
      <c r="A36" s="88">
        <v>32</v>
      </c>
      <c r="B36" s="356" t="s">
        <v>367</v>
      </c>
      <c r="C36" s="332">
        <v>34.879423899999999</v>
      </c>
      <c r="D36" s="332">
        <v>32.249493700000002</v>
      </c>
      <c r="E36" s="332">
        <v>34.534561799999999</v>
      </c>
      <c r="F36" s="332">
        <v>34.1821707</v>
      </c>
      <c r="G36" s="332">
        <v>36.2895769</v>
      </c>
      <c r="H36" s="332">
        <v>37.711010100000003</v>
      </c>
      <c r="I36" s="276">
        <v>38.096092599999999</v>
      </c>
      <c r="J36" s="276">
        <v>37.511403000000008</v>
      </c>
      <c r="K36" s="276">
        <v>40.615858500000002</v>
      </c>
      <c r="L36" s="276">
        <v>39.346563400000001</v>
      </c>
      <c r="M36" s="276">
        <v>40.795995100000006</v>
      </c>
      <c r="N36" s="276">
        <v>41.4876267</v>
      </c>
      <c r="O36" s="276">
        <v>48.047245499999995</v>
      </c>
      <c r="P36" s="276">
        <v>51.0239829</v>
      </c>
      <c r="Q36" s="276">
        <v>53.149702099999992</v>
      </c>
      <c r="R36" s="276">
        <v>46.561856399999996</v>
      </c>
      <c r="S36" s="276">
        <v>44.498053599999999</v>
      </c>
      <c r="T36" s="276">
        <v>46.318857399999999</v>
      </c>
      <c r="U36" s="276">
        <v>40.130462400000006</v>
      </c>
      <c r="V36" s="276">
        <v>37.398432900000003</v>
      </c>
      <c r="W36" s="276">
        <v>38.5338408</v>
      </c>
      <c r="X36" s="258">
        <v>32</v>
      </c>
    </row>
    <row r="37" spans="1:24" s="104" customFormat="1" ht="15" customHeight="1">
      <c r="A37" s="88">
        <v>33</v>
      </c>
      <c r="B37" s="344" t="s">
        <v>368</v>
      </c>
      <c r="C37" s="332">
        <v>0.1711963</v>
      </c>
      <c r="D37" s="332">
        <v>0.17395949999999999</v>
      </c>
      <c r="E37" s="332">
        <v>0.18618610000000002</v>
      </c>
      <c r="F37" s="332">
        <v>0.141148</v>
      </c>
      <c r="G37" s="332">
        <v>0.14880690000000002</v>
      </c>
      <c r="H37" s="332">
        <v>0.2148919</v>
      </c>
      <c r="I37" s="276">
        <v>0.21501420000000002</v>
      </c>
      <c r="J37" s="276">
        <v>0.17079740000000002</v>
      </c>
      <c r="K37" s="276">
        <v>0.17644639999999998</v>
      </c>
      <c r="L37" s="276">
        <v>0.1532126</v>
      </c>
      <c r="M37" s="276">
        <v>0.15815770000000001</v>
      </c>
      <c r="N37" s="276">
        <v>0.14728430000000003</v>
      </c>
      <c r="O37" s="276">
        <v>0.15836529999999999</v>
      </c>
      <c r="P37" s="276">
        <v>0.18495770000000003</v>
      </c>
      <c r="Q37" s="276">
        <v>0.1663328</v>
      </c>
      <c r="R37" s="276">
        <v>0.13705139999999999</v>
      </c>
      <c r="S37" s="276">
        <v>0.19185659999999999</v>
      </c>
      <c r="T37" s="276">
        <v>0.25906350000000006</v>
      </c>
      <c r="U37" s="276">
        <v>0.31883610000000012</v>
      </c>
      <c r="V37" s="276">
        <v>0.31801559999999995</v>
      </c>
      <c r="W37" s="276">
        <v>0.36278199999999999</v>
      </c>
      <c r="X37" s="258">
        <v>33</v>
      </c>
    </row>
    <row r="38" spans="1:24" s="104" customFormat="1" ht="15" customHeight="1">
      <c r="A38" s="88">
        <v>34</v>
      </c>
      <c r="B38" s="344" t="s">
        <v>369</v>
      </c>
      <c r="C38" s="332">
        <v>34.708227600000001</v>
      </c>
      <c r="D38" s="332">
        <v>32.0755342</v>
      </c>
      <c r="E38" s="332">
        <v>34.348375699999998</v>
      </c>
      <c r="F38" s="332">
        <v>34.041022699999999</v>
      </c>
      <c r="G38" s="332">
        <v>36.140769999999996</v>
      </c>
      <c r="H38" s="332">
        <v>37.496118199999998</v>
      </c>
      <c r="I38" s="276">
        <v>37.8810784</v>
      </c>
      <c r="J38" s="276">
        <v>37.340605600000004</v>
      </c>
      <c r="K38" s="276">
        <v>40.439412099999998</v>
      </c>
      <c r="L38" s="276">
        <v>39.193350799999997</v>
      </c>
      <c r="M38" s="276">
        <v>40.637837400000002</v>
      </c>
      <c r="N38" s="276">
        <v>41.340342400000004</v>
      </c>
      <c r="O38" s="276">
        <v>47.888880200000003</v>
      </c>
      <c r="P38" s="276">
        <v>50.839025200000002</v>
      </c>
      <c r="Q38" s="276">
        <v>52.9833693</v>
      </c>
      <c r="R38" s="276">
        <v>46.424804999999999</v>
      </c>
      <c r="S38" s="276">
        <v>44.306196999999997</v>
      </c>
      <c r="T38" s="276">
        <v>46.059793900000003</v>
      </c>
      <c r="U38" s="276">
        <v>39.8116263</v>
      </c>
      <c r="V38" s="276">
        <v>37.080417300000001</v>
      </c>
      <c r="W38" s="276">
        <v>38.171058799999997</v>
      </c>
      <c r="X38" s="258">
        <v>34</v>
      </c>
    </row>
    <row r="39" spans="1:24" s="104" customFormat="1" ht="15" customHeight="1">
      <c r="A39" s="88">
        <v>35</v>
      </c>
      <c r="B39" s="356" t="s">
        <v>396</v>
      </c>
      <c r="C39" s="332">
        <v>15.450251800000009</v>
      </c>
      <c r="D39" s="332">
        <v>16.461320999999995</v>
      </c>
      <c r="E39" s="332">
        <v>15.907114199999999</v>
      </c>
      <c r="F39" s="332">
        <v>13.903184700000002</v>
      </c>
      <c r="G39" s="332">
        <v>16.0801996</v>
      </c>
      <c r="H39" s="332">
        <v>18.2130911</v>
      </c>
      <c r="I39" s="276">
        <v>22.876316899999999</v>
      </c>
      <c r="J39" s="276">
        <v>20.442087399999998</v>
      </c>
      <c r="K39" s="276">
        <v>20.16616070000001</v>
      </c>
      <c r="L39" s="276">
        <v>18.807510000000004</v>
      </c>
      <c r="M39" s="276">
        <v>17.307669799999996</v>
      </c>
      <c r="N39" s="276">
        <v>21.479877300000002</v>
      </c>
      <c r="O39" s="276">
        <v>22.548184100000004</v>
      </c>
      <c r="P39" s="276">
        <v>21.483177299999991</v>
      </c>
      <c r="Q39" s="276">
        <v>20.761796999999998</v>
      </c>
      <c r="R39" s="276">
        <v>21.581922299999999</v>
      </c>
      <c r="S39" s="276">
        <v>21.002181999999991</v>
      </c>
      <c r="T39" s="276">
        <v>18.769017699999992</v>
      </c>
      <c r="U39" s="276">
        <v>18.790995699999989</v>
      </c>
      <c r="V39" s="276">
        <v>21.912802499999998</v>
      </c>
      <c r="W39" s="276">
        <v>21.866824899999997</v>
      </c>
      <c r="X39" s="258">
        <v>35</v>
      </c>
    </row>
    <row r="40" spans="1:24" s="104" customFormat="1" ht="15" customHeight="1">
      <c r="A40" s="88">
        <v>36</v>
      </c>
      <c r="B40" s="355" t="s">
        <v>397</v>
      </c>
      <c r="C40" s="332">
        <v>86.064265160809512</v>
      </c>
      <c r="D40" s="332">
        <v>83.524853039215344</v>
      </c>
      <c r="E40" s="332">
        <v>83.829485830147831</v>
      </c>
      <c r="F40" s="332">
        <v>86.777621548638905</v>
      </c>
      <c r="G40" s="332">
        <v>89.399458052918277</v>
      </c>
      <c r="H40" s="332">
        <v>91.916745660243492</v>
      </c>
      <c r="I40" s="276">
        <v>98.622973284897768</v>
      </c>
      <c r="J40" s="276">
        <v>99.992505669094768</v>
      </c>
      <c r="K40" s="276">
        <v>100.39167042419963</v>
      </c>
      <c r="L40" s="276">
        <v>109.48499415783564</v>
      </c>
      <c r="M40" s="276">
        <v>123.37663250382707</v>
      </c>
      <c r="N40" s="276">
        <v>130.10757609491966</v>
      </c>
      <c r="O40" s="276">
        <v>134.66494082281949</v>
      </c>
      <c r="P40" s="276">
        <v>141.65134691468765</v>
      </c>
      <c r="Q40" s="276">
        <v>131.71418311627767</v>
      </c>
      <c r="R40" s="276">
        <v>116.65224856080135</v>
      </c>
      <c r="S40" s="276">
        <v>120.39208063275068</v>
      </c>
      <c r="T40" s="276">
        <v>121.82589685076236</v>
      </c>
      <c r="U40" s="276">
        <v>123.42423145818597</v>
      </c>
      <c r="V40" s="276">
        <v>125.29448771301489</v>
      </c>
      <c r="W40" s="276">
        <v>129.50965577889494</v>
      </c>
      <c r="X40" s="258">
        <v>36</v>
      </c>
    </row>
    <row r="41" spans="1:24" s="104" customFormat="1" ht="15" customHeight="1">
      <c r="A41" s="88">
        <v>37</v>
      </c>
      <c r="B41" s="356" t="s">
        <v>398</v>
      </c>
      <c r="C41" s="332">
        <v>23.81370457307748</v>
      </c>
      <c r="D41" s="332">
        <v>21.536470852279056</v>
      </c>
      <c r="E41" s="332">
        <v>21.258590250582806</v>
      </c>
      <c r="F41" s="332">
        <v>20.489487349660788</v>
      </c>
      <c r="G41" s="332">
        <v>22.121002353235863</v>
      </c>
      <c r="H41" s="332">
        <v>23.329677441931356</v>
      </c>
      <c r="I41" s="276">
        <v>26.945249441597973</v>
      </c>
      <c r="J41" s="276">
        <v>25.985575212129966</v>
      </c>
      <c r="K41" s="276">
        <v>26.960424372052334</v>
      </c>
      <c r="L41" s="276">
        <v>28.382604485670779</v>
      </c>
      <c r="M41" s="276">
        <v>34.964222711608386</v>
      </c>
      <c r="N41" s="276">
        <v>37.625969324961247</v>
      </c>
      <c r="O41" s="276">
        <v>39.948767099417381</v>
      </c>
      <c r="P41" s="276">
        <v>41.462906889497866</v>
      </c>
      <c r="Q41" s="276">
        <v>38.633747035203193</v>
      </c>
      <c r="R41" s="276">
        <v>31.768958437950776</v>
      </c>
      <c r="S41" s="276">
        <v>27.72286287750045</v>
      </c>
      <c r="T41" s="276">
        <v>27.736695534389188</v>
      </c>
      <c r="U41" s="276">
        <v>33.463024367086589</v>
      </c>
      <c r="V41" s="276">
        <v>35.520220534824524</v>
      </c>
      <c r="W41" s="276">
        <v>38.59034438785509</v>
      </c>
      <c r="X41" s="258">
        <v>37</v>
      </c>
    </row>
    <row r="42" spans="1:24" s="104" customFormat="1" ht="15" customHeight="1">
      <c r="A42" s="88">
        <v>38</v>
      </c>
      <c r="B42" s="356" t="s">
        <v>399</v>
      </c>
      <c r="C42" s="332">
        <v>43.588190601537427</v>
      </c>
      <c r="D42" s="332">
        <v>41.830198987961047</v>
      </c>
      <c r="E42" s="332">
        <v>42.122155030221137</v>
      </c>
      <c r="F42" s="332">
        <v>44.727598743029908</v>
      </c>
      <c r="G42" s="332">
        <v>44.277263560419613</v>
      </c>
      <c r="H42" s="332">
        <v>45.229696927923882</v>
      </c>
      <c r="I42" s="276">
        <v>46.107359451061136</v>
      </c>
      <c r="J42" s="276">
        <v>48.151214860173425</v>
      </c>
      <c r="K42" s="276">
        <v>48.933048505948662</v>
      </c>
      <c r="L42" s="276">
        <v>55.030042487199879</v>
      </c>
      <c r="M42" s="276">
        <v>59.518759761375605</v>
      </c>
      <c r="N42" s="276">
        <v>61.796252794561966</v>
      </c>
      <c r="O42" s="276">
        <v>61.919564394909671</v>
      </c>
      <c r="P42" s="276">
        <v>65.820168797873379</v>
      </c>
      <c r="Q42" s="276">
        <v>57.382049925245013</v>
      </c>
      <c r="R42" s="276">
        <v>49.673216684486924</v>
      </c>
      <c r="S42" s="276">
        <v>55.775886999279251</v>
      </c>
      <c r="T42" s="276">
        <v>56.447306304447181</v>
      </c>
      <c r="U42" s="276">
        <v>53.120033022451977</v>
      </c>
      <c r="V42" s="276">
        <v>53.284594077857733</v>
      </c>
      <c r="W42" s="276">
        <v>53.181760216594427</v>
      </c>
      <c r="X42" s="258">
        <v>38</v>
      </c>
    </row>
    <row r="43" spans="1:24" s="104" customFormat="1" ht="15" customHeight="1">
      <c r="A43" s="88">
        <v>39</v>
      </c>
      <c r="B43" s="344" t="s">
        <v>400</v>
      </c>
      <c r="C43" s="332">
        <v>14.981685738997093</v>
      </c>
      <c r="D43" s="332">
        <v>13.775617872336612</v>
      </c>
      <c r="E43" s="332">
        <v>13.841240633828539</v>
      </c>
      <c r="F43" s="332">
        <v>15.77122361868274</v>
      </c>
      <c r="G43" s="332">
        <v>13.628778266781545</v>
      </c>
      <c r="H43" s="332">
        <v>14.257760728806396</v>
      </c>
      <c r="I43" s="276">
        <v>14.737277151510382</v>
      </c>
      <c r="J43" s="276">
        <v>15.171954088815742</v>
      </c>
      <c r="K43" s="276">
        <v>13.989875536396527</v>
      </c>
      <c r="L43" s="276">
        <v>14.945215989897033</v>
      </c>
      <c r="M43" s="276">
        <v>15.958829462870824</v>
      </c>
      <c r="N43" s="276">
        <v>15.227424097619467</v>
      </c>
      <c r="O43" s="276">
        <v>16.731203451422132</v>
      </c>
      <c r="P43" s="276">
        <v>18.147551787046186</v>
      </c>
      <c r="Q43" s="276">
        <v>17.776315098704522</v>
      </c>
      <c r="R43" s="276">
        <v>14.984432774326296</v>
      </c>
      <c r="S43" s="276">
        <v>18.938831685037236</v>
      </c>
      <c r="T43" s="276">
        <v>20.023533888099188</v>
      </c>
      <c r="U43" s="276">
        <v>18.815725799109089</v>
      </c>
      <c r="V43" s="276">
        <v>18.135252268175304</v>
      </c>
      <c r="W43" s="276">
        <v>19.130402491295921</v>
      </c>
      <c r="X43" s="258">
        <v>39</v>
      </c>
    </row>
    <row r="44" spans="1:24" s="104" customFormat="1" ht="15" customHeight="1">
      <c r="A44" s="88">
        <v>40</v>
      </c>
      <c r="B44" s="344" t="s">
        <v>401</v>
      </c>
      <c r="C44" s="332">
        <v>28.606504862540337</v>
      </c>
      <c r="D44" s="332">
        <v>28.054581115624437</v>
      </c>
      <c r="E44" s="332">
        <v>28.2809143963926</v>
      </c>
      <c r="F44" s="332">
        <v>28.956375124347169</v>
      </c>
      <c r="G44" s="332">
        <v>30.648485293638064</v>
      </c>
      <c r="H44" s="332">
        <v>30.971936199117494</v>
      </c>
      <c r="I44" s="276">
        <v>31.370082299550756</v>
      </c>
      <c r="J44" s="276">
        <v>32.97926077135768</v>
      </c>
      <c r="K44" s="276">
        <v>34.943172969552137</v>
      </c>
      <c r="L44" s="276">
        <v>40.084826497302842</v>
      </c>
      <c r="M44" s="276">
        <v>43.559930298504781</v>
      </c>
      <c r="N44" s="276">
        <v>46.568828696942504</v>
      </c>
      <c r="O44" s="276">
        <v>45.188360943487531</v>
      </c>
      <c r="P44" s="276">
        <v>47.672617010827189</v>
      </c>
      <c r="Q44" s="276">
        <v>39.605734826540484</v>
      </c>
      <c r="R44" s="276">
        <v>34.688783910160623</v>
      </c>
      <c r="S44" s="276">
        <v>36.837055314242015</v>
      </c>
      <c r="T44" s="276">
        <v>36.423772416347994</v>
      </c>
      <c r="U44" s="276">
        <v>34.304307223342889</v>
      </c>
      <c r="V44" s="276">
        <v>35.149341809682433</v>
      </c>
      <c r="W44" s="276">
        <v>34.051357725298502</v>
      </c>
      <c r="X44" s="258">
        <v>40</v>
      </c>
    </row>
    <row r="45" spans="1:24" s="104" customFormat="1" ht="15" customHeight="1">
      <c r="A45" s="88">
        <v>41</v>
      </c>
      <c r="B45" s="356" t="s">
        <v>402</v>
      </c>
      <c r="C45" s="332">
        <v>18.662369986194605</v>
      </c>
      <c r="D45" s="332">
        <v>20.158183198975237</v>
      </c>
      <c r="E45" s="332">
        <v>20.448740549343892</v>
      </c>
      <c r="F45" s="332">
        <v>21.560535455948219</v>
      </c>
      <c r="G45" s="332">
        <v>23.001192139262798</v>
      </c>
      <c r="H45" s="332">
        <v>23.357371290388251</v>
      </c>
      <c r="I45" s="276">
        <v>25.57036439223867</v>
      </c>
      <c r="J45" s="276">
        <v>25.855715596791388</v>
      </c>
      <c r="K45" s="276">
        <v>24.498197546198636</v>
      </c>
      <c r="L45" s="276">
        <v>26.072347184964986</v>
      </c>
      <c r="M45" s="276">
        <v>28.893650030843077</v>
      </c>
      <c r="N45" s="276">
        <v>30.685353975396467</v>
      </c>
      <c r="O45" s="276">
        <v>32.796609328492423</v>
      </c>
      <c r="P45" s="276">
        <v>34.36827122731642</v>
      </c>
      <c r="Q45" s="276">
        <v>35.698386155829468</v>
      </c>
      <c r="R45" s="276">
        <v>35.210073438363658</v>
      </c>
      <c r="S45" s="276">
        <v>36.893330755970958</v>
      </c>
      <c r="T45" s="276">
        <v>37.641895011925989</v>
      </c>
      <c r="U45" s="276">
        <v>36.841174068647412</v>
      </c>
      <c r="V45" s="276">
        <v>36.48967310033261</v>
      </c>
      <c r="W45" s="276">
        <v>37.737551174445422</v>
      </c>
      <c r="X45" s="258">
        <v>41</v>
      </c>
    </row>
    <row r="46" spans="1:24" s="104" customFormat="1" ht="15" customHeight="1">
      <c r="A46" s="88">
        <v>42</v>
      </c>
      <c r="B46" s="355" t="s">
        <v>403</v>
      </c>
      <c r="C46" s="332">
        <v>81.819403239190464</v>
      </c>
      <c r="D46" s="332">
        <v>85.243774960784663</v>
      </c>
      <c r="E46" s="332">
        <v>87.299055569852172</v>
      </c>
      <c r="F46" s="332">
        <v>98.818297051361114</v>
      </c>
      <c r="G46" s="332">
        <v>102.98625464708174</v>
      </c>
      <c r="H46" s="332">
        <v>104.8581798397565</v>
      </c>
      <c r="I46" s="276">
        <v>116.22589731510222</v>
      </c>
      <c r="J46" s="276">
        <v>118.72349933090521</v>
      </c>
      <c r="K46" s="276">
        <v>126.0502862758004</v>
      </c>
      <c r="L46" s="276">
        <v>131.04971914216438</v>
      </c>
      <c r="M46" s="276">
        <v>145.5959411961729</v>
      </c>
      <c r="N46" s="276">
        <v>148.82740950508031</v>
      </c>
      <c r="O46" s="276">
        <v>162.95889227718047</v>
      </c>
      <c r="P46" s="276">
        <v>170.89828048531234</v>
      </c>
      <c r="Q46" s="276">
        <v>170.94130818372233</v>
      </c>
      <c r="R46" s="276">
        <v>143.77356823919868</v>
      </c>
      <c r="S46" s="276">
        <v>164.40830346724931</v>
      </c>
      <c r="T46" s="276">
        <v>169.83056834923539</v>
      </c>
      <c r="U46" s="276">
        <v>169.07802764181397</v>
      </c>
      <c r="V46" s="276">
        <v>168.99255138698493</v>
      </c>
      <c r="W46" s="276">
        <v>172.7402044211066</v>
      </c>
      <c r="X46" s="258">
        <v>42</v>
      </c>
    </row>
    <row r="47" spans="1:24" s="104" customFormat="1" ht="15" customHeight="1">
      <c r="A47" s="88">
        <v>43</v>
      </c>
      <c r="B47" s="356" t="s">
        <v>404</v>
      </c>
      <c r="C47" s="332">
        <v>20.648498527831801</v>
      </c>
      <c r="D47" s="332">
        <v>20.906268871679487</v>
      </c>
      <c r="E47" s="332">
        <v>20.697808719541136</v>
      </c>
      <c r="F47" s="332">
        <v>22.762806342750221</v>
      </c>
      <c r="G47" s="332">
        <v>22.925137391306958</v>
      </c>
      <c r="H47" s="332">
        <v>24.53510287212551</v>
      </c>
      <c r="I47" s="276">
        <v>26.752924890040973</v>
      </c>
      <c r="J47" s="276">
        <v>27.08171526272719</v>
      </c>
      <c r="K47" s="276">
        <v>28.162550532277205</v>
      </c>
      <c r="L47" s="276">
        <v>30.386429167446529</v>
      </c>
      <c r="M47" s="276">
        <v>33.665382300675006</v>
      </c>
      <c r="N47" s="276">
        <v>34.735768252044814</v>
      </c>
      <c r="O47" s="276">
        <v>36.951456809994781</v>
      </c>
      <c r="P47" s="276">
        <v>38.805470464588915</v>
      </c>
      <c r="Q47" s="276">
        <v>33.646153504311698</v>
      </c>
      <c r="R47" s="276">
        <v>34.68768884380092</v>
      </c>
      <c r="S47" s="276">
        <v>37.973893299467889</v>
      </c>
      <c r="T47" s="276">
        <v>37.952312533716118</v>
      </c>
      <c r="U47" s="276">
        <v>38.21419987598906</v>
      </c>
      <c r="V47" s="276">
        <v>38.451411160216821</v>
      </c>
      <c r="W47" s="276">
        <v>39.760356857086641</v>
      </c>
      <c r="X47" s="258">
        <v>43</v>
      </c>
    </row>
    <row r="48" spans="1:24" s="104" customFormat="1" ht="15" customHeight="1">
      <c r="A48" s="88">
        <v>44</v>
      </c>
      <c r="B48" s="356" t="s">
        <v>405</v>
      </c>
      <c r="C48" s="332">
        <v>42.287799381172974</v>
      </c>
      <c r="D48" s="332">
        <v>44.587754528416248</v>
      </c>
      <c r="E48" s="332">
        <v>46.55315001516243</v>
      </c>
      <c r="F48" s="332">
        <v>53.337168438660619</v>
      </c>
      <c r="G48" s="332">
        <v>55.64428369851742</v>
      </c>
      <c r="H48" s="332">
        <v>54.848743454205177</v>
      </c>
      <c r="I48" s="276">
        <v>61.724303602892242</v>
      </c>
      <c r="J48" s="276">
        <v>62.947494675172798</v>
      </c>
      <c r="K48" s="276">
        <v>66.538999444449715</v>
      </c>
      <c r="L48" s="276">
        <v>68.05171699671719</v>
      </c>
      <c r="M48" s="276">
        <v>76.390581737414564</v>
      </c>
      <c r="N48" s="276">
        <v>75.765734280441606</v>
      </c>
      <c r="O48" s="276">
        <v>85.710400881601089</v>
      </c>
      <c r="P48" s="276">
        <v>90.071844862479821</v>
      </c>
      <c r="Q48" s="276">
        <v>92.585181066389993</v>
      </c>
      <c r="R48" s="276">
        <v>68.850814257354685</v>
      </c>
      <c r="S48" s="276">
        <v>82.464159919322583</v>
      </c>
      <c r="T48" s="276">
        <v>89.221142283660456</v>
      </c>
      <c r="U48" s="276">
        <v>87.703414888042232</v>
      </c>
      <c r="V48" s="276">
        <v>87.15865730683818</v>
      </c>
      <c r="W48" s="276">
        <v>89.180113353984552</v>
      </c>
      <c r="X48" s="258">
        <v>44</v>
      </c>
    </row>
    <row r="49" spans="1:24" s="104" customFormat="1" ht="15" customHeight="1">
      <c r="A49" s="88">
        <v>45</v>
      </c>
      <c r="B49" s="344" t="s">
        <v>406</v>
      </c>
      <c r="C49" s="332">
        <v>36.76288996165335</v>
      </c>
      <c r="D49" s="332">
        <v>38.925846664798975</v>
      </c>
      <c r="E49" s="332">
        <v>39.233839970481739</v>
      </c>
      <c r="F49" s="332">
        <v>45.222948285409501</v>
      </c>
      <c r="G49" s="332">
        <v>46.908715297942635</v>
      </c>
      <c r="H49" s="332">
        <v>46.173450370441081</v>
      </c>
      <c r="I49" s="276">
        <v>52.536697663354374</v>
      </c>
      <c r="J49" s="276">
        <v>53.485690882070564</v>
      </c>
      <c r="K49" s="276">
        <v>56.628267665926678</v>
      </c>
      <c r="L49" s="276">
        <v>57.60363890594887</v>
      </c>
      <c r="M49" s="276">
        <v>65.073322778830175</v>
      </c>
      <c r="N49" s="276">
        <v>64.092465607973367</v>
      </c>
      <c r="O49" s="276">
        <v>72.732538263588026</v>
      </c>
      <c r="P49" s="276">
        <v>76.447108169712394</v>
      </c>
      <c r="Q49" s="276">
        <v>79.044436194574047</v>
      </c>
      <c r="R49" s="276">
        <v>57.39714133332933</v>
      </c>
      <c r="S49" s="276">
        <v>68.608276233986402</v>
      </c>
      <c r="T49" s="276">
        <v>74.967315371712104</v>
      </c>
      <c r="U49" s="276">
        <v>74.177829003142193</v>
      </c>
      <c r="V49" s="276">
        <v>72.889611193505658</v>
      </c>
      <c r="W49" s="276">
        <v>74.589091859181082</v>
      </c>
      <c r="X49" s="258">
        <v>45</v>
      </c>
    </row>
    <row r="50" spans="1:24" s="104" customFormat="1" ht="15" customHeight="1">
      <c r="A50" s="88">
        <v>46</v>
      </c>
      <c r="B50" s="344" t="s">
        <v>407</v>
      </c>
      <c r="C50" s="332">
        <v>5.5249094195196218</v>
      </c>
      <c r="D50" s="332">
        <v>5.6619078636172677</v>
      </c>
      <c r="E50" s="332">
        <v>7.3193100446806847</v>
      </c>
      <c r="F50" s="332">
        <v>8.114220153251118</v>
      </c>
      <c r="G50" s="332">
        <v>8.7355684005747865</v>
      </c>
      <c r="H50" s="332">
        <v>8.675293083764096</v>
      </c>
      <c r="I50" s="276">
        <v>9.1876059395378693</v>
      </c>
      <c r="J50" s="276">
        <v>9.4618037931022378</v>
      </c>
      <c r="K50" s="276">
        <v>9.9107317785230311</v>
      </c>
      <c r="L50" s="276">
        <v>10.448078090768327</v>
      </c>
      <c r="M50" s="276">
        <v>11.317258958584391</v>
      </c>
      <c r="N50" s="276">
        <v>11.673268672468254</v>
      </c>
      <c r="O50" s="276">
        <v>12.977862618013072</v>
      </c>
      <c r="P50" s="276">
        <v>13.624736692767426</v>
      </c>
      <c r="Q50" s="276">
        <v>13.54074487181594</v>
      </c>
      <c r="R50" s="276">
        <v>11.453672924025346</v>
      </c>
      <c r="S50" s="276">
        <v>13.855883685336188</v>
      </c>
      <c r="T50" s="276">
        <v>14.253826911948353</v>
      </c>
      <c r="U50" s="276">
        <v>13.525585884900043</v>
      </c>
      <c r="V50" s="276">
        <v>14.269046113332534</v>
      </c>
      <c r="W50" s="276">
        <v>14.591021494803471</v>
      </c>
      <c r="X50" s="258">
        <v>46</v>
      </c>
    </row>
    <row r="51" spans="1:24" s="104" customFormat="1" ht="15" customHeight="1">
      <c r="A51" s="88">
        <v>47</v>
      </c>
      <c r="B51" s="356" t="s">
        <v>408</v>
      </c>
      <c r="C51" s="332">
        <v>18.883105330185689</v>
      </c>
      <c r="D51" s="332">
        <v>19.749751560688924</v>
      </c>
      <c r="E51" s="332">
        <v>20.048096835148606</v>
      </c>
      <c r="F51" s="332">
        <v>22.718322269950267</v>
      </c>
      <c r="G51" s="332">
        <v>24.416833557257352</v>
      </c>
      <c r="H51" s="332">
        <v>25.474333513425812</v>
      </c>
      <c r="I51" s="276">
        <v>27.748668822169005</v>
      </c>
      <c r="J51" s="276">
        <v>28.694289393005221</v>
      </c>
      <c r="K51" s="276">
        <v>31.348736299073483</v>
      </c>
      <c r="L51" s="276">
        <v>32.611572978000645</v>
      </c>
      <c r="M51" s="276">
        <v>35.539977158083346</v>
      </c>
      <c r="N51" s="276">
        <v>38.325906972593906</v>
      </c>
      <c r="O51" s="276">
        <v>40.297034585584605</v>
      </c>
      <c r="P51" s="276">
        <v>42.020965158243619</v>
      </c>
      <c r="Q51" s="276">
        <v>44.70997361302063</v>
      </c>
      <c r="R51" s="276">
        <v>40.235065138043069</v>
      </c>
      <c r="S51" s="276">
        <v>43.970250248458861</v>
      </c>
      <c r="T51" s="276">
        <v>42.657113531858819</v>
      </c>
      <c r="U51" s="276">
        <v>43.16041287778269</v>
      </c>
      <c r="V51" s="276">
        <v>43.382482919929934</v>
      </c>
      <c r="W51" s="276">
        <v>43.799734210035425</v>
      </c>
      <c r="X51" s="258">
        <v>47</v>
      </c>
    </row>
    <row r="52" spans="1:24" s="104" customFormat="1" ht="15" customHeight="1">
      <c r="A52" s="88">
        <v>48</v>
      </c>
      <c r="B52" s="355" t="s">
        <v>438</v>
      </c>
      <c r="C52" s="332">
        <v>0</v>
      </c>
      <c r="D52" s="332">
        <v>0</v>
      </c>
      <c r="E52" s="332">
        <v>0</v>
      </c>
      <c r="F52" s="332">
        <v>0</v>
      </c>
      <c r="G52" s="332">
        <v>0</v>
      </c>
      <c r="H52" s="332">
        <v>0</v>
      </c>
      <c r="I52" s="276">
        <v>0</v>
      </c>
      <c r="J52" s="276">
        <v>0</v>
      </c>
      <c r="K52" s="276">
        <v>0</v>
      </c>
      <c r="L52" s="276">
        <v>0</v>
      </c>
      <c r="M52" s="276">
        <v>0</v>
      </c>
      <c r="N52" s="276">
        <v>0</v>
      </c>
      <c r="O52" s="276">
        <v>0</v>
      </c>
      <c r="P52" s="276">
        <v>0</v>
      </c>
      <c r="Q52" s="276">
        <v>0</v>
      </c>
      <c r="R52" s="276">
        <v>0</v>
      </c>
      <c r="S52" s="276">
        <v>0</v>
      </c>
      <c r="T52" s="276">
        <v>0</v>
      </c>
      <c r="U52" s="276">
        <v>0</v>
      </c>
      <c r="V52" s="276">
        <v>0</v>
      </c>
      <c r="W52" s="276">
        <v>0</v>
      </c>
      <c r="X52" s="258">
        <v>48</v>
      </c>
    </row>
    <row r="53" spans="1:24" s="104" customFormat="1" ht="15" customHeight="1">
      <c r="A53" s="88">
        <v>49</v>
      </c>
      <c r="B53" s="354" t="s">
        <v>439</v>
      </c>
      <c r="C53" s="332">
        <v>2364.5081106301636</v>
      </c>
      <c r="D53" s="332">
        <v>2219.0347205872808</v>
      </c>
      <c r="E53" s="332">
        <v>2154.4263872919678</v>
      </c>
      <c r="F53" s="332">
        <v>2052.1079068948288</v>
      </c>
      <c r="G53" s="332">
        <v>2025.55635507589</v>
      </c>
      <c r="H53" s="332">
        <v>2087.1341917660238</v>
      </c>
      <c r="I53" s="276">
        <v>2059.0179119142181</v>
      </c>
      <c r="J53" s="276">
        <v>2091.5781885146921</v>
      </c>
      <c r="K53" s="276">
        <v>2169.2222948672647</v>
      </c>
      <c r="L53" s="276">
        <v>2119.6724776569745</v>
      </c>
      <c r="M53" s="276">
        <v>2215.2207148621537</v>
      </c>
      <c r="N53" s="276">
        <v>2182.5519689070443</v>
      </c>
      <c r="O53" s="276">
        <v>2114.1300564085764</v>
      </c>
      <c r="P53" s="276">
        <v>2205.7710247208006</v>
      </c>
      <c r="Q53" s="276">
        <v>2228.5291141911239</v>
      </c>
      <c r="R53" s="276">
        <v>2089.6087256238789</v>
      </c>
      <c r="S53" s="276">
        <v>2115.1268253403755</v>
      </c>
      <c r="T53" s="276">
        <v>2104.9160761444009</v>
      </c>
      <c r="U53" s="276">
        <v>2006.5588837023151</v>
      </c>
      <c r="V53" s="276">
        <v>2042.5720937944905</v>
      </c>
      <c r="W53" s="276">
        <v>2017.8668900156265</v>
      </c>
      <c r="X53" s="258">
        <v>49</v>
      </c>
    </row>
    <row r="54" spans="1:24" s="72" customFormat="1" ht="15" customHeight="1">
      <c r="A54" s="88">
        <v>50</v>
      </c>
      <c r="B54" s="354" t="s">
        <v>440</v>
      </c>
      <c r="C54" s="332">
        <v>0</v>
      </c>
      <c r="D54" s="332">
        <v>0</v>
      </c>
      <c r="E54" s="332">
        <v>0</v>
      </c>
      <c r="F54" s="332">
        <v>0</v>
      </c>
      <c r="G54" s="332">
        <v>0</v>
      </c>
      <c r="H54" s="332">
        <v>0</v>
      </c>
      <c r="I54" s="276">
        <v>0</v>
      </c>
      <c r="J54" s="276">
        <v>0</v>
      </c>
      <c r="K54" s="276">
        <v>0</v>
      </c>
      <c r="L54" s="276">
        <v>0</v>
      </c>
      <c r="M54" s="276">
        <v>0</v>
      </c>
      <c r="N54" s="276">
        <v>0</v>
      </c>
      <c r="O54" s="276">
        <v>0</v>
      </c>
      <c r="P54" s="276">
        <v>0</v>
      </c>
      <c r="Q54" s="276">
        <v>0</v>
      </c>
      <c r="R54" s="276">
        <v>0</v>
      </c>
      <c r="S54" s="276">
        <v>0</v>
      </c>
      <c r="T54" s="276">
        <v>0</v>
      </c>
      <c r="U54" s="276">
        <v>0</v>
      </c>
      <c r="V54" s="276">
        <v>0</v>
      </c>
      <c r="W54" s="276">
        <v>0</v>
      </c>
      <c r="X54" s="258">
        <v>50</v>
      </c>
    </row>
    <row r="55" spans="1:24" s="104" customFormat="1" ht="15" customHeight="1">
      <c r="A55" s="88">
        <v>51</v>
      </c>
      <c r="B55" s="349" t="s">
        <v>441</v>
      </c>
      <c r="C55" s="332">
        <v>1021.411099481659</v>
      </c>
      <c r="D55" s="332">
        <v>969.86734180076144</v>
      </c>
      <c r="E55" s="332">
        <v>942.37640780147865</v>
      </c>
      <c r="F55" s="332">
        <v>934.62862122407421</v>
      </c>
      <c r="G55" s="332">
        <v>911.90928737627803</v>
      </c>
      <c r="H55" s="332">
        <v>941.97653033301788</v>
      </c>
      <c r="I55" s="276">
        <v>918.10321901846908</v>
      </c>
      <c r="J55" s="276">
        <v>820.39903003712607</v>
      </c>
      <c r="K55" s="276">
        <v>794.61576129802779</v>
      </c>
      <c r="L55" s="276">
        <v>772.31550613995273</v>
      </c>
      <c r="M55" s="276">
        <v>790.97884358478336</v>
      </c>
      <c r="N55" s="276">
        <v>752.74971224840965</v>
      </c>
      <c r="O55" s="276">
        <v>784.36824305690595</v>
      </c>
      <c r="P55" s="276">
        <v>784.63636297615244</v>
      </c>
      <c r="Q55" s="276">
        <v>775.20997520480955</v>
      </c>
      <c r="R55" s="276">
        <v>735.27561952151223</v>
      </c>
      <c r="S55" s="276">
        <v>712.19712119581595</v>
      </c>
      <c r="T55" s="276">
        <v>823.41468252290224</v>
      </c>
      <c r="U55" s="276">
        <v>775.12410323813788</v>
      </c>
      <c r="V55" s="276">
        <v>755.05197478513185</v>
      </c>
      <c r="W55" s="276">
        <v>823.61744956957591</v>
      </c>
      <c r="X55" s="258">
        <v>51</v>
      </c>
    </row>
    <row r="56" spans="1:24" s="104" customFormat="1" ht="15" customHeight="1">
      <c r="A56" s="88">
        <v>52</v>
      </c>
      <c r="B56" s="354" t="s">
        <v>442</v>
      </c>
      <c r="C56" s="332">
        <v>110.986</v>
      </c>
      <c r="D56" s="332">
        <v>94.775000000000006</v>
      </c>
      <c r="E56" s="332">
        <v>78.564999999999998</v>
      </c>
      <c r="F56" s="332">
        <v>71.593999999999994</v>
      </c>
      <c r="G56" s="332">
        <v>67.245999999999995</v>
      </c>
      <c r="H56" s="332">
        <v>66.757000000000005</v>
      </c>
      <c r="I56" s="276">
        <v>67.088999999999999</v>
      </c>
      <c r="J56" s="276">
        <v>64.781999999999996</v>
      </c>
      <c r="K56" s="276">
        <v>66.545000000000002</v>
      </c>
      <c r="L56" s="276">
        <v>59.494</v>
      </c>
      <c r="M56" s="276">
        <v>56.674999999999997</v>
      </c>
      <c r="N56" s="276">
        <v>45.665300000000002</v>
      </c>
      <c r="O56" s="276">
        <v>38.7271</v>
      </c>
      <c r="P56" s="276">
        <v>43.161199999999994</v>
      </c>
      <c r="Q56" s="276">
        <v>41.598599999999998</v>
      </c>
      <c r="R56" s="276">
        <v>35.441800000000001</v>
      </c>
      <c r="S56" s="276">
        <v>34.037500000000001</v>
      </c>
      <c r="T56" s="276">
        <v>36.898699999999998</v>
      </c>
      <c r="U56" s="276">
        <v>36.962800000000001</v>
      </c>
      <c r="V56" s="276">
        <v>42.054300000000005</v>
      </c>
      <c r="W56" s="276">
        <v>45.010899999999999</v>
      </c>
      <c r="X56" s="258">
        <v>52</v>
      </c>
    </row>
    <row r="57" spans="1:24" s="72" customFormat="1" ht="15" customHeight="1">
      <c r="A57" s="138"/>
      <c r="B57" s="351"/>
      <c r="C57" s="332"/>
      <c r="D57" s="332"/>
      <c r="E57" s="332"/>
      <c r="F57" s="332"/>
      <c r="G57" s="332"/>
      <c r="H57" s="332"/>
      <c r="I57" s="276"/>
      <c r="J57" s="276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61"/>
    </row>
    <row r="58" spans="1:24" s="104" customFormat="1" ht="15" customHeight="1">
      <c r="A58" s="88"/>
      <c r="B58" s="358" t="s">
        <v>443</v>
      </c>
      <c r="C58" s="332"/>
      <c r="D58" s="332"/>
      <c r="E58" s="332"/>
      <c r="F58" s="332"/>
      <c r="G58" s="332"/>
      <c r="H58" s="332"/>
      <c r="I58" s="276"/>
      <c r="J58" s="276"/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58"/>
    </row>
    <row r="59" spans="1:24" s="104" customFormat="1" ht="15" customHeight="1">
      <c r="A59" s="88">
        <v>53</v>
      </c>
      <c r="B59" s="354" t="s">
        <v>444</v>
      </c>
      <c r="C59" s="332">
        <v>49199.923021629875</v>
      </c>
      <c r="D59" s="332">
        <v>48830.886153297433</v>
      </c>
      <c r="E59" s="332">
        <v>47765.155679624855</v>
      </c>
      <c r="F59" s="332">
        <v>47382.742840732652</v>
      </c>
      <c r="G59" s="332">
        <v>45806.735766410151</v>
      </c>
      <c r="H59" s="332">
        <v>45370.603846017038</v>
      </c>
      <c r="I59" s="276">
        <v>44929.278476446321</v>
      </c>
      <c r="J59" s="276">
        <v>43899.213293245193</v>
      </c>
      <c r="K59" s="276">
        <v>0</v>
      </c>
      <c r="L59" s="276">
        <v>0</v>
      </c>
      <c r="M59" s="276">
        <v>40536.904529735148</v>
      </c>
      <c r="N59" s="276">
        <v>0</v>
      </c>
      <c r="O59" s="276">
        <v>0</v>
      </c>
      <c r="P59" s="276">
        <v>37747.156996052712</v>
      </c>
      <c r="Q59" s="276">
        <v>0</v>
      </c>
      <c r="R59" s="276">
        <v>0</v>
      </c>
      <c r="S59" s="276">
        <v>38103.774261573628</v>
      </c>
      <c r="T59" s="276">
        <v>0</v>
      </c>
      <c r="U59" s="276">
        <v>0</v>
      </c>
      <c r="V59" s="276">
        <v>29685.836458797865</v>
      </c>
      <c r="W59" s="276">
        <v>0</v>
      </c>
      <c r="X59" s="258">
        <v>53</v>
      </c>
    </row>
    <row r="60" spans="1:24" s="104" customFormat="1" ht="15" customHeight="1">
      <c r="A60" s="88">
        <v>54</v>
      </c>
      <c r="B60" s="354" t="s">
        <v>445</v>
      </c>
      <c r="C60" s="332">
        <v>49007.557282216687</v>
      </c>
      <c r="D60" s="332">
        <v>48642.457685072928</v>
      </c>
      <c r="E60" s="332">
        <v>47589.264303803204</v>
      </c>
      <c r="F60" s="332">
        <v>47210.905905811887</v>
      </c>
      <c r="G60" s="332">
        <v>45635.072452052838</v>
      </c>
      <c r="H60" s="332">
        <v>45194.001525212538</v>
      </c>
      <c r="I60" s="276">
        <v>44765.815913583225</v>
      </c>
      <c r="J60" s="276">
        <v>43727.162186509697</v>
      </c>
      <c r="K60" s="276">
        <v>0</v>
      </c>
      <c r="L60" s="276">
        <v>0</v>
      </c>
      <c r="M60" s="276">
        <v>40387.5012638681</v>
      </c>
      <c r="N60" s="276">
        <v>0</v>
      </c>
      <c r="O60" s="276">
        <v>0</v>
      </c>
      <c r="P60" s="276">
        <v>37625.629856181557</v>
      </c>
      <c r="Q60" s="276">
        <v>0</v>
      </c>
      <c r="R60" s="276">
        <v>0</v>
      </c>
      <c r="S60" s="276">
        <v>37984.025040219662</v>
      </c>
      <c r="T60" s="276">
        <v>0</v>
      </c>
      <c r="U60" s="276">
        <v>0</v>
      </c>
      <c r="V60" s="276">
        <v>29581.622523749575</v>
      </c>
      <c r="W60" s="276">
        <v>0</v>
      </c>
      <c r="X60" s="258">
        <v>54</v>
      </c>
    </row>
    <row r="61" spans="1:24" s="104" customFormat="1" ht="15" customHeight="1">
      <c r="A61" s="88">
        <v>55</v>
      </c>
      <c r="B61" s="354" t="s">
        <v>446</v>
      </c>
      <c r="C61" s="332">
        <v>-8.0000000000009095</v>
      </c>
      <c r="D61" s="332">
        <v>-7.7999999999997272</v>
      </c>
      <c r="E61" s="332">
        <v>-6.7340000000008331</v>
      </c>
      <c r="F61" s="332">
        <v>-6.7340000000017426</v>
      </c>
      <c r="G61" s="332">
        <v>-6.7340000000003783</v>
      </c>
      <c r="H61" s="332">
        <v>-6.8770000000008622</v>
      </c>
      <c r="I61" s="353">
        <v>-7.1850000000004002</v>
      </c>
      <c r="J61" s="353">
        <v>-7.4929999999999382</v>
      </c>
      <c r="K61" s="276">
        <v>0</v>
      </c>
      <c r="L61" s="276">
        <v>0</v>
      </c>
      <c r="M61" s="353">
        <v>-9.1539999999999964</v>
      </c>
      <c r="N61" s="276">
        <v>0</v>
      </c>
      <c r="O61" s="276">
        <v>0</v>
      </c>
      <c r="P61" s="353">
        <v>-1.0230000000001382</v>
      </c>
      <c r="Q61" s="276">
        <v>0</v>
      </c>
      <c r="R61" s="276">
        <v>0</v>
      </c>
      <c r="S61" s="353">
        <v>-1.023000000000593</v>
      </c>
      <c r="T61" s="276">
        <v>0</v>
      </c>
      <c r="U61" s="276">
        <v>0</v>
      </c>
      <c r="V61" s="353">
        <v>-2.6530000000007021</v>
      </c>
      <c r="W61" s="276">
        <v>0</v>
      </c>
      <c r="X61" s="258">
        <v>55</v>
      </c>
    </row>
    <row r="62" spans="1:24" s="104" customFormat="1" ht="15" customHeight="1">
      <c r="A62" s="88">
        <v>56</v>
      </c>
      <c r="B62" s="349" t="s">
        <v>447</v>
      </c>
      <c r="C62" s="332">
        <v>184.36573941318599</v>
      </c>
      <c r="D62" s="332">
        <v>180.62846822450337</v>
      </c>
      <c r="E62" s="332">
        <v>169.1573758216492</v>
      </c>
      <c r="F62" s="332">
        <v>165.10293492075627</v>
      </c>
      <c r="G62" s="332">
        <v>164.92931435731015</v>
      </c>
      <c r="H62" s="332">
        <v>169.72532080449821</v>
      </c>
      <c r="I62" s="276">
        <v>156.27756286309619</v>
      </c>
      <c r="J62" s="276">
        <v>164.55810673549777</v>
      </c>
      <c r="K62" s="276">
        <v>0</v>
      </c>
      <c r="L62" s="276">
        <v>0</v>
      </c>
      <c r="M62" s="276">
        <v>140.249265867047</v>
      </c>
      <c r="N62" s="276">
        <v>0</v>
      </c>
      <c r="O62" s="276">
        <v>0</v>
      </c>
      <c r="P62" s="276">
        <v>120.50413987115756</v>
      </c>
      <c r="Q62" s="276">
        <v>0</v>
      </c>
      <c r="R62" s="276">
        <v>0</v>
      </c>
      <c r="S62" s="276">
        <v>118.72622135396242</v>
      </c>
      <c r="T62" s="276">
        <v>0</v>
      </c>
      <c r="U62" s="276">
        <v>0</v>
      </c>
      <c r="V62" s="276">
        <v>101.5609350482889</v>
      </c>
      <c r="W62" s="276">
        <v>0</v>
      </c>
      <c r="X62" s="258">
        <v>56</v>
      </c>
    </row>
    <row r="63" spans="1:24" s="104" customFormat="1" ht="12" customHeight="1">
      <c r="B63" s="168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</row>
    <row r="64" spans="1:24" ht="12" customHeight="1">
      <c r="A64" s="77" t="s">
        <v>448</v>
      </c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</row>
    <row r="65" spans="1:23" ht="12" customHeight="1">
      <c r="A65" s="77" t="s">
        <v>691</v>
      </c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</row>
    <row r="66" spans="1:23" ht="12" customHeight="1">
      <c r="A66" s="109" t="s">
        <v>449</v>
      </c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</row>
    <row r="67" spans="1:23" ht="12" customHeight="1">
      <c r="A67" s="77" t="s">
        <v>692</v>
      </c>
    </row>
    <row r="68" spans="1:23" ht="12" customHeight="1">
      <c r="A68" s="77" t="s">
        <v>450</v>
      </c>
    </row>
    <row r="69" spans="1:23" ht="12" customHeight="1">
      <c r="A69" s="77" t="s">
        <v>451</v>
      </c>
    </row>
    <row r="70" spans="1:23" ht="12" customHeight="1">
      <c r="A70" s="77" t="s">
        <v>452</v>
      </c>
    </row>
    <row r="71" spans="1:23" ht="12" customHeight="1">
      <c r="A71" s="77" t="s">
        <v>453</v>
      </c>
    </row>
    <row r="72" spans="1:23" ht="12" customHeight="1">
      <c r="A72" s="77" t="s">
        <v>454</v>
      </c>
    </row>
    <row r="73" spans="1:23">
      <c r="A73" s="77" t="s">
        <v>455</v>
      </c>
    </row>
    <row r="74" spans="1:23">
      <c r="A74" s="77" t="s">
        <v>456</v>
      </c>
    </row>
  </sheetData>
  <printOptions horizontalCentered="1"/>
  <pageMargins left="0.59055118110236227" right="0.19685039370078741" top="0.78740157480314965" bottom="0.39370078740157483" header="0.11811023622047245" footer="0.11811023622047245"/>
  <pageSetup paperSize="9" scale="70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Titel</vt:lpstr>
      <vt:lpstr>Inhalt</vt:lpstr>
      <vt:lpstr>Einführung</vt:lpstr>
      <vt:lpstr>Glossar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'1.2'!Drucktitel</vt:lpstr>
      <vt:lpstr>'1.3'!Drucktitel</vt:lpstr>
      <vt:lpstr>'1.4'!Drucktitel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1: Gesamtwirtschaftliche Übersichtstabellen, Wirtschaftliche Bezugszahlen - 2016</dc:title>
  <dc:creator>Statistisches Bundesamt</dc:creator>
  <cp:keywords>Umweltfaktoren; wirtschaftliche Zwecke; private Haushalte; Materialentnahmen; Materialabgaben; Indikatoren; Nachhaltigkeitsstrategie</cp:keywords>
  <cp:lastModifiedBy>Haas-Helfrich, Daniela (B305)</cp:lastModifiedBy>
  <cp:lastPrinted>2017-06-07T10:44:18Z</cp:lastPrinted>
  <dcterms:created xsi:type="dcterms:W3CDTF">2005-03-02T08:39:01Z</dcterms:created>
  <dcterms:modified xsi:type="dcterms:W3CDTF">2017-06-07T11:09:34Z</dcterms:modified>
</cp:coreProperties>
</file>