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9600" windowHeight="11400"/>
  </bookViews>
  <sheets>
    <sheet name="Titel" sheetId="36" r:id="rId1"/>
    <sheet name="Inhalt" sheetId="13" r:id="rId2"/>
    <sheet name="Übersicht Steuersätze" sheetId="28" r:id="rId3"/>
    <sheet name="Schaubilder 1-3" sheetId="29" r:id="rId4"/>
    <sheet name="Schaubilder 4-5" sheetId="32" r:id="rId5"/>
    <sheet name="1 Übersicht " sheetId="31" r:id="rId6"/>
    <sheet name=" 2 Luftverkehrsunternehmen" sheetId="3" r:id="rId7"/>
    <sheet name="3 Steuerpfl. Rechtsvorgänge " sheetId="14" r:id="rId8"/>
    <sheet name="4 Steuerbefreite Rechtsvorgänge" sheetId="15" r:id="rId9"/>
    <sheet name="Anlage 1" sheetId="11" r:id="rId10"/>
    <sheet name="Anlage 2" sheetId="12" r:id="rId11"/>
    <sheet name="Qualitätsbericht" sheetId="27" r:id="rId12"/>
  </sheets>
  <definedNames>
    <definedName name="_Fill" localSheetId="5" hidden="1">#REF!</definedName>
    <definedName name="_Fill" localSheetId="11" hidden="1">#REF!</definedName>
    <definedName name="_Fill" localSheetId="4" hidden="1">#REF!</definedName>
    <definedName name="_Fill" localSheetId="2" hidden="1">#REF!</definedName>
    <definedName name="_Fill" hidden="1">#REF!</definedName>
    <definedName name="_fill1" hidden="1">#REF!</definedName>
    <definedName name="_MatMult_AxB" localSheetId="11" hidden="1">#REF!</definedName>
    <definedName name="_MatMult_AxB" localSheetId="4" hidden="1">#REF!</definedName>
    <definedName name="_MatMult_AxB" localSheetId="2" hidden="1">#REF!</definedName>
    <definedName name="_MatMult_AxB" hidden="1">#REF!</definedName>
    <definedName name="_MatMult_B" hidden="1">#REF!</definedName>
    <definedName name="addada">#REF!</definedName>
    <definedName name="addd" hidden="1">#REF!</definedName>
    <definedName name="afa" hidden="1">#REF!</definedName>
    <definedName name="aiofoifaoiapo">#REF!</definedName>
    <definedName name="äööööööhhhh">#REF!</definedName>
    <definedName name="asfghjkl">#REF!</definedName>
    <definedName name="dada" hidden="1">#REF!</definedName>
    <definedName name="ddd">#REF!</definedName>
    <definedName name="dgdghdg" hidden="1">#REF!</definedName>
    <definedName name="dgdgwe" hidden="1">#REF!</definedName>
    <definedName name="_xlnm.Print_Area" localSheetId="6">' 2 Luftverkehrsunternehmen'!$A$1:$H$47</definedName>
    <definedName name="_xlnm.Print_Area" localSheetId="5">'1 Übersicht '!$A$1:$I$50</definedName>
    <definedName name="_xlnm.Print_Area" localSheetId="8">'4 Steuerbefreite Rechtsvorgänge'!$A$1:$J$141</definedName>
    <definedName name="_xlnm.Print_Area" localSheetId="1">Inhalt!$A$1:$G$47</definedName>
    <definedName name="_xlnm.Print_Area" localSheetId="3">'Schaubilder 1-3'!$A$1:$G$47</definedName>
    <definedName name="_xlnm.Print_Area" localSheetId="4">'Schaubilder 4-5'!$A$1:$H$47</definedName>
    <definedName name="_xlnm.Print_Area" localSheetId="0">Titel!$A$1:$H$61</definedName>
    <definedName name="_xlnm.Print_Area" localSheetId="2">'Übersicht Steuersätze'!$A$1:$I$21</definedName>
    <definedName name="_xlnm.Print_Titles" localSheetId="8">'4 Steuerbefreite Rechtsvorgänge'!$1:$9</definedName>
    <definedName name="dssgs" localSheetId="0">#REF!</definedName>
    <definedName name="dssgs">#REF!</definedName>
    <definedName name="ee" hidden="1">#REF!</definedName>
    <definedName name="eee" hidden="1">#REF!</definedName>
    <definedName name="ende" localSheetId="4">#REF!</definedName>
    <definedName name="ende">#REF!</definedName>
    <definedName name="ende1">#REF!</definedName>
    <definedName name="eneueueu">#REF!</definedName>
    <definedName name="eueueu" hidden="1">#REF!</definedName>
    <definedName name="eueueueu">#REF!</definedName>
    <definedName name="faaaaaaaaaaaaaaaaaa">#REF!</definedName>
    <definedName name="fafaaffd">#REF!</definedName>
    <definedName name="FFHFHFH">#REF!</definedName>
    <definedName name="Fflflf">#REF!</definedName>
    <definedName name="ffsfsff">#REF!</definedName>
    <definedName name="fhfflölöfL" hidden="1">#REF!</definedName>
    <definedName name="FHFHFK">#REF!</definedName>
    <definedName name="fhfhflö">#REF!</definedName>
    <definedName name="FHFHFÖHF" hidden="1">#REF!</definedName>
    <definedName name="FHFHFOI" hidden="1">#REF!</definedName>
    <definedName name="fhöfhklfÖHF" hidden="1">#REF!</definedName>
    <definedName name="filklvhsvkhl" hidden="1">#REF!</definedName>
    <definedName name="fill333" hidden="1">#REF!</definedName>
    <definedName name="fillklo" hidden="1">#REF!</definedName>
    <definedName name="fKLFLKF">#REF!</definedName>
    <definedName name="fsafsss" hidden="1">#REF!</definedName>
    <definedName name="fsfss">#REF!</definedName>
    <definedName name="fsfssfäkpüsfs">#REF!</definedName>
    <definedName name="fsfssfsff" hidden="1">#REF!</definedName>
    <definedName name="fsjhofsafahfalk">#REF!</definedName>
    <definedName name="fsssfssssss" hidden="1">#REF!</definedName>
    <definedName name="fsssssfsf">#REF!</definedName>
    <definedName name="gdhgsdhojgsdkhl" hidden="1">#REF!</definedName>
    <definedName name="gdsdgtttz" hidden="1">#REF!</definedName>
    <definedName name="ggajlöglö">#REF!</definedName>
    <definedName name="gghhhhgfd">#REF!</definedName>
    <definedName name="ghghghg">#REF!</definedName>
    <definedName name="ghgjgfkfl" hidden="1">#REF!</definedName>
    <definedName name="ghgjgjgk">#REF!</definedName>
    <definedName name="ghhgjfkfkl" hidden="1">#REF!</definedName>
    <definedName name="ghjfklfa">#REF!</definedName>
    <definedName name="gIiopGFOPGpo">#REF!</definedName>
    <definedName name="gsjbisdjhsfjk">#REF!</definedName>
    <definedName name="HFhfLH">#REF!</definedName>
    <definedName name="hfKJFfklölö">#REF!</definedName>
    <definedName name="hfsdafslkjfsalk" hidden="1">#REF!</definedName>
    <definedName name="hghghgh">#REF!</definedName>
    <definedName name="hhhh" hidden="1">#REF!</definedName>
    <definedName name="hjhkhkll">#REF!</definedName>
    <definedName name="hjjhjhjggg" hidden="1">#REF!</definedName>
    <definedName name="hjkjhkhk">#REF!</definedName>
    <definedName name="hjssfkhlfsfjkl" hidden="1">#REF!</definedName>
    <definedName name="hkFHFkhkFKH">#REF!</definedName>
    <definedName name="hkfsjklffaö" hidden="1">#REF!</definedName>
    <definedName name="hlfLHFLÖFL" hidden="1">#REF!</definedName>
    <definedName name="Inh" hidden="1">#REF!</definedName>
    <definedName name="Inha_neu">#REF!</definedName>
    <definedName name="Inhal" hidden="1">#REF!</definedName>
    <definedName name="Inhalt_Neu" hidden="1">#REF!</definedName>
    <definedName name="ioljoikjlk" hidden="1">#REF!</definedName>
    <definedName name="itititiiti" hidden="1">#REF!</definedName>
    <definedName name="iufz8pfouipfopi">#REF!</definedName>
    <definedName name="iuiuiu" hidden="1">#REF!</definedName>
    <definedName name="jfsfkjsflk">#REF!</definedName>
    <definedName name="jgkfsjfglifas" hidden="1">#REF!</definedName>
    <definedName name="jhöfklfJ" hidden="1">#REF!</definedName>
    <definedName name="jjjj">#REF!</definedName>
    <definedName name="jkjkjhkgdsoijfasoji" hidden="1">#REF!</definedName>
    <definedName name="jkjkjk" hidden="1">#REF!</definedName>
    <definedName name="kjaadkdaldlak">#REF!</definedName>
    <definedName name="KVP" hidden="1">#REF!</definedName>
    <definedName name="lhfjhjhj">#REF!</definedName>
    <definedName name="lktitititit">#REF!</definedName>
    <definedName name="neeueueu" hidden="1">#REF!</definedName>
    <definedName name="neu" hidden="1">#REF!</definedName>
    <definedName name="neueue" hidden="1">#REF!</definedName>
    <definedName name="neueueu">#REF!</definedName>
    <definedName name="neueueueu" hidden="1">#REF!</definedName>
    <definedName name="neueuezuzuzu" hidden="1">#REF!</definedName>
    <definedName name="neuzeueueu">#REF!</definedName>
    <definedName name="nfhfhfoifo" hidden="1">#REF!</definedName>
    <definedName name="qqqq" hidden="1">#REF!</definedName>
    <definedName name="Qualitätsbericht">#REF!</definedName>
    <definedName name="Qualitätsbericht1" hidden="1">#REF!</definedName>
    <definedName name="sfffsfs" hidden="1">#REF!</definedName>
    <definedName name="sfffssff">#REF!</definedName>
    <definedName name="sffsfsfs" hidden="1">#REF!</definedName>
    <definedName name="sffsfsfssfsfwfe" hidden="1">#REF!</definedName>
    <definedName name="sffssffs">#REF!</definedName>
    <definedName name="sfsffsfssfsf">#REF!</definedName>
    <definedName name="sfsfsffsfs" hidden="1">#REF!</definedName>
    <definedName name="sfsfsfsf" hidden="1">#REF!</definedName>
    <definedName name="sijsfljkflk">#REF!</definedName>
    <definedName name="sqqqqqqqqqqqqqqq">#REF!</definedName>
    <definedName name="ssfffsfs" hidden="1">#REF!</definedName>
    <definedName name="ssffsffsfs">#REF!</definedName>
    <definedName name="ssfsfss">#REF!</definedName>
    <definedName name="sssg" hidden="1">#REF!</definedName>
    <definedName name="Tabelle12" hidden="1">#REF!</definedName>
    <definedName name="Tabelle12_neu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hidden="1">#REF!</definedName>
    <definedName name="uiuiuiui" hidden="1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B126" i="15" l="1"/>
  <c r="B127" i="15"/>
  <c r="B128" i="15"/>
  <c r="B129" i="15"/>
  <c r="B130" i="15"/>
  <c r="B131" i="15"/>
  <c r="B132" i="15"/>
  <c r="B133" i="15"/>
  <c r="B134" i="15"/>
  <c r="B135" i="15"/>
  <c r="B136" i="15"/>
  <c r="B125" i="15"/>
  <c r="B110" i="15"/>
  <c r="B111" i="15"/>
  <c r="B112" i="15"/>
  <c r="B113" i="15"/>
  <c r="B114" i="15"/>
  <c r="B115" i="15"/>
  <c r="B116" i="15"/>
  <c r="B117" i="15"/>
  <c r="B118" i="15"/>
  <c r="B119" i="15"/>
  <c r="B120" i="15"/>
  <c r="B109" i="15"/>
  <c r="B94" i="15"/>
  <c r="B95" i="15"/>
  <c r="B96" i="15"/>
  <c r="B97" i="15"/>
  <c r="B98" i="15"/>
  <c r="B99" i="15"/>
  <c r="B100" i="15"/>
  <c r="B101" i="15"/>
  <c r="B102" i="15"/>
  <c r="B103" i="15"/>
  <c r="B104" i="15"/>
  <c r="B93" i="15"/>
  <c r="B78" i="15"/>
  <c r="B79" i="15"/>
  <c r="B80" i="15"/>
  <c r="B81" i="15"/>
  <c r="B82" i="15"/>
  <c r="B83" i="15"/>
  <c r="B84" i="15"/>
  <c r="B85" i="15"/>
  <c r="B86" i="15"/>
  <c r="B87" i="15"/>
  <c r="B88" i="15"/>
  <c r="B77" i="15"/>
  <c r="B62" i="15"/>
  <c r="B63" i="15"/>
  <c r="B64" i="15"/>
  <c r="B65" i="15"/>
  <c r="B66" i="15"/>
  <c r="B67" i="15"/>
  <c r="B68" i="15"/>
  <c r="B69" i="15"/>
  <c r="B70" i="15"/>
  <c r="B71" i="15"/>
  <c r="B72" i="15"/>
  <c r="B61" i="15"/>
  <c r="B46" i="15"/>
  <c r="B14" i="15" s="1"/>
  <c r="B47" i="15"/>
  <c r="B48" i="15"/>
  <c r="B49" i="15"/>
  <c r="B50" i="15"/>
  <c r="B51" i="15"/>
  <c r="B52" i="15"/>
  <c r="B53" i="15"/>
  <c r="B54" i="15"/>
  <c r="B55" i="15"/>
  <c r="B56" i="15"/>
  <c r="B45" i="15"/>
  <c r="H57" i="15"/>
  <c r="F57" i="15"/>
  <c r="D57" i="15"/>
  <c r="H41" i="15"/>
  <c r="F41" i="15"/>
  <c r="D41" i="15"/>
  <c r="B30" i="15"/>
  <c r="B31" i="15"/>
  <c r="B15" i="15" s="1"/>
  <c r="B32" i="15"/>
  <c r="B16" i="15" s="1"/>
  <c r="B33" i="15"/>
  <c r="B34" i="15"/>
  <c r="B35" i="15"/>
  <c r="B36" i="15"/>
  <c r="B20" i="15" s="1"/>
  <c r="B37" i="15"/>
  <c r="B21" i="15" s="1"/>
  <c r="B38" i="15"/>
  <c r="B22" i="15" s="1"/>
  <c r="B39" i="15"/>
  <c r="B40" i="15"/>
  <c r="B29" i="15"/>
  <c r="B13" i="15" s="1"/>
  <c r="D25" i="15"/>
  <c r="C23" i="14"/>
  <c r="C13" i="14"/>
  <c r="C14" i="14"/>
  <c r="C15" i="14"/>
  <c r="C16" i="14"/>
  <c r="C17" i="14"/>
  <c r="C18" i="14"/>
  <c r="C19" i="14"/>
  <c r="C20" i="14"/>
  <c r="C21" i="14"/>
  <c r="C22" i="14"/>
  <c r="C12" i="14"/>
  <c r="B13" i="14"/>
  <c r="B14" i="14"/>
  <c r="B15" i="14"/>
  <c r="B16" i="14"/>
  <c r="B17" i="14"/>
  <c r="B18" i="14"/>
  <c r="B19" i="14"/>
  <c r="B20" i="14"/>
  <c r="B21" i="14"/>
  <c r="B22" i="14"/>
  <c r="B23" i="14"/>
  <c r="B12" i="14"/>
  <c r="E24" i="14"/>
  <c r="F24" i="14"/>
  <c r="G24" i="14"/>
  <c r="H24" i="14"/>
  <c r="I24" i="14"/>
  <c r="J24" i="14"/>
  <c r="K24" i="14"/>
  <c r="D24" i="14"/>
  <c r="B14" i="3"/>
  <c r="B9" i="3"/>
  <c r="B7" i="3" s="1"/>
  <c r="B28" i="31"/>
  <c r="B38" i="31"/>
  <c r="B22" i="31"/>
  <c r="B15" i="31"/>
  <c r="B8" i="31"/>
  <c r="B18" i="15" l="1"/>
  <c r="B17" i="15"/>
  <c r="B24" i="15"/>
  <c r="B23" i="15"/>
  <c r="B19" i="15"/>
  <c r="B24" i="14"/>
  <c r="B25" i="3"/>
  <c r="B27" i="3"/>
  <c r="B29" i="3"/>
  <c r="B30" i="3"/>
  <c r="B22" i="3"/>
  <c r="I17" i="31"/>
  <c r="I18" i="31"/>
  <c r="I19" i="31"/>
  <c r="I20" i="31"/>
  <c r="I10" i="31"/>
  <c r="I11" i="31"/>
  <c r="I13" i="31"/>
  <c r="I24" i="31"/>
  <c r="I25" i="31"/>
  <c r="I26" i="31"/>
  <c r="I30" i="31"/>
  <c r="I31" i="31"/>
  <c r="I32" i="31"/>
  <c r="I33" i="31"/>
  <c r="I34" i="31"/>
  <c r="I35" i="31"/>
  <c r="I36" i="31"/>
  <c r="I40" i="31"/>
  <c r="I41" i="31"/>
  <c r="I42" i="31"/>
  <c r="I43" i="31"/>
  <c r="B43" i="3" l="1"/>
  <c r="B42" i="3"/>
  <c r="B38" i="3"/>
  <c r="G38" i="3" l="1"/>
  <c r="G42" i="3"/>
  <c r="G43" i="3"/>
  <c r="F9" i="3"/>
  <c r="F14" i="3"/>
  <c r="F38" i="3"/>
  <c r="F42" i="3"/>
  <c r="F43" i="3"/>
  <c r="F7" i="3" l="1"/>
  <c r="F29" i="3" l="1"/>
  <c r="F27" i="3"/>
  <c r="F25" i="3"/>
  <c r="F22" i="3"/>
  <c r="F30" i="3"/>
  <c r="E22" i="31"/>
  <c r="F20" i="3" l="1"/>
  <c r="G38" i="31"/>
  <c r="C28" i="31" l="1"/>
  <c r="I28" i="31" s="1"/>
  <c r="C38" i="31"/>
  <c r="I38" i="31" s="1"/>
  <c r="H8" i="31"/>
  <c r="G8" i="31"/>
  <c r="C22" i="31"/>
  <c r="I22" i="31" s="1"/>
  <c r="C15" i="31"/>
  <c r="I15" i="31" s="1"/>
  <c r="C8" i="31"/>
  <c r="I8" i="31" s="1"/>
  <c r="H38" i="31"/>
  <c r="F38" i="31"/>
  <c r="E38" i="31"/>
  <c r="H28" i="31"/>
  <c r="G28" i="31"/>
  <c r="F28" i="31"/>
  <c r="E28" i="31"/>
  <c r="H22" i="31"/>
  <c r="G22" i="31"/>
  <c r="F22" i="31"/>
  <c r="H15" i="31"/>
  <c r="G15" i="31"/>
  <c r="F15" i="31"/>
  <c r="E15" i="31"/>
  <c r="F8" i="31"/>
  <c r="E8" i="31"/>
  <c r="D8" i="31"/>
  <c r="D22" i="31" l="1"/>
  <c r="D15" i="31"/>
  <c r="D28" i="31"/>
  <c r="D38" i="31"/>
  <c r="H14" i="3" l="1"/>
  <c r="H9" i="3"/>
  <c r="H7" i="3" l="1"/>
  <c r="G14" i="3"/>
  <c r="G9" i="3"/>
  <c r="H25" i="3" l="1"/>
  <c r="H30" i="3"/>
  <c r="H29" i="3"/>
  <c r="H27" i="3"/>
  <c r="H22" i="3"/>
  <c r="G40" i="3"/>
  <c r="F40" i="3"/>
  <c r="G35" i="3"/>
  <c r="F35" i="3"/>
  <c r="G7" i="3"/>
  <c r="H20" i="3" l="1"/>
  <c r="G33" i="3"/>
  <c r="F33" i="3"/>
  <c r="I94" i="15"/>
  <c r="I93" i="15"/>
  <c r="C14" i="3"/>
  <c r="B40" i="3" s="1"/>
  <c r="C9" i="3"/>
  <c r="B35" i="3" s="1"/>
  <c r="C7" i="3" l="1"/>
  <c r="B33" i="3" l="1"/>
  <c r="B20" i="3"/>
  <c r="C30" i="3"/>
  <c r="C29" i="3"/>
  <c r="C27" i="3"/>
  <c r="C25" i="3"/>
  <c r="C22" i="3"/>
  <c r="C43" i="3"/>
  <c r="C42" i="3"/>
  <c r="C38" i="3"/>
  <c r="C20" i="3" l="1"/>
  <c r="D38" i="3" l="1"/>
  <c r="D42" i="3"/>
  <c r="D43" i="3"/>
  <c r="D14" i="3"/>
  <c r="D9" i="3"/>
  <c r="H73" i="15"/>
  <c r="F73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38" i="3"/>
  <c r="E42" i="3"/>
  <c r="E43" i="3"/>
  <c r="H137" i="15"/>
  <c r="F137" i="15"/>
  <c r="D137" i="15"/>
  <c r="B137" i="15"/>
  <c r="D121" i="15"/>
  <c r="B121" i="15"/>
  <c r="I101" i="15"/>
  <c r="I102" i="15"/>
  <c r="I103" i="15"/>
  <c r="I104" i="15"/>
  <c r="H105" i="15"/>
  <c r="F105" i="15"/>
  <c r="D105" i="15"/>
  <c r="B105" i="15"/>
  <c r="D89" i="15"/>
  <c r="B89" i="15"/>
  <c r="D73" i="15"/>
  <c r="B73" i="15"/>
  <c r="G62" i="15"/>
  <c r="G63" i="15"/>
  <c r="G64" i="15"/>
  <c r="G65" i="15"/>
  <c r="G66" i="15"/>
  <c r="G67" i="15"/>
  <c r="G68" i="15"/>
  <c r="G69" i="15"/>
  <c r="G70" i="15"/>
  <c r="G71" i="15"/>
  <c r="G72" i="15"/>
  <c r="I62" i="15"/>
  <c r="I63" i="15"/>
  <c r="I64" i="15"/>
  <c r="I65" i="15"/>
  <c r="I66" i="15"/>
  <c r="I67" i="15"/>
  <c r="I68" i="15"/>
  <c r="I69" i="15"/>
  <c r="I70" i="15"/>
  <c r="I71" i="15"/>
  <c r="I72" i="15"/>
  <c r="B57" i="15"/>
  <c r="B41" i="15"/>
  <c r="C24" i="14"/>
  <c r="C29" i="14" s="1"/>
  <c r="G32" i="14"/>
  <c r="J38" i="14"/>
  <c r="K40" i="14"/>
  <c r="B29" i="14"/>
  <c r="E9" i="3"/>
  <c r="E35" i="3" s="1"/>
  <c r="E14" i="3"/>
  <c r="E40" i="3" s="1"/>
  <c r="G94" i="15"/>
  <c r="G95" i="15"/>
  <c r="G96" i="15"/>
  <c r="G97" i="15"/>
  <c r="G98" i="15"/>
  <c r="G99" i="15"/>
  <c r="G100" i="15"/>
  <c r="G101" i="15"/>
  <c r="G102" i="15"/>
  <c r="G103" i="15"/>
  <c r="G104" i="15"/>
  <c r="G93" i="15"/>
  <c r="I100" i="15"/>
  <c r="I96" i="15"/>
  <c r="I97" i="15"/>
  <c r="I98" i="15"/>
  <c r="I95" i="15"/>
  <c r="I99" i="15"/>
  <c r="I28" i="14"/>
  <c r="K28" i="14"/>
  <c r="E29" i="14"/>
  <c r="I29" i="14"/>
  <c r="E30" i="14"/>
  <c r="I31" i="14"/>
  <c r="E33" i="14"/>
  <c r="G33" i="14"/>
  <c r="I33" i="14"/>
  <c r="E34" i="14"/>
  <c r="G34" i="14"/>
  <c r="E35" i="14"/>
  <c r="K35" i="14"/>
  <c r="G36" i="14"/>
  <c r="I36" i="14"/>
  <c r="G37" i="14"/>
  <c r="I37" i="14"/>
  <c r="I40" i="14"/>
  <c r="B44" i="14"/>
  <c r="C44" i="14"/>
  <c r="D44" i="14"/>
  <c r="E44" i="14"/>
  <c r="F44" i="14"/>
  <c r="G44" i="14"/>
  <c r="H44" i="14"/>
  <c r="I44" i="14"/>
  <c r="J44" i="14"/>
  <c r="K44" i="14"/>
  <c r="B45" i="14"/>
  <c r="C45" i="14"/>
  <c r="D45" i="14"/>
  <c r="E45" i="14"/>
  <c r="F45" i="14"/>
  <c r="G45" i="14"/>
  <c r="H45" i="14"/>
  <c r="I45" i="14"/>
  <c r="J45" i="14"/>
  <c r="K45" i="14"/>
  <c r="B46" i="14"/>
  <c r="C46" i="14"/>
  <c r="D46" i="14"/>
  <c r="E46" i="14"/>
  <c r="F46" i="14"/>
  <c r="G46" i="14"/>
  <c r="H46" i="14"/>
  <c r="I46" i="14"/>
  <c r="J46" i="14"/>
  <c r="K46" i="14"/>
  <c r="B47" i="14"/>
  <c r="C47" i="14"/>
  <c r="D47" i="14"/>
  <c r="E47" i="14"/>
  <c r="F47" i="14"/>
  <c r="G47" i="14"/>
  <c r="H47" i="14"/>
  <c r="I47" i="14"/>
  <c r="J47" i="14"/>
  <c r="K47" i="14"/>
  <c r="B48" i="14"/>
  <c r="C48" i="14"/>
  <c r="D48" i="14"/>
  <c r="E48" i="14"/>
  <c r="F48" i="14"/>
  <c r="G48" i="14"/>
  <c r="H48" i="14"/>
  <c r="I48" i="14"/>
  <c r="J48" i="14"/>
  <c r="K48" i="14"/>
  <c r="B49" i="14"/>
  <c r="C49" i="14"/>
  <c r="D49" i="14"/>
  <c r="E49" i="14"/>
  <c r="F49" i="14"/>
  <c r="G49" i="14"/>
  <c r="H49" i="14"/>
  <c r="I49" i="14"/>
  <c r="J49" i="14"/>
  <c r="K49" i="14"/>
  <c r="B50" i="14"/>
  <c r="C50" i="14"/>
  <c r="D50" i="14"/>
  <c r="E50" i="14"/>
  <c r="F50" i="14"/>
  <c r="G50" i="14"/>
  <c r="H50" i="14"/>
  <c r="I50" i="14"/>
  <c r="J50" i="14"/>
  <c r="K50" i="14"/>
  <c r="B51" i="14"/>
  <c r="C51" i="14"/>
  <c r="D51" i="14"/>
  <c r="E51" i="14"/>
  <c r="F51" i="14"/>
  <c r="G51" i="14"/>
  <c r="H51" i="14"/>
  <c r="I51" i="14"/>
  <c r="J51" i="14"/>
  <c r="K51" i="14"/>
  <c r="B52" i="14"/>
  <c r="C52" i="14"/>
  <c r="D52" i="14"/>
  <c r="E52" i="14"/>
  <c r="F52" i="14"/>
  <c r="G52" i="14"/>
  <c r="H52" i="14"/>
  <c r="I52" i="14"/>
  <c r="J52" i="14"/>
  <c r="K52" i="14"/>
  <c r="B53" i="14"/>
  <c r="C53" i="14"/>
  <c r="D53" i="14"/>
  <c r="E53" i="14"/>
  <c r="F53" i="14"/>
  <c r="G53" i="14"/>
  <c r="H53" i="14"/>
  <c r="I53" i="14"/>
  <c r="J53" i="14"/>
  <c r="K53" i="14"/>
  <c r="B54" i="14"/>
  <c r="C54" i="14"/>
  <c r="D54" i="14"/>
  <c r="E54" i="14"/>
  <c r="F54" i="14"/>
  <c r="G54" i="14"/>
  <c r="H54" i="14"/>
  <c r="I54" i="14"/>
  <c r="J54" i="14"/>
  <c r="K54" i="14"/>
  <c r="B55" i="14"/>
  <c r="C55" i="14"/>
  <c r="D55" i="14"/>
  <c r="E55" i="14"/>
  <c r="F55" i="14"/>
  <c r="G55" i="14"/>
  <c r="H55" i="14"/>
  <c r="I55" i="14"/>
  <c r="J55" i="14"/>
  <c r="K55" i="14"/>
  <c r="I14" i="15"/>
  <c r="I16" i="15"/>
  <c r="E29" i="15"/>
  <c r="G29" i="15"/>
  <c r="I29" i="15"/>
  <c r="E30" i="15"/>
  <c r="G30" i="15"/>
  <c r="I30" i="15"/>
  <c r="E31" i="15"/>
  <c r="G31" i="15"/>
  <c r="I31" i="15"/>
  <c r="E32" i="15"/>
  <c r="G32" i="15"/>
  <c r="I32" i="15"/>
  <c r="E33" i="15"/>
  <c r="G33" i="15"/>
  <c r="I33" i="15"/>
  <c r="E34" i="15"/>
  <c r="G34" i="15"/>
  <c r="I34" i="15"/>
  <c r="E35" i="15"/>
  <c r="G35" i="15"/>
  <c r="I35" i="15"/>
  <c r="E36" i="15"/>
  <c r="G36" i="15"/>
  <c r="I36" i="15"/>
  <c r="E37" i="15"/>
  <c r="G37" i="15"/>
  <c r="I37" i="15"/>
  <c r="E38" i="15"/>
  <c r="G38" i="15"/>
  <c r="I38" i="15"/>
  <c r="E39" i="15"/>
  <c r="G39" i="15"/>
  <c r="I39" i="15"/>
  <c r="E40" i="15"/>
  <c r="G40" i="15"/>
  <c r="I40" i="15"/>
  <c r="E41" i="15"/>
  <c r="G41" i="15"/>
  <c r="E45" i="15"/>
  <c r="G45" i="15"/>
  <c r="I45" i="15"/>
  <c r="E46" i="15"/>
  <c r="G46" i="15"/>
  <c r="I46" i="15"/>
  <c r="E47" i="15"/>
  <c r="G47" i="15"/>
  <c r="I47" i="15"/>
  <c r="E48" i="15"/>
  <c r="G48" i="15"/>
  <c r="I48" i="15"/>
  <c r="E49" i="15"/>
  <c r="G49" i="15"/>
  <c r="I49" i="15"/>
  <c r="E50" i="15"/>
  <c r="G50" i="15"/>
  <c r="I50" i="15"/>
  <c r="E51" i="15"/>
  <c r="G51" i="15"/>
  <c r="I51" i="15"/>
  <c r="E52" i="15"/>
  <c r="G52" i="15"/>
  <c r="I52" i="15"/>
  <c r="E53" i="15"/>
  <c r="G53" i="15"/>
  <c r="I53" i="15"/>
  <c r="E54" i="15"/>
  <c r="G54" i="15"/>
  <c r="I54" i="15"/>
  <c r="E55" i="15"/>
  <c r="G55" i="15"/>
  <c r="I55" i="15"/>
  <c r="E56" i="15"/>
  <c r="G56" i="15"/>
  <c r="I56" i="15"/>
  <c r="E61" i="15"/>
  <c r="G61" i="15"/>
  <c r="I61" i="15"/>
  <c r="E62" i="15"/>
  <c r="E63" i="15"/>
  <c r="E64" i="15"/>
  <c r="E65" i="15"/>
  <c r="E66" i="15"/>
  <c r="E67" i="15"/>
  <c r="E68" i="15"/>
  <c r="E69" i="15"/>
  <c r="E70" i="15"/>
  <c r="E71" i="15"/>
  <c r="E72" i="15"/>
  <c r="E77" i="15"/>
  <c r="C77" i="15" s="1"/>
  <c r="E78" i="15"/>
  <c r="C78" i="15" s="1"/>
  <c r="E79" i="15"/>
  <c r="C79" i="15" s="1"/>
  <c r="E80" i="15"/>
  <c r="C80" i="15" s="1"/>
  <c r="E81" i="15"/>
  <c r="C81" i="15" s="1"/>
  <c r="E82" i="15"/>
  <c r="C82" i="15" s="1"/>
  <c r="E83" i="15"/>
  <c r="C83" i="15" s="1"/>
  <c r="E84" i="15"/>
  <c r="C84" i="15" s="1"/>
  <c r="E85" i="15"/>
  <c r="C85" i="15" s="1"/>
  <c r="E86" i="15"/>
  <c r="C86" i="15" s="1"/>
  <c r="E87" i="15"/>
  <c r="C87" i="15" s="1"/>
  <c r="E88" i="15"/>
  <c r="C88" i="15" s="1"/>
  <c r="E93" i="15"/>
  <c r="C93" i="15" s="1"/>
  <c r="E94" i="15"/>
  <c r="C94" i="15" s="1"/>
  <c r="E95" i="15"/>
  <c r="E96" i="15"/>
  <c r="E97" i="15"/>
  <c r="E98" i="15"/>
  <c r="E99" i="15"/>
  <c r="E100" i="15"/>
  <c r="C100" i="15" s="1"/>
  <c r="E101" i="15"/>
  <c r="E102" i="15"/>
  <c r="E103" i="15"/>
  <c r="E104" i="15"/>
  <c r="E109" i="15"/>
  <c r="C109" i="15" s="1"/>
  <c r="E110" i="15"/>
  <c r="C110" i="15" s="1"/>
  <c r="E111" i="15"/>
  <c r="C111" i="15" s="1"/>
  <c r="E112" i="15"/>
  <c r="C112" i="15" s="1"/>
  <c r="E113" i="15"/>
  <c r="C113" i="15" s="1"/>
  <c r="E114" i="15"/>
  <c r="C114" i="15" s="1"/>
  <c r="E115" i="15"/>
  <c r="C115" i="15" s="1"/>
  <c r="E116" i="15"/>
  <c r="C116" i="15" s="1"/>
  <c r="E117" i="15"/>
  <c r="C117" i="15" s="1"/>
  <c r="E118" i="15"/>
  <c r="C118" i="15" s="1"/>
  <c r="E119" i="15"/>
  <c r="C119" i="15" s="1"/>
  <c r="E120" i="15"/>
  <c r="C120" i="15" s="1"/>
  <c r="E125" i="15"/>
  <c r="G125" i="15"/>
  <c r="I125" i="15"/>
  <c r="E126" i="15"/>
  <c r="G126" i="15"/>
  <c r="I126" i="15"/>
  <c r="E127" i="15"/>
  <c r="G127" i="15"/>
  <c r="I127" i="15"/>
  <c r="E128" i="15"/>
  <c r="G128" i="15"/>
  <c r="I128" i="15"/>
  <c r="E129" i="15"/>
  <c r="G129" i="15"/>
  <c r="I129" i="15"/>
  <c r="E130" i="15"/>
  <c r="G130" i="15"/>
  <c r="I130" i="15"/>
  <c r="E131" i="15"/>
  <c r="G131" i="15"/>
  <c r="I131" i="15"/>
  <c r="E132" i="15"/>
  <c r="G132" i="15"/>
  <c r="I132" i="15"/>
  <c r="E133" i="15"/>
  <c r="G133" i="15"/>
  <c r="I133" i="15"/>
  <c r="E134" i="15"/>
  <c r="G134" i="15"/>
  <c r="I134" i="15"/>
  <c r="E135" i="15"/>
  <c r="G135" i="15"/>
  <c r="I135" i="15"/>
  <c r="E136" i="15"/>
  <c r="G136" i="15"/>
  <c r="I136" i="15"/>
  <c r="G30" i="3"/>
  <c r="G29" i="3"/>
  <c r="G27" i="3"/>
  <c r="G25" i="3"/>
  <c r="G22" i="3"/>
  <c r="I13" i="15"/>
  <c r="B56" i="14"/>
  <c r="E40" i="14"/>
  <c r="G39" i="14"/>
  <c r="I38" i="14"/>
  <c r="K37" i="14"/>
  <c r="E36" i="14"/>
  <c r="G35" i="14"/>
  <c r="I34" i="14"/>
  <c r="K33" i="14"/>
  <c r="E32" i="14"/>
  <c r="G24" i="15"/>
  <c r="G23" i="15"/>
  <c r="G22" i="15"/>
  <c r="G20" i="15"/>
  <c r="G15" i="15"/>
  <c r="G13" i="15"/>
  <c r="I15" i="15"/>
  <c r="G16" i="15"/>
  <c r="B25" i="15"/>
  <c r="I22" i="15"/>
  <c r="I19" i="15"/>
  <c r="I18" i="15"/>
  <c r="I17" i="15"/>
  <c r="H25" i="15"/>
  <c r="I20" i="15"/>
  <c r="G14" i="15"/>
  <c r="I24" i="15"/>
  <c r="I23" i="15"/>
  <c r="I21" i="15"/>
  <c r="G21" i="15"/>
  <c r="G19" i="15"/>
  <c r="G18" i="15"/>
  <c r="F25" i="15"/>
  <c r="G17" i="15"/>
  <c r="J40" i="14"/>
  <c r="F40" i="14"/>
  <c r="B40" i="14"/>
  <c r="H39" i="14"/>
  <c r="D39" i="14"/>
  <c r="F38" i="14"/>
  <c r="B38" i="14"/>
  <c r="H37" i="14"/>
  <c r="D37" i="14"/>
  <c r="J36" i="14"/>
  <c r="F36" i="14"/>
  <c r="B36" i="14"/>
  <c r="H35" i="14"/>
  <c r="D35" i="14"/>
  <c r="J34" i="14"/>
  <c r="F34" i="14"/>
  <c r="B34" i="14"/>
  <c r="H33" i="14"/>
  <c r="D33" i="14"/>
  <c r="J32" i="14"/>
  <c r="F32" i="14"/>
  <c r="B32" i="14"/>
  <c r="H31" i="14"/>
  <c r="D31" i="14"/>
  <c r="F30" i="14"/>
  <c r="B30" i="14"/>
  <c r="H29" i="14"/>
  <c r="D29" i="14"/>
  <c r="J28" i="14"/>
  <c r="F28" i="14"/>
  <c r="B28" i="14"/>
  <c r="H40" i="14"/>
  <c r="D40" i="14"/>
  <c r="J39" i="14"/>
  <c r="F39" i="14"/>
  <c r="B39" i="14"/>
  <c r="H38" i="14"/>
  <c r="D38" i="14"/>
  <c r="J37" i="14"/>
  <c r="F37" i="14"/>
  <c r="B37" i="14"/>
  <c r="H36" i="14"/>
  <c r="D36" i="14"/>
  <c r="J35" i="14"/>
  <c r="F35" i="14"/>
  <c r="B35" i="14"/>
  <c r="H34" i="14"/>
  <c r="D34" i="14"/>
  <c r="J33" i="14"/>
  <c r="F33" i="14"/>
  <c r="B33" i="14"/>
  <c r="H32" i="14"/>
  <c r="D32" i="14"/>
  <c r="J31" i="14"/>
  <c r="F31" i="14"/>
  <c r="B31" i="14"/>
  <c r="H30" i="14"/>
  <c r="D30" i="14"/>
  <c r="E137" i="15" l="1"/>
  <c r="I137" i="15"/>
  <c r="E57" i="15"/>
  <c r="C39" i="15"/>
  <c r="C35" i="15"/>
  <c r="C17" i="15"/>
  <c r="C16" i="15"/>
  <c r="C15" i="15"/>
  <c r="F56" i="14"/>
  <c r="J56" i="14"/>
  <c r="D35" i="3"/>
  <c r="C103" i="15"/>
  <c r="G105" i="15"/>
  <c r="C64" i="15"/>
  <c r="C66" i="15"/>
  <c r="C69" i="15"/>
  <c r="C65" i="15"/>
  <c r="I73" i="15"/>
  <c r="C45" i="15"/>
  <c r="I57" i="15"/>
  <c r="C49" i="15"/>
  <c r="G57" i="15"/>
  <c r="C55" i="15"/>
  <c r="I41" i="15"/>
  <c r="C41" i="15" s="1"/>
  <c r="C21" i="15"/>
  <c r="K38" i="14"/>
  <c r="K39" i="14"/>
  <c r="K34" i="14"/>
  <c r="K29" i="14"/>
  <c r="K36" i="14"/>
  <c r="J30" i="14"/>
  <c r="J29" i="14"/>
  <c r="I30" i="14"/>
  <c r="I39" i="14"/>
  <c r="I35" i="14"/>
  <c r="I32" i="14"/>
  <c r="H28" i="14"/>
  <c r="G38" i="14"/>
  <c r="G40" i="14"/>
  <c r="F29" i="14"/>
  <c r="K56" i="14"/>
  <c r="E37" i="14"/>
  <c r="E56" i="14"/>
  <c r="E31" i="14"/>
  <c r="C28" i="14"/>
  <c r="D28" i="14"/>
  <c r="E7" i="3"/>
  <c r="E22" i="3" s="1"/>
  <c r="D40" i="3"/>
  <c r="C40" i="3"/>
  <c r="D7" i="3"/>
  <c r="C33" i="3" s="1"/>
  <c r="C35" i="3"/>
  <c r="G20" i="3"/>
  <c r="C134" i="15"/>
  <c r="C136" i="15"/>
  <c r="E121" i="15"/>
  <c r="C121" i="15" s="1"/>
  <c r="I105" i="15"/>
  <c r="E105" i="15"/>
  <c r="C101" i="15"/>
  <c r="C97" i="15"/>
  <c r="C104" i="15"/>
  <c r="C98" i="15"/>
  <c r="E89" i="15"/>
  <c r="C89" i="15" s="1"/>
  <c r="G73" i="15"/>
  <c r="E73" i="15"/>
  <c r="C70" i="15"/>
  <c r="C62" i="15"/>
  <c r="C71" i="15"/>
  <c r="C67" i="15"/>
  <c r="C63" i="15"/>
  <c r="C61" i="15"/>
  <c r="C40" i="15"/>
  <c r="C32" i="15"/>
  <c r="C33" i="15"/>
  <c r="C31" i="15"/>
  <c r="C18" i="15"/>
  <c r="C19" i="15"/>
  <c r="C24" i="15"/>
  <c r="I25" i="15"/>
  <c r="C13" i="15"/>
  <c r="C56" i="14"/>
  <c r="C37" i="14"/>
  <c r="G56" i="14"/>
  <c r="C39" i="14"/>
  <c r="C32" i="14"/>
  <c r="C40" i="14"/>
  <c r="C30" i="14"/>
  <c r="C33" i="14"/>
  <c r="I56" i="14"/>
  <c r="C38" i="14"/>
  <c r="C31" i="14"/>
  <c r="C132" i="15"/>
  <c r="C133" i="15"/>
  <c r="C127" i="15"/>
  <c r="C129" i="15"/>
  <c r="G137" i="15"/>
  <c r="C137" i="15" s="1"/>
  <c r="C131" i="15"/>
  <c r="C130" i="15"/>
  <c r="C126" i="15"/>
  <c r="C128" i="15"/>
  <c r="C125" i="15"/>
  <c r="C135" i="15"/>
  <c r="C96" i="15"/>
  <c r="C99" i="15"/>
  <c r="C95" i="15"/>
  <c r="C102" i="15"/>
  <c r="C72" i="15"/>
  <c r="C68" i="15"/>
  <c r="C52" i="15"/>
  <c r="C48" i="15"/>
  <c r="C54" i="15"/>
  <c r="C53" i="15"/>
  <c r="C50" i="15"/>
  <c r="C56" i="15"/>
  <c r="C51" i="15"/>
  <c r="C47" i="15"/>
  <c r="C46" i="15"/>
  <c r="C36" i="15"/>
  <c r="C38" i="15"/>
  <c r="C37" i="15"/>
  <c r="C34" i="15"/>
  <c r="C30" i="15"/>
  <c r="C29" i="15"/>
  <c r="C22" i="15"/>
  <c r="C14" i="15"/>
  <c r="C20" i="15"/>
  <c r="G25" i="15"/>
  <c r="C23" i="15"/>
  <c r="E25" i="15"/>
  <c r="G30" i="14"/>
  <c r="G29" i="14"/>
  <c r="G28" i="14"/>
  <c r="E28" i="14"/>
  <c r="G31" i="14"/>
  <c r="E39" i="14"/>
  <c r="E38" i="14"/>
  <c r="C36" i="14"/>
  <c r="C35" i="14"/>
  <c r="C34" i="14"/>
  <c r="K32" i="14"/>
  <c r="K31" i="14"/>
  <c r="K30" i="14"/>
  <c r="D56" i="14"/>
  <c r="H56" i="14"/>
  <c r="E25" i="3" l="1"/>
  <c r="D22" i="3"/>
  <c r="D25" i="3"/>
  <c r="C105" i="15"/>
  <c r="C73" i="15"/>
  <c r="C57" i="15"/>
  <c r="D27" i="3"/>
  <c r="E30" i="3"/>
  <c r="D29" i="3"/>
  <c r="E29" i="3"/>
  <c r="D30" i="3"/>
  <c r="E27" i="3"/>
  <c r="E33" i="3"/>
  <c r="D33" i="3"/>
  <c r="C25" i="15"/>
  <c r="E20" i="3" l="1"/>
  <c r="D20" i="3"/>
</calcChain>
</file>

<file path=xl/sharedStrings.xml><?xml version="1.0" encoding="utf-8"?>
<sst xmlns="http://schemas.openxmlformats.org/spreadsheetml/2006/main" count="462" uniqueCount="256">
  <si>
    <t>Januar</t>
  </si>
  <si>
    <t>Insgesamt</t>
  </si>
  <si>
    <t>Anzahl</t>
  </si>
  <si>
    <t>davon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</si>
  <si>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</si>
  <si>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</si>
  <si>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</si>
  <si>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</si>
  <si>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</si>
  <si>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</si>
  <si>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</si>
  <si>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</si>
  <si>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</si>
  <si>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</si>
  <si>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</si>
  <si>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Euro</t>
  </si>
  <si>
    <t xml:space="preserve"> davon </t>
  </si>
  <si>
    <t xml:space="preserve">  inländisch</t>
  </si>
  <si>
    <t xml:space="preserve">  ausländisch</t>
  </si>
  <si>
    <t>Inländische Luftverkehrsunternehmen</t>
  </si>
  <si>
    <t xml:space="preserve"> davon</t>
  </si>
  <si>
    <t>Ausländische Luftverkehrsunternehmen</t>
  </si>
  <si>
    <t>Fluggäste unter 2 Jahren (§ 5 Nr. 1 LuftVStG)</t>
  </si>
  <si>
    <t>Erneuter Abflug nach Flugabbruch (§ 5 Nr. 3 LuftVStG)</t>
  </si>
  <si>
    <t>Inländische Inseln, Daseinsfürsorge (§ 5 Nr. 4 LuftVStG)</t>
  </si>
  <si>
    <t>Medizinische Zwecke (§ 5 Nr. 6 LuftVStG)</t>
  </si>
  <si>
    <t>Rundflüge (§ 5 Nr. 7 LuftVStG)</t>
  </si>
  <si>
    <t>Flugbesatzung (§ 5 Nr. 8 LuftVStG)</t>
  </si>
  <si>
    <t xml:space="preserve">Euro </t>
  </si>
  <si>
    <t>Steuerliche Beauftragte (§ 8 Abs. 1 LuftVStG)</t>
  </si>
  <si>
    <t xml:space="preserve">Insgesamt
</t>
  </si>
  <si>
    <t xml:space="preserve">Steuerbefreiungs-         tatbestand/Monat
</t>
  </si>
  <si>
    <t xml:space="preserve">Monat
</t>
  </si>
  <si>
    <t>Anzahl der Fluggäste</t>
  </si>
  <si>
    <t>Luftverkehrsunternehmen (§ 2 Nr. 2 LuftVStG)</t>
  </si>
  <si>
    <t>Militärische und andere hoheiltliche Zwecke (§ 5 Nr. 2 LuftVStG)</t>
  </si>
  <si>
    <t>Luftverkehrsunternehmen</t>
  </si>
  <si>
    <t>Steuergegenstand</t>
  </si>
  <si>
    <t>x</t>
  </si>
  <si>
    <t xml:space="preserve">1 Zusammenfassende Übersicht </t>
  </si>
  <si>
    <t xml:space="preserve">2 Anzahl der Luftverkehrsunternehmen </t>
  </si>
  <si>
    <t xml:space="preserve">3 Beförderte Fluggäste aufgrund steuerpflichtiger Rechtsvorgänge nach Monat und Steuersatz </t>
  </si>
  <si>
    <t>Finanzen und Steuern</t>
  </si>
  <si>
    <t>Vervielfältigung und Verbreitung, auch auszugsweise, mit Quellenangabe gestattet.</t>
  </si>
  <si>
    <t>Luftverkehrsteuer</t>
  </si>
  <si>
    <t>Erscheinungsfolge: jährlich</t>
  </si>
  <si>
    <t>%</t>
  </si>
  <si>
    <t>Anteil der Monate am Jahr in %</t>
  </si>
  <si>
    <t xml:space="preserve">Länderverzeichnis </t>
  </si>
  <si>
    <t>Anlage 1</t>
  </si>
  <si>
    <t>(zu § 11 LuftVStG)</t>
  </si>
  <si>
    <t>Albanien</t>
  </si>
  <si>
    <t>Monaco</t>
  </si>
  <si>
    <t>Algerien</t>
  </si>
  <si>
    <t>Montenegro</t>
  </si>
  <si>
    <t>Andorra</t>
  </si>
  <si>
    <t>Niederlande</t>
  </si>
  <si>
    <t>Belgien</t>
  </si>
  <si>
    <t>Norwegen</t>
  </si>
  <si>
    <t>Bosnien und Herzegowina</t>
  </si>
  <si>
    <t>Österreich</t>
  </si>
  <si>
    <t>Bulgarien</t>
  </si>
  <si>
    <t>Polen</t>
  </si>
  <si>
    <t>Dänemark</t>
  </si>
  <si>
    <t>Portugal</t>
  </si>
  <si>
    <t>Deutschland</t>
  </si>
  <si>
    <t>Rumänien</t>
  </si>
  <si>
    <t>Estland</t>
  </si>
  <si>
    <t>Russische Föderation</t>
  </si>
  <si>
    <t>Finnland</t>
  </si>
  <si>
    <t>San Marino</t>
  </si>
  <si>
    <t>Frankreich</t>
  </si>
  <si>
    <t>Schweden</t>
  </si>
  <si>
    <t>Griechenland</t>
  </si>
  <si>
    <t>Schweiz</t>
  </si>
  <si>
    <t>Irland</t>
  </si>
  <si>
    <t>Serbien</t>
  </si>
  <si>
    <t>Island</t>
  </si>
  <si>
    <t>Slowakische Republik</t>
  </si>
  <si>
    <t>Italien</t>
  </si>
  <si>
    <t>Slowenien</t>
  </si>
  <si>
    <t>Kosovo</t>
  </si>
  <si>
    <t>Spanien</t>
  </si>
  <si>
    <t>Kroatien</t>
  </si>
  <si>
    <t>Tschechische Republik</t>
  </si>
  <si>
    <t>Lettland</t>
  </si>
  <si>
    <t>Türkei</t>
  </si>
  <si>
    <t>Liechtenstein</t>
  </si>
  <si>
    <t>Tunesien</t>
  </si>
  <si>
    <t>Litauen</t>
  </si>
  <si>
    <t>Ukraine</t>
  </si>
  <si>
    <t>Luxemburg</t>
  </si>
  <si>
    <t>Ungarn</t>
  </si>
  <si>
    <t>Libyen</t>
  </si>
  <si>
    <t>Vatikanstadt</t>
  </si>
  <si>
    <t>Malta</t>
  </si>
  <si>
    <t>Vereinigtes Königreich</t>
  </si>
  <si>
    <t>Marokko</t>
  </si>
  <si>
    <t>Weißrussland</t>
  </si>
  <si>
    <t>Mazedonien, Ehem. Jugoslaw. Rep.</t>
  </si>
  <si>
    <t>Zypern</t>
  </si>
  <si>
    <t>Moldau</t>
  </si>
  <si>
    <t>Quelle: Zoll.de</t>
  </si>
  <si>
    <t>Anlage 2</t>
  </si>
  <si>
    <t>Afghanistan</t>
  </si>
  <si>
    <t>Katar</t>
  </si>
  <si>
    <t>Ägypten</t>
  </si>
  <si>
    <t>Kirgisistan</t>
  </si>
  <si>
    <t>Äquatorialguinea</t>
  </si>
  <si>
    <t>Kuwait</t>
  </si>
  <si>
    <t>Armenien</t>
  </si>
  <si>
    <t>Libanon</t>
  </si>
  <si>
    <t>Aserbaidschan</t>
  </si>
  <si>
    <t>Liberia</t>
  </si>
  <si>
    <t>Äthiopien</t>
  </si>
  <si>
    <t>Mali</t>
  </si>
  <si>
    <t>Bahrain</t>
  </si>
  <si>
    <t>Mauretanien</t>
  </si>
  <si>
    <t>Benin</t>
  </si>
  <si>
    <t>Niger</t>
  </si>
  <si>
    <t>Burkina Faso</t>
  </si>
  <si>
    <t>Nigeria</t>
  </si>
  <si>
    <t>Côte d'Ivoire</t>
  </si>
  <si>
    <t>Oman</t>
  </si>
  <si>
    <t>Dschibuti</t>
  </si>
  <si>
    <t>Pakistan</t>
  </si>
  <si>
    <t>Eritrea</t>
  </si>
  <si>
    <t>Palästinensische Gebiete</t>
  </si>
  <si>
    <t>Gabun</t>
  </si>
  <si>
    <t>São Tomé und Príncipe</t>
  </si>
  <si>
    <t>Gambia</t>
  </si>
  <si>
    <t>Saudi-Arabien</t>
  </si>
  <si>
    <t>Georgien</t>
  </si>
  <si>
    <t>Senegal</t>
  </si>
  <si>
    <t>Ghana</t>
  </si>
  <si>
    <t>Sierra Leone</t>
  </si>
  <si>
    <t>Guinea</t>
  </si>
  <si>
    <t>Sudan</t>
  </si>
  <si>
    <t>Guinea-Bissau</t>
  </si>
  <si>
    <t>Syrien, Arabische Republik</t>
  </si>
  <si>
    <t>Irak</t>
  </si>
  <si>
    <t>Tadschikistan</t>
  </si>
  <si>
    <t>Iran, Islamische Republik</t>
  </si>
  <si>
    <t>Togo</t>
  </si>
  <si>
    <t>Israel</t>
  </si>
  <si>
    <t>Tschad</t>
  </si>
  <si>
    <t>Jemen</t>
  </si>
  <si>
    <t>Turkmenistan</t>
  </si>
  <si>
    <t>Jordanien</t>
  </si>
  <si>
    <t>Uganda</t>
  </si>
  <si>
    <t>Kamerun</t>
  </si>
  <si>
    <t>Usbekistan</t>
  </si>
  <si>
    <t>Kap Verde</t>
  </si>
  <si>
    <t>Vereinigte Arabische Emirate</t>
  </si>
  <si>
    <t>Kasachstan</t>
  </si>
  <si>
    <t>Zentralafrikanische Republik</t>
  </si>
  <si>
    <t xml:space="preserve">davon in </t>
  </si>
  <si>
    <t>4 Beförderte Fluggäste aufgrund steuerbefreiter Rechtsvorgänge nach Monat, Steuerbefreiungstatbestand und fiktivem Steuersatz bzw. Ziel</t>
  </si>
  <si>
    <t xml:space="preserve"> und Steuersatz</t>
  </si>
  <si>
    <t>Zeichenerklärung</t>
  </si>
  <si>
    <t>Qualitätsbericht</t>
  </si>
  <si>
    <t>Anteil nach Steuersätzen im Berichtszeitraum in %</t>
  </si>
  <si>
    <t>Anzahl der
 Fluggäste</t>
  </si>
  <si>
    <t xml:space="preserve">  inländische Luftverkehrsunternehmen,
  die bis zu zwei Abflüge pro Jahr vornehmen wollen</t>
  </si>
  <si>
    <t xml:space="preserve">  inländische Luftverkehrsunternehmen,
  die mehr als zwei Abflüge pro Jahr vornehmen wollen</t>
  </si>
  <si>
    <t xml:space="preserve">  ausländische Luftverkehrsunternehmen,
  die bis zu zwei Abflüge pro Jahr vornehmen wollen</t>
  </si>
  <si>
    <t xml:space="preserve">  ausländische Luftverkehrsunternehmen, 
 die mehr als zwei Abflüge pro Jahr vornehmen wollen</t>
  </si>
  <si>
    <t>Veränderung gegenüber dem Vorjahr in %</t>
  </si>
  <si>
    <t>Anteil am Ingesamt in %</t>
  </si>
  <si>
    <t>Ihr Kontakt zu uns:</t>
  </si>
  <si>
    <t>www.destatis.de/kontakt</t>
  </si>
  <si>
    <t>Übersicht Steuersätze</t>
  </si>
  <si>
    <t>Steuersätze</t>
  </si>
  <si>
    <t xml:space="preserve">  Steuersatz § 11 Absatz 1 Nr. 2 LuftVStG
  (Distanzklasse 2: Länder der Anlage 2)</t>
  </si>
  <si>
    <t xml:space="preserve">  Steuersatz § 11 Absatz 1 Nr. 3 LuftVStG
  (Distanzklasse 3: übrige Länder) </t>
  </si>
  <si>
    <r>
      <t xml:space="preserve">  Steuersatz nach § 11 Absatz 1 Nr. 1 LuftVStG
  (Distanzklasse 1: Länder der Anlage 1) </t>
    </r>
    <r>
      <rPr>
        <vertAlign val="superscript"/>
        <sz val="11"/>
        <rFont val="MetaNormalLF-Roman"/>
        <family val="2"/>
      </rPr>
      <t xml:space="preserve">
  </t>
    </r>
    <r>
      <rPr>
        <sz val="10"/>
        <rFont val="MetaNormalLF-Roman"/>
        <family val="2"/>
      </rPr>
      <t>(ohne Inselflüge gem. § 5 Nr. 5 LuftVStG)</t>
    </r>
  </si>
  <si>
    <r>
      <t xml:space="preserve">   Distanzklasse 1 </t>
    </r>
    <r>
      <rPr>
        <sz val="10"/>
        <rFont val="MetaNormalLF-Roman"/>
        <family val="2"/>
      </rPr>
      <t xml:space="preserve">(ohne Inselflüge gem. § 5 Nr. 5 LuftVStG) </t>
    </r>
  </si>
  <si>
    <t xml:space="preserve">  Distanzklasse 3 </t>
  </si>
  <si>
    <t xml:space="preserve">   Distanzklasse 2 </t>
  </si>
  <si>
    <t xml:space="preserve">   Distanzklasse 3 </t>
  </si>
  <si>
    <t xml:space="preserve">  Distanzklasse 2</t>
  </si>
  <si>
    <t>Luftverkehrsteuerstatistik</t>
  </si>
  <si>
    <t xml:space="preserve">   Inselflüge, Steuerermäßigung auf 20% des Steuersatzes
    der Distanzklasse 1 </t>
  </si>
  <si>
    <t>Inhalt</t>
  </si>
  <si>
    <t>– = nichts vorhanden</t>
  </si>
  <si>
    <t xml:space="preserve">x = Tabellenfach gesperrt, weil Aussage nicht sinnvoll </t>
  </si>
  <si>
    <t>Abkürzungen</t>
  </si>
  <si>
    <t>Abweichungen in den Summen durch Runden der Zahlen.</t>
  </si>
  <si>
    <t>Abweichungen zu den im Vorjahr veröffentlichten Zahlen infolge von Korrekturen.</t>
  </si>
  <si>
    <t>LuftVStG   = Luftverkehrsteuergesetz</t>
  </si>
  <si>
    <t>LuftVStDV = Luftverkehrsteuer-Durchführungsverordnung</t>
  </si>
  <si>
    <t xml:space="preserve">Schaubilder und Tabellenteil </t>
  </si>
  <si>
    <t>1  Zusammenfassende Übersicht</t>
  </si>
  <si>
    <t>2  Anzahl der Luftverkehrsunternehmen</t>
  </si>
  <si>
    <t>3  Beförderte Fluggäste aufgrund steuerpflichtiger Rechtsvorgänge nach Monat</t>
  </si>
  <si>
    <t>4  Beförderte Fluggäste aufgrund steuerbefreiter Rechtsvorgänge nach Monat, Steuerbefreiungs-</t>
  </si>
  <si>
    <t xml:space="preserve"> tatbestand und fiktivem Steuersatz bzw. Ziel</t>
  </si>
  <si>
    <t>Kurzfassung</t>
  </si>
  <si>
    <t>1  Allgemeine Angaben zur Statistik</t>
  </si>
  <si>
    <t>2  Inhalte und Nutzerbedarf</t>
  </si>
  <si>
    <t>3  Methodik</t>
  </si>
  <si>
    <t>4  Genauigkeit und Zuverlässigkeit</t>
  </si>
  <si>
    <t>5  Aktualität und Pünktlichkeit</t>
  </si>
  <si>
    <t>6  Vergleichbarkeit</t>
  </si>
  <si>
    <t>7  Kohärenz</t>
  </si>
  <si>
    <t>8  Verbreitung und Kommunikation</t>
  </si>
  <si>
    <t>9  Sonstige fachstatistische Hinweise</t>
  </si>
  <si>
    <t xml:space="preserve">Mit Beschluss vom 20. Dezember 2012 genehmigte die Europäische Kommission Deutschland, die Luftverkehrsteuer </t>
  </si>
  <si>
    <t xml:space="preserve">bei Flügen nach § 5 Nr. 5 LuftVStG (Inselflüge) auf 20 Prozent des Steuersatzes nach § 11 Absatz 1 Nr. 1 LuftVStG </t>
  </si>
  <si>
    <t>zu ermäßigen.</t>
  </si>
  <si>
    <t xml:space="preserve">7,50 </t>
  </si>
  <si>
    <t>23,43</t>
  </si>
  <si>
    <t xml:space="preserve">42,18 </t>
  </si>
  <si>
    <t>7,38</t>
  </si>
  <si>
    <t>23,05</t>
  </si>
  <si>
    <t>41,49</t>
  </si>
  <si>
    <t>8,00</t>
  </si>
  <si>
    <t>25,00</t>
  </si>
  <si>
    <t>45,00</t>
  </si>
  <si>
    <t>2012 – 2015</t>
  </si>
  <si>
    <t>2017</t>
  </si>
  <si>
    <t>Artikelnummer: 2140960177005</t>
  </si>
  <si>
    <t>© Statistisches Bundesamt (Destatis), 2018</t>
  </si>
  <si>
    <t>Zu- bzw. Ab- nahme (-) 2017/2016          %</t>
  </si>
  <si>
    <t>Länder der Anlage 2 
zu § 11 LuftVStG
(fiktiver Steuersatz 
23,32 Euro)</t>
  </si>
  <si>
    <t>übrige Länder
(fiktiver Steuersatz 
41,99 Euro)</t>
  </si>
  <si>
    <t>Steuersatz 23,32 Euro
(Länder der Anlage 2
zu § 11 LuftVStG)</t>
  </si>
  <si>
    <t>Steuersatz 41,99 Euro
(übrige Länder)</t>
  </si>
  <si>
    <t>Die Steuersätze knüpfen an die pauschalierte Entfernung zum Zielort an und sind in drei Distanzklassen gegliedert.</t>
  </si>
  <si>
    <t>und 1,60 Euro für das Jahr 2011 (Ausgangssteuersatz 8,00 Euro).</t>
  </si>
  <si>
    <t xml:space="preserve">Der ermäßigte Steuersatz für Inselflüge nach § 5 Nr. 5 LuftVStG beträgt 1,49 Euro für das Jahr 2017 (Ausgangssteuersatz von 7,47 Euro), </t>
  </si>
  <si>
    <t>1,48 Euro für das Jahr 2016, (Ausgangssteuersatz von 7,38 Euro), 1,50 Euro für die Jahre 2012 - 2015 (Ausgangssteuersatz von 7,50 Euro)</t>
  </si>
  <si>
    <t xml:space="preserve">Anlage 1 </t>
  </si>
  <si>
    <t>Länderverzeichnisse</t>
  </si>
  <si>
    <t>Schaubilder 1-3</t>
  </si>
  <si>
    <t>Schaubilder 4-5</t>
  </si>
  <si>
    <t>(PDF-Dokument, durch Doppelklick öffnen)</t>
  </si>
  <si>
    <t>3 Einschl. Inselflüge nach § 5 Nr. 5 LuftVStG, die vollständig von der Luftverkehrsteuer befreit sind.</t>
  </si>
  <si>
    <r>
      <t xml:space="preserve">Beförderte Fluggäste aufgrund
steuerpflichtiger Rechtsvorgänge </t>
    </r>
    <r>
      <rPr>
        <b/>
        <vertAlign val="superscript"/>
        <sz val="11"/>
        <rFont val="MetaNormalLF-Roman"/>
        <family val="2"/>
      </rPr>
      <t>2</t>
    </r>
  </si>
  <si>
    <r>
      <t xml:space="preserve">Beförderte Fluggäste aufgrund
steuerbefreiter Rechtsvorgänge
nach Steuerbefreiungstatbestand </t>
    </r>
    <r>
      <rPr>
        <b/>
        <vertAlign val="superscript"/>
        <sz val="11"/>
        <rFont val="MetaNormalLF-Roman"/>
        <family val="2"/>
      </rPr>
      <t>2, 3</t>
    </r>
  </si>
  <si>
    <r>
      <t xml:space="preserve">  Distanzklasse 1 </t>
    </r>
    <r>
      <rPr>
        <vertAlign val="superscript"/>
        <sz val="11"/>
        <rFont val="MetaNormalLF-Roman"/>
        <family val="2"/>
      </rPr>
      <t>3</t>
    </r>
  </si>
  <si>
    <r>
      <t xml:space="preserve">Beförderte Fluggäste aufgrund
steuerbefreiter Rechtsvorgänge </t>
    </r>
    <r>
      <rPr>
        <b/>
        <vertAlign val="superscript"/>
        <sz val="11"/>
        <rFont val="MetaNormalLF-Roman"/>
        <family val="2"/>
      </rPr>
      <t>2</t>
    </r>
  </si>
  <si>
    <t>2 Die Steuersätze der jeweiligen Distanzklasse bzw. des jeweiligen Jahres sind in der Übersicht "Steuersätze" ausgewiesen.</t>
  </si>
  <si>
    <t xml:space="preserve">1 Vorläufige Ergebnisse. Korrekturen der Angaben zu den Vorjahren aufgrund vorgenommener Berichtigungen von Steueranmeldungen, </t>
  </si>
  <si>
    <t xml:space="preserve">    verspätet abgegebener Steueranmeldungen sowie Steuerfestsetzungen von Amts wegen.</t>
  </si>
  <si>
    <r>
      <t xml:space="preserve">Statistik zur Luftverkehrsteuer </t>
    </r>
    <r>
      <rPr>
        <b/>
        <vertAlign val="superscript"/>
        <sz val="14"/>
        <rFont val="MetaNormalLF-Roman"/>
        <family val="2"/>
      </rPr>
      <t>1</t>
    </r>
  </si>
  <si>
    <t xml:space="preserve">    bei Flügen nach § 5 Nummer 5 LuftVStG (Inselflüge) auf 20% des nationalen Satzes nach § 11 Absatz 1 Nummer 1 LuftVStG zu ermäßigen.</t>
  </si>
  <si>
    <t xml:space="preserve">2 Mit Beschluss vom 20. Dezember 2012 [C(2012) 9451] genehmigte die Europäische Kommission Deutschland, die Luftverkehrsteuer
</t>
  </si>
  <si>
    <r>
      <t>Steuerermäßigung auf</t>
    </r>
    <r>
      <rPr>
        <sz val="11"/>
        <rFont val="MetaNormalLF-Roman"/>
        <family val="2"/>
      </rPr>
      <t xml:space="preserve">
1,49 Euro
(Inselflüge gem. § 5 Nr. 5 LuftVStG)</t>
    </r>
    <r>
      <rPr>
        <vertAlign val="superscript"/>
        <sz val="11"/>
        <rFont val="MetaNormalLF-Roman"/>
        <family val="2"/>
      </rPr>
      <t>2</t>
    </r>
  </si>
  <si>
    <r>
      <t>Länder der Anlage 1 
zu § 11 LuftVStG
(fiktiver Steuersatz
 7,47 Euro)</t>
    </r>
    <r>
      <rPr>
        <vertAlign val="superscript"/>
        <sz val="11"/>
        <rFont val="MetaNormalLF-Roman"/>
        <family val="2"/>
      </rPr>
      <t>2</t>
    </r>
  </si>
  <si>
    <t>2 Einschl. Inselflüge nach § 5 Nr. 5 LuftVStG, die vollständig von der Luftverkehrsteuer befreit sind.</t>
  </si>
  <si>
    <t xml:space="preserve">1 Vorläufige Ergebnisse. </t>
  </si>
  <si>
    <r>
      <t>Steuersatz 7,47 Euro
(Länder der Anlage 1 
zu § 11 LuftVStG ohne Inselflüge gem. § 5 Nr. 5 LuftVStG)</t>
    </r>
    <r>
      <rPr>
        <vertAlign val="superscript"/>
        <sz val="11"/>
        <rFont val="MetaNormalLF-Roman"/>
        <family val="2"/>
      </rPr>
      <t>2</t>
    </r>
  </si>
  <si>
    <t>Telefon: +49 (0) 611 / 75 24 05</t>
  </si>
  <si>
    <t>Erschienen am 04. April 2018</t>
  </si>
  <si>
    <t>Fachserie 14  Reihe  9.6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</si>
</sst>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\ ###"/>
    <numFmt numFmtId="166" formatCode="###\ ###\ ###"/>
    <numFmt numFmtId="167" formatCode="\ #\ ###\ ##0\ \ ;[Red]\-\ #\ ###\ ##0\ \ ;&quot; - &quot;\ \ "/>
  </numFmts>
  <fonts count="4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u/>
      <sz val="11"/>
      <color indexed="12"/>
      <name val="Calibri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sz val="11"/>
      <color indexed="8"/>
      <name val="MetaNormalLF-Roman"/>
      <family val="2"/>
    </font>
    <font>
      <b/>
      <sz val="11"/>
      <name val="MetaNormalLF-Roman"/>
      <family val="2"/>
    </font>
    <font>
      <sz val="11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vertAlign val="superscript"/>
      <sz val="11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20"/>
      <name val="MetaNormalLF-Roman"/>
      <family val="2"/>
    </font>
    <font>
      <i/>
      <sz val="11"/>
      <name val="MetaNormalLF-Roman"/>
      <family val="2"/>
    </font>
    <font>
      <b/>
      <i/>
      <sz val="11"/>
      <name val="MetaNormalLF-Roman"/>
      <family val="2"/>
    </font>
    <font>
      <b/>
      <sz val="12"/>
      <color indexed="8"/>
      <name val="MetaNormalLF-Roman"/>
      <family val="2"/>
    </font>
    <font>
      <sz val="9"/>
      <color indexed="8"/>
      <name val="MetaNormalLF-Roman"/>
      <family val="2"/>
    </font>
    <font>
      <sz val="14"/>
      <name val="MetaNormalLF-Roman"/>
      <family val="2"/>
    </font>
    <font>
      <b/>
      <sz val="10"/>
      <name val="MetaNormalLF-Roman"/>
      <family val="2"/>
    </font>
    <font>
      <sz val="16"/>
      <color indexed="8"/>
      <name val="Calibri"/>
      <family val="2"/>
    </font>
    <font>
      <sz val="10"/>
      <color indexed="8"/>
      <name val="MetaNormalLF-Roman"/>
      <family val="2"/>
    </font>
    <font>
      <vertAlign val="superscript"/>
      <sz val="11"/>
      <color indexed="8"/>
      <name val="MetaNormalLF-Roman"/>
      <family val="2"/>
    </font>
    <font>
      <b/>
      <vertAlign val="superscript"/>
      <sz val="11"/>
      <name val="MetaNormalLF-Roman"/>
      <family val="2"/>
    </font>
    <font>
      <sz val="11"/>
      <color indexed="10"/>
      <name val="MetaNormalLF-Roman"/>
      <family val="2"/>
    </font>
    <font>
      <b/>
      <sz val="11"/>
      <color indexed="8"/>
      <name val="MetaNormalLF-Roman"/>
      <family val="2"/>
    </font>
    <font>
      <sz val="9"/>
      <name val="MetaNormalLF-Roman"/>
      <family val="2"/>
    </font>
    <font>
      <vertAlign val="superscript"/>
      <sz val="16"/>
      <name val="MetaNormalLF-Roman"/>
      <family val="2"/>
    </font>
    <font>
      <u/>
      <sz val="11"/>
      <color indexed="12"/>
      <name val="MetaNormalLF-Roman"/>
      <family val="2"/>
    </font>
    <font>
      <sz val="11"/>
      <color indexed="9"/>
      <name val="Calibri"/>
      <family val="2"/>
    </font>
    <font>
      <sz val="11"/>
      <color theme="1"/>
      <name val="MetaNormalLF-Roman"/>
      <family val="2"/>
    </font>
    <font>
      <u/>
      <sz val="12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vertAlign val="superscript"/>
      <sz val="14"/>
      <name val="MetaNormalLF-Roman"/>
      <family val="2"/>
    </font>
    <font>
      <sz val="10"/>
      <name val="Arial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5" fillId="0" borderId="0" xfId="3" applyFont="1"/>
    <xf numFmtId="0" fontId="6" fillId="0" borderId="0" xfId="3" applyFont="1"/>
    <xf numFmtId="0" fontId="7" fillId="0" borderId="0" xfId="0" applyFont="1"/>
    <xf numFmtId="0" fontId="9" fillId="0" borderId="0" xfId="3" applyFont="1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quotePrefix="1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3" fontId="9" fillId="0" borderId="0" xfId="0" applyNumberFormat="1" applyFont="1"/>
    <xf numFmtId="0" fontId="8" fillId="0" borderId="2" xfId="0" applyFont="1" applyBorder="1"/>
    <xf numFmtId="0" fontId="8" fillId="0" borderId="0" xfId="0" applyFont="1"/>
    <xf numFmtId="0" fontId="9" fillId="0" borderId="2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3" fontId="8" fillId="0" borderId="0" xfId="0" applyNumberFormat="1" applyFont="1"/>
    <xf numFmtId="0" fontId="1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Alignment="1"/>
    <xf numFmtId="0" fontId="5" fillId="0" borderId="0" xfId="0" applyFont="1" applyBorder="1" applyAlignment="1">
      <alignment horizontal="left" indent="1"/>
    </xf>
    <xf numFmtId="0" fontId="5" fillId="0" borderId="0" xfId="3" applyFont="1" applyAlignment="1">
      <alignment horizontal="left" indent="1"/>
    </xf>
    <xf numFmtId="0" fontId="22" fillId="0" borderId="0" xfId="0" applyFont="1"/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left" wrapText="1" indent="1"/>
    </xf>
    <xf numFmtId="0" fontId="9" fillId="0" borderId="2" xfId="0" applyFont="1" applyBorder="1" applyAlignment="1">
      <alignment horizontal="left" indent="1"/>
    </xf>
    <xf numFmtId="0" fontId="18" fillId="0" borderId="0" xfId="4" applyFont="1"/>
    <xf numFmtId="0" fontId="5" fillId="0" borderId="0" xfId="4" applyFont="1"/>
    <xf numFmtId="0" fontId="10" fillId="0" borderId="0" xfId="4" applyFont="1"/>
    <xf numFmtId="0" fontId="23" fillId="0" borderId="6" xfId="4" applyFont="1" applyBorder="1" applyAlignment="1">
      <alignment vertical="top" wrapText="1"/>
    </xf>
    <xf numFmtId="0" fontId="23" fillId="0" borderId="7" xfId="4" applyFont="1" applyBorder="1" applyAlignment="1">
      <alignment vertical="top" wrapText="1"/>
    </xf>
    <xf numFmtId="0" fontId="23" fillId="0" borderId="0" xfId="4" applyFont="1"/>
    <xf numFmtId="0" fontId="10" fillId="0" borderId="0" xfId="4" applyFont="1" applyAlignment="1">
      <alignment horizontal="right"/>
    </xf>
    <xf numFmtId="0" fontId="18" fillId="0" borderId="0" xfId="5" applyFont="1"/>
    <xf numFmtId="0" fontId="5" fillId="0" borderId="0" xfId="5" applyFont="1"/>
    <xf numFmtId="0" fontId="10" fillId="0" borderId="0" xfId="5" applyFont="1"/>
    <xf numFmtId="0" fontId="23" fillId="0" borderId="6" xfId="5" applyFont="1" applyBorder="1" applyAlignment="1">
      <alignment vertical="top" wrapText="1"/>
    </xf>
    <xf numFmtId="0" fontId="23" fillId="0" borderId="7" xfId="5" applyFont="1" applyBorder="1" applyAlignment="1">
      <alignment vertical="top" wrapText="1"/>
    </xf>
    <xf numFmtId="0" fontId="23" fillId="0" borderId="0" xfId="5" applyFont="1"/>
    <xf numFmtId="0" fontId="9" fillId="0" borderId="8" xfId="0" applyFont="1" applyBorder="1" applyAlignment="1"/>
    <xf numFmtId="0" fontId="5" fillId="0" borderId="0" xfId="0" applyFont="1"/>
    <xf numFmtId="0" fontId="9" fillId="2" borderId="2" xfId="0" applyFont="1" applyFill="1" applyBorder="1" applyAlignment="1">
      <alignment wrapText="1"/>
    </xf>
    <xf numFmtId="164" fontId="9" fillId="2" borderId="2" xfId="0" applyNumberFormat="1" applyFont="1" applyFill="1" applyBorder="1"/>
    <xf numFmtId="164" fontId="20" fillId="0" borderId="0" xfId="0" applyNumberFormat="1" applyFont="1" applyAlignment="1">
      <alignment horizontal="right" indent="1"/>
    </xf>
    <xf numFmtId="164" fontId="19" fillId="0" borderId="0" xfId="0" applyNumberFormat="1" applyFont="1" applyAlignment="1">
      <alignment horizontal="right" indent="1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6" fillId="0" borderId="0" xfId="0" applyFont="1"/>
    <xf numFmtId="0" fontId="12" fillId="0" borderId="0" xfId="0" applyFont="1"/>
    <xf numFmtId="0" fontId="27" fillId="0" borderId="0" xfId="0" applyFont="1"/>
    <xf numFmtId="0" fontId="8" fillId="0" borderId="2" xfId="0" applyFont="1" applyBorder="1" applyAlignment="1">
      <alignment wrapText="1"/>
    </xf>
    <xf numFmtId="0" fontId="7" fillId="0" borderId="0" xfId="0" applyFont="1" applyProtection="1"/>
    <xf numFmtId="0" fontId="9" fillId="0" borderId="3" xfId="0" applyFont="1" applyFill="1" applyBorder="1" applyAlignment="1" applyProtection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Protection="1"/>
    <xf numFmtId="0" fontId="7" fillId="0" borderId="0" xfId="0" applyFont="1" applyFill="1"/>
    <xf numFmtId="0" fontId="9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right" indent="1"/>
    </xf>
    <xf numFmtId="165" fontId="9" fillId="0" borderId="0" xfId="0" applyNumberFormat="1" applyFont="1" applyAlignment="1">
      <alignment horizontal="right" indent="1"/>
    </xf>
    <xf numFmtId="0" fontId="9" fillId="0" borderId="0" xfId="0" applyFont="1" applyAlignment="1">
      <alignment horizontal="right" indent="1"/>
    </xf>
    <xf numFmtId="166" fontId="8" fillId="0" borderId="0" xfId="0" applyNumberFormat="1" applyFont="1" applyAlignment="1">
      <alignment horizontal="right" indent="1"/>
    </xf>
    <xf numFmtId="166" fontId="9" fillId="0" borderId="0" xfId="0" applyNumberFormat="1" applyFont="1" applyAlignment="1">
      <alignment horizontal="right" indent="1"/>
    </xf>
    <xf numFmtId="166" fontId="7" fillId="0" borderId="0" xfId="0" applyNumberFormat="1" applyFont="1" applyAlignment="1">
      <alignment horizontal="right" indent="1"/>
    </xf>
    <xf numFmtId="0" fontId="8" fillId="0" borderId="0" xfId="0" applyFont="1" applyAlignment="1">
      <alignment horizontal="right" indent="1"/>
    </xf>
    <xf numFmtId="165" fontId="9" fillId="0" borderId="0" xfId="0" applyNumberFormat="1" applyFont="1" applyAlignment="1">
      <alignment horizontal="right" vertical="center" indent="1"/>
    </xf>
    <xf numFmtId="165" fontId="8" fillId="0" borderId="0" xfId="0" applyNumberFormat="1" applyFont="1" applyAlignment="1">
      <alignment horizontal="right" vertical="center" indent="1"/>
    </xf>
    <xf numFmtId="164" fontId="19" fillId="0" borderId="0" xfId="2" applyNumberFormat="1" applyFont="1" applyAlignment="1">
      <alignment horizontal="right" vertical="center" indent="1"/>
    </xf>
    <xf numFmtId="164" fontId="20" fillId="0" borderId="0" xfId="2" applyNumberFormat="1" applyFont="1" applyAlignment="1">
      <alignment horizontal="right" vertical="center" indent="1"/>
    </xf>
    <xf numFmtId="164" fontId="19" fillId="0" borderId="0" xfId="2" applyNumberFormat="1" applyFont="1" applyAlignment="1">
      <alignment horizontal="right" indent="1"/>
    </xf>
    <xf numFmtId="164" fontId="20" fillId="0" borderId="0" xfId="2" applyNumberFormat="1" applyFont="1" applyAlignment="1">
      <alignment horizontal="right" indent="1"/>
    </xf>
    <xf numFmtId="165" fontId="9" fillId="0" borderId="0" xfId="0" quotePrefix="1" applyNumberFormat="1" applyFont="1" applyAlignment="1">
      <alignment horizontal="right" indent="1"/>
    </xf>
    <xf numFmtId="166" fontId="30" fillId="0" borderId="0" xfId="0" applyNumberFormat="1" applyFont="1" applyAlignment="1">
      <alignment horizontal="right" indent="1"/>
    </xf>
    <xf numFmtId="166" fontId="7" fillId="0" borderId="0" xfId="0" applyNumberFormat="1" applyFont="1" applyAlignment="1" applyProtection="1">
      <alignment horizontal="right" indent="1"/>
      <protection locked="0"/>
    </xf>
    <xf numFmtId="0" fontId="26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5" fillId="0" borderId="0" xfId="3" applyFont="1" applyAlignment="1">
      <alignment horizontal="centerContinuous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2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3" borderId="0" xfId="0" applyFill="1"/>
    <xf numFmtId="0" fontId="9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33" fillId="0" borderId="0" xfId="1" applyFont="1" applyAlignment="1" applyProtection="1"/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right" vertical="center" indent="1"/>
    </xf>
    <xf numFmtId="49" fontId="9" fillId="0" borderId="4" xfId="0" applyNumberFormat="1" applyFont="1" applyFill="1" applyBorder="1" applyAlignment="1">
      <alignment horizontal="right" vertical="center" indent="1"/>
    </xf>
    <xf numFmtId="0" fontId="7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167" fontId="23" fillId="0" borderId="0" xfId="0" applyNumberFormat="1" applyFont="1" applyFill="1" applyAlignment="1" applyProtection="1">
      <alignment horizontal="right"/>
    </xf>
    <xf numFmtId="167" fontId="10" fillId="0" borderId="0" xfId="0" applyNumberFormat="1" applyFont="1" applyFill="1" applyAlignment="1" applyProtection="1">
      <alignment horizontal="right"/>
    </xf>
    <xf numFmtId="0" fontId="9" fillId="0" borderId="4" xfId="0" applyFont="1" applyBorder="1" applyAlignment="1">
      <alignment horizontal="center" vertical="center"/>
    </xf>
    <xf numFmtId="0" fontId="7" fillId="0" borderId="0" xfId="0" applyFont="1" applyBorder="1"/>
    <xf numFmtId="49" fontId="9" fillId="0" borderId="0" xfId="0" applyNumberFormat="1" applyFont="1" applyFill="1" applyBorder="1" applyAlignment="1">
      <alignment horizontal="right" vertical="center" indent="1"/>
    </xf>
    <xf numFmtId="49" fontId="9" fillId="0" borderId="2" xfId="0" applyNumberFormat="1" applyFont="1" applyFill="1" applyBorder="1" applyAlignment="1">
      <alignment horizontal="right" vertical="center" indent="1"/>
    </xf>
    <xf numFmtId="49" fontId="9" fillId="0" borderId="12" xfId="0" applyNumberFormat="1" applyFont="1" applyFill="1" applyBorder="1" applyAlignment="1">
      <alignment horizontal="right" vertical="center" indent="1"/>
    </xf>
    <xf numFmtId="0" fontId="1" fillId="0" borderId="0" xfId="6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Continuous" vertical="center"/>
    </xf>
    <xf numFmtId="0" fontId="1" fillId="0" borderId="0" xfId="6" applyAlignment="1">
      <alignment horizontal="centerContinuous" vertical="center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9" fillId="0" borderId="15" xfId="0" applyNumberFormat="1" applyFont="1" applyFill="1" applyBorder="1" applyAlignment="1">
      <alignment horizontal="right" vertical="center" indent="1"/>
    </xf>
    <xf numFmtId="0" fontId="19" fillId="0" borderId="0" xfId="0" applyFont="1" applyAlignment="1">
      <alignment horizontal="right" indent="1"/>
    </xf>
    <xf numFmtId="0" fontId="20" fillId="0" borderId="0" xfId="0" applyFont="1" applyAlignment="1">
      <alignment horizontal="right" indent="1"/>
    </xf>
    <xf numFmtId="0" fontId="22" fillId="0" borderId="0" xfId="0" quotePrefix="1" applyFont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35" fillId="0" borderId="0" xfId="0" applyFont="1"/>
    <xf numFmtId="0" fontId="36" fillId="0" borderId="0" xfId="1" applyFont="1" applyAlignment="1" applyProtection="1"/>
    <xf numFmtId="0" fontId="37" fillId="0" borderId="0" xfId="1" applyFont="1" applyAlignment="1" applyProtection="1"/>
    <xf numFmtId="0" fontId="37" fillId="0" borderId="0" xfId="1" applyFont="1" applyAlignment="1" applyProtection="1">
      <alignment horizontal="left" indent="1"/>
    </xf>
    <xf numFmtId="0" fontId="0" fillId="0" borderId="0" xfId="0" applyFill="1"/>
    <xf numFmtId="0" fontId="6" fillId="0" borderId="0" xfId="0" applyFont="1"/>
    <xf numFmtId="0" fontId="8" fillId="3" borderId="0" xfId="0" applyFont="1" applyFill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Continuous" vertical="center"/>
    </xf>
    <xf numFmtId="0" fontId="8" fillId="0" borderId="8" xfId="0" applyFont="1" applyFill="1" applyBorder="1" applyAlignment="1">
      <alignment horizontal="left" vertical="center"/>
    </xf>
    <xf numFmtId="0" fontId="9" fillId="0" borderId="0" xfId="0" applyFont="1" applyFill="1" applyBorder="1"/>
    <xf numFmtId="165" fontId="8" fillId="0" borderId="0" xfId="0" applyNumberFormat="1" applyFont="1" applyFill="1" applyAlignment="1">
      <alignment horizontal="right" indent="1"/>
    </xf>
    <xf numFmtId="165" fontId="9" fillId="0" borderId="0" xfId="0" applyNumberFormat="1" applyFont="1" applyFill="1" applyAlignment="1">
      <alignment horizontal="right" indent="1"/>
    </xf>
    <xf numFmtId="0" fontId="9" fillId="0" borderId="0" xfId="0" applyFont="1" applyFill="1" applyAlignment="1">
      <alignment horizontal="right" indent="1"/>
    </xf>
    <xf numFmtId="0" fontId="12" fillId="0" borderId="0" xfId="0" applyFont="1" applyFill="1"/>
    <xf numFmtId="0" fontId="27" fillId="0" borderId="0" xfId="0" applyFont="1" applyFill="1"/>
    <xf numFmtId="0" fontId="8" fillId="4" borderId="0" xfId="0" applyFont="1" applyFill="1" applyBorder="1" applyAlignment="1">
      <alignment horizontal="left" vertical="center"/>
    </xf>
    <xf numFmtId="165" fontId="9" fillId="0" borderId="0" xfId="0" applyNumberFormat="1" applyFont="1"/>
    <xf numFmtId="167" fontId="9" fillId="0" borderId="0" xfId="0" applyNumberFormat="1" applyFont="1" applyFill="1" applyAlignment="1">
      <alignment horizontal="right" indent="1"/>
    </xf>
    <xf numFmtId="0" fontId="32" fillId="0" borderId="0" xfId="0" applyFont="1" applyFill="1" applyAlignment="1" applyProtection="1"/>
    <xf numFmtId="167" fontId="9" fillId="0" borderId="0" xfId="0" applyNumberFormat="1" applyFont="1" applyFill="1" applyAlignment="1">
      <alignment horizontal="right"/>
    </xf>
    <xf numFmtId="0" fontId="5" fillId="0" borderId="5" xfId="27" applyFont="1" applyBorder="1"/>
    <xf numFmtId="0" fontId="5" fillId="0" borderId="0" xfId="27" applyFont="1"/>
    <xf numFmtId="0" fontId="5" fillId="0" borderId="0" xfId="27" applyFont="1" applyProtection="1">
      <protection locked="0"/>
    </xf>
    <xf numFmtId="0" fontId="14" fillId="0" borderId="0" xfId="27" applyFont="1" applyProtection="1">
      <protection locked="0"/>
    </xf>
    <xf numFmtId="49" fontId="15" fillId="0" borderId="0" xfId="27" applyNumberFormat="1" applyFont="1" applyProtection="1">
      <protection locked="0"/>
    </xf>
    <xf numFmtId="0" fontId="15" fillId="0" borderId="0" xfId="27" applyFont="1" applyProtection="1">
      <protection locked="0"/>
    </xf>
    <xf numFmtId="0" fontId="16" fillId="0" borderId="0" xfId="27" applyFont="1" applyProtection="1">
      <protection locked="0"/>
    </xf>
    <xf numFmtId="49" fontId="17" fillId="0" borderId="0" xfId="27" applyNumberFormat="1" applyFont="1" applyAlignment="1" applyProtection="1">
      <alignment horizontal="left"/>
      <protection locked="0"/>
    </xf>
    <xf numFmtId="0" fontId="5" fillId="0" borderId="0" xfId="27" applyFont="1" applyAlignment="1" applyProtection="1">
      <alignment horizontal="left" indent="1"/>
      <protection locked="0"/>
    </xf>
    <xf numFmtId="0" fontId="5" fillId="0" borderId="0" xfId="27" applyFont="1" applyAlignment="1">
      <alignment horizontal="left" indent="1"/>
    </xf>
    <xf numFmtId="0" fontId="5" fillId="0" borderId="0" xfId="27" applyFont="1" applyAlignment="1" applyProtection="1">
      <alignment horizontal="left"/>
      <protection locked="0"/>
    </xf>
    <xf numFmtId="0" fontId="37" fillId="0" borderId="0" xfId="28" applyFont="1" applyAlignment="1" applyProtection="1"/>
    <xf numFmtId="0" fontId="10" fillId="0" borderId="0" xfId="27" applyFont="1" applyAlignment="1">
      <alignment horizontal="left"/>
    </xf>
    <xf numFmtId="0" fontId="5" fillId="0" borderId="0" xfId="27" applyFont="1" applyAlignment="1">
      <alignment horizontal="left"/>
    </xf>
    <xf numFmtId="0" fontId="5" fillId="0" borderId="0" xfId="27" applyFont="1" applyAlignment="1"/>
    <xf numFmtId="0" fontId="42" fillId="0" borderId="5" xfId="27" applyFont="1" applyBorder="1" applyAlignment="1">
      <alignment horizontal="left"/>
    </xf>
    <xf numFmtId="0" fontId="43" fillId="0" borderId="5" xfId="27" applyFont="1" applyBorder="1" applyAlignment="1">
      <alignment horizontal="left"/>
    </xf>
    <xf numFmtId="0" fontId="13" fillId="0" borderId="0" xfId="27" applyFont="1" applyAlignment="1" applyProtection="1">
      <alignment vertical="center"/>
      <protection locked="0"/>
    </xf>
    <xf numFmtId="0" fontId="5" fillId="0" borderId="0" xfId="27" applyFont="1" applyAlignment="1" applyProtection="1">
      <alignment vertical="center"/>
      <protection locked="0"/>
    </xf>
    <xf numFmtId="0" fontId="5" fillId="0" borderId="0" xfId="27" applyFont="1" applyAlignment="1"/>
    <xf numFmtId="0" fontId="22" fillId="0" borderId="0" xfId="0" quotePrefix="1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2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" xfId="1" builtinId="8"/>
    <cellStyle name="Hyperlink 2" xfId="26"/>
    <cellStyle name="Hyperlink 2 2" xfId="28"/>
    <cellStyle name="Prozent" xfId="2" builtinId="5"/>
    <cellStyle name="Standard" xfId="0" builtinId="0"/>
    <cellStyle name="Standard 2" xfId="6"/>
    <cellStyle name="Standard 3" xfId="25"/>
    <cellStyle name="Standard 4" xfId="27"/>
    <cellStyle name="Standard_geschäftsstatistiken luftvst" xfId="3"/>
    <cellStyle name="Standard_Länder-Anlage1" xfId="4"/>
    <cellStyle name="Standard_Länder-Anlage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99FFCC"/>
      <color rgb="FF66FF99"/>
      <color rgb="FF66FF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323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803821" y="506017"/>
          <a:ext cx="345281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319486" y="35719"/>
          <a:ext cx="344760" cy="8736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508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74315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32300"/>
          <a:ext cx="2887200" cy="29318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251460</xdr:rowOff>
    </xdr:from>
    <xdr:to>
      <xdr:col>7</xdr:col>
      <xdr:colOff>99060</xdr:colOff>
      <xdr:row>48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34340"/>
          <a:ext cx="5646420" cy="84277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0</xdr:rowOff>
    </xdr:from>
    <xdr:to>
      <xdr:col>7</xdr:col>
      <xdr:colOff>695859</xdr:colOff>
      <xdr:row>22</xdr:row>
      <xdr:rowOff>38430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257175"/>
          <a:ext cx="6010809" cy="3934155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23</xdr:row>
      <xdr:rowOff>9525</xdr:rowOff>
    </xdr:from>
    <xdr:to>
      <xdr:col>7</xdr:col>
      <xdr:colOff>760613</xdr:colOff>
      <xdr:row>43</xdr:row>
      <xdr:rowOff>143966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3375" y="4352925"/>
          <a:ext cx="5827913" cy="39444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571500</xdr:colOff>
          <xdr:row>37</xdr:row>
          <xdr:rowOff>19050</xdr:rowOff>
        </xdr:to>
        <xdr:sp macro="" textlink="">
          <xdr:nvSpPr>
            <xdr:cNvPr id="24581" name="Object 5" hidden="1">
              <a:extLst>
                <a:ext uri="{63B3BB69-23CF-44E3-9099-C40C66FF867C}">
                  <a14:compatExt spid="_x0000_s24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1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FFCC33"/>
      </a:accent1>
      <a:accent2>
        <a:srgbClr val="FF9900"/>
      </a:accent2>
      <a:accent3>
        <a:srgbClr val="FF6600"/>
      </a:accent3>
      <a:accent4>
        <a:srgbClr val="990033"/>
      </a:accent4>
      <a:accent5>
        <a:srgbClr val="66CCFF"/>
      </a:accent5>
      <a:accent6>
        <a:srgbClr val="3366CC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Normal="100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51" customWidth="1"/>
    <col min="2" max="6" width="11.42578125" style="151"/>
    <col min="7" max="7" width="9.85546875" style="151" customWidth="1"/>
    <col min="8" max="8" width="38" style="151" customWidth="1"/>
    <col min="9" max="16384" width="11.42578125" style="151"/>
  </cols>
  <sheetData>
    <row r="1" spans="1:8" ht="45.75" customHeight="1" x14ac:dyDescent="0.5">
      <c r="A1" s="150"/>
      <c r="B1" s="165"/>
      <c r="C1" s="166"/>
      <c r="D1" s="166"/>
      <c r="E1" s="166"/>
      <c r="F1" s="166"/>
      <c r="G1" s="166"/>
      <c r="H1" s="166"/>
    </row>
    <row r="2" spans="1:8" ht="14.25" customHeight="1" x14ac:dyDescent="0.25"/>
    <row r="3" spans="1:8" ht="11.25" customHeight="1" x14ac:dyDescent="0.2">
      <c r="H3" s="167" t="s">
        <v>255</v>
      </c>
    </row>
    <row r="4" spans="1:8" x14ac:dyDescent="0.2">
      <c r="H4" s="168"/>
    </row>
    <row r="10" spans="1:8" s="152" customFormat="1" ht="34.9" x14ac:dyDescent="0.55000000000000004">
      <c r="B10" s="153" t="s">
        <v>42</v>
      </c>
      <c r="C10" s="153"/>
    </row>
    <row r="14" spans="1:8" s="152" customFormat="1" ht="26.45" x14ac:dyDescent="0.45">
      <c r="B14" s="154" t="s">
        <v>44</v>
      </c>
      <c r="C14" s="155"/>
      <c r="D14" s="155"/>
      <c r="E14" s="156"/>
    </row>
    <row r="15" spans="1:8" s="152" customFormat="1" ht="26.45" x14ac:dyDescent="0.45">
      <c r="B15" s="154"/>
      <c r="C15" s="155"/>
      <c r="D15" s="155"/>
      <c r="E15" s="156"/>
    </row>
    <row r="16" spans="1:8" s="152" customFormat="1" ht="26.45" x14ac:dyDescent="0.45">
      <c r="B16" s="154"/>
      <c r="C16" s="155"/>
      <c r="D16" s="155"/>
      <c r="E16" s="156"/>
    </row>
    <row r="18" spans="2:6" ht="13.15" x14ac:dyDescent="0.25">
      <c r="B18" s="164"/>
      <c r="C18" s="164"/>
      <c r="D18" s="164"/>
      <c r="E18" s="164"/>
    </row>
    <row r="19" spans="2:6" ht="13.15" x14ac:dyDescent="0.25">
      <c r="B19" s="164"/>
      <c r="C19" s="164"/>
      <c r="D19" s="164"/>
      <c r="E19" s="164"/>
    </row>
    <row r="20" spans="2:6" x14ac:dyDescent="0.2">
      <c r="B20" s="169"/>
      <c r="C20" s="169"/>
      <c r="D20" s="169"/>
      <c r="E20" s="169"/>
      <c r="F20" s="164"/>
    </row>
    <row r="21" spans="2:6" x14ac:dyDescent="0.2">
      <c r="B21" s="169"/>
      <c r="C21" s="169"/>
      <c r="D21" s="169"/>
      <c r="E21" s="169"/>
      <c r="F21" s="164"/>
    </row>
    <row r="22" spans="2:6" x14ac:dyDescent="0.2">
      <c r="B22" s="169"/>
      <c r="C22" s="169"/>
      <c r="D22" s="169"/>
      <c r="E22" s="169"/>
      <c r="F22" s="164"/>
    </row>
    <row r="23" spans="2:6" x14ac:dyDescent="0.2">
      <c r="B23" s="169"/>
      <c r="C23" s="169"/>
      <c r="D23" s="169"/>
      <c r="E23" s="169"/>
      <c r="F23" s="164"/>
    </row>
    <row r="24" spans="2:6" x14ac:dyDescent="0.2">
      <c r="B24" s="169"/>
      <c r="C24" s="169"/>
      <c r="D24" s="169"/>
      <c r="E24" s="169"/>
      <c r="F24" s="164"/>
    </row>
    <row r="25" spans="2:6" x14ac:dyDescent="0.2">
      <c r="B25" s="169"/>
      <c r="C25" s="169"/>
      <c r="D25" s="169"/>
      <c r="E25" s="169"/>
      <c r="F25" s="164"/>
    </row>
    <row r="26" spans="2:6" x14ac:dyDescent="0.2">
      <c r="B26" s="169"/>
      <c r="C26" s="169"/>
      <c r="D26" s="169"/>
      <c r="E26" s="169"/>
      <c r="F26" s="164"/>
    </row>
    <row r="27" spans="2:6" x14ac:dyDescent="0.2">
      <c r="B27" s="169"/>
      <c r="C27" s="169"/>
      <c r="D27" s="169"/>
      <c r="E27" s="169"/>
      <c r="F27" s="164"/>
    </row>
    <row r="28" spans="2:6" x14ac:dyDescent="0.2">
      <c r="B28" s="169"/>
      <c r="C28" s="169"/>
      <c r="D28" s="169"/>
      <c r="E28" s="169"/>
      <c r="F28" s="164"/>
    </row>
    <row r="29" spans="2:6" x14ac:dyDescent="0.2">
      <c r="B29" s="169"/>
      <c r="C29" s="169"/>
      <c r="D29" s="169"/>
      <c r="E29" s="169"/>
      <c r="F29" s="164"/>
    </row>
    <row r="30" spans="2:6" x14ac:dyDescent="0.2">
      <c r="B30" s="169"/>
      <c r="C30" s="169"/>
      <c r="D30" s="169"/>
      <c r="E30" s="169"/>
      <c r="F30" s="164"/>
    </row>
    <row r="31" spans="2:6" x14ac:dyDescent="0.2">
      <c r="B31" s="169"/>
      <c r="C31" s="169"/>
      <c r="D31" s="169"/>
      <c r="E31" s="169"/>
      <c r="F31" s="164"/>
    </row>
    <row r="32" spans="2:6" x14ac:dyDescent="0.2">
      <c r="B32" s="169"/>
      <c r="C32" s="169"/>
      <c r="D32" s="169"/>
      <c r="E32" s="169"/>
      <c r="F32" s="164"/>
    </row>
    <row r="33" spans="2:8" x14ac:dyDescent="0.2">
      <c r="B33" s="169"/>
      <c r="C33" s="169"/>
      <c r="D33" s="169"/>
      <c r="E33" s="169"/>
      <c r="F33" s="164"/>
    </row>
    <row r="34" spans="2:8" x14ac:dyDescent="0.2">
      <c r="B34" s="169"/>
      <c r="C34" s="169"/>
      <c r="D34" s="169"/>
      <c r="E34" s="169"/>
      <c r="F34" s="164"/>
    </row>
    <row r="35" spans="2:8" x14ac:dyDescent="0.2">
      <c r="B35" s="169"/>
      <c r="C35" s="169"/>
      <c r="D35" s="169"/>
      <c r="E35" s="169"/>
      <c r="F35" s="164"/>
    </row>
    <row r="36" spans="2:8" x14ac:dyDescent="0.2">
      <c r="B36" s="169"/>
      <c r="C36" s="169"/>
      <c r="D36" s="169"/>
      <c r="E36" s="169"/>
      <c r="F36" s="164"/>
    </row>
    <row r="37" spans="2:8" x14ac:dyDescent="0.2">
      <c r="B37" s="169"/>
      <c r="C37" s="169"/>
      <c r="D37" s="169"/>
      <c r="E37" s="169"/>
      <c r="F37" s="164"/>
    </row>
    <row r="38" spans="2:8" x14ac:dyDescent="0.2">
      <c r="B38" s="169"/>
      <c r="C38" s="169"/>
      <c r="D38" s="169"/>
      <c r="E38" s="169"/>
      <c r="F38" s="164"/>
    </row>
    <row r="39" spans="2:8" ht="13.15" x14ac:dyDescent="0.25">
      <c r="B39" s="164"/>
      <c r="C39" s="164"/>
      <c r="D39" s="164"/>
      <c r="E39" s="164"/>
      <c r="F39" s="164"/>
    </row>
    <row r="40" spans="2:8" ht="13.15" x14ac:dyDescent="0.25">
      <c r="B40" s="164"/>
      <c r="C40" s="164"/>
      <c r="D40" s="164"/>
      <c r="E40" s="164"/>
      <c r="F40" s="164"/>
    </row>
    <row r="48" spans="2:8" s="152" customFormat="1" ht="31.9" x14ac:dyDescent="0.5">
      <c r="B48" s="157" t="s">
        <v>220</v>
      </c>
      <c r="C48" s="158"/>
      <c r="D48" s="158"/>
      <c r="E48" s="158"/>
      <c r="F48" s="158"/>
      <c r="G48" s="158"/>
      <c r="H48" s="158"/>
    </row>
    <row r="49" spans="2:8" ht="13.15" x14ac:dyDescent="0.25">
      <c r="B49" s="159"/>
      <c r="C49" s="159"/>
      <c r="D49" s="159"/>
      <c r="E49" s="159"/>
      <c r="F49" s="159"/>
      <c r="G49" s="159"/>
      <c r="H49" s="159"/>
    </row>
    <row r="50" spans="2:8" ht="13.15" x14ac:dyDescent="0.25">
      <c r="B50" s="159"/>
      <c r="C50" s="159"/>
      <c r="D50" s="159"/>
      <c r="E50" s="159"/>
      <c r="F50" s="159"/>
      <c r="G50" s="159"/>
      <c r="H50" s="159"/>
    </row>
    <row r="51" spans="2:8" ht="13.15" x14ac:dyDescent="0.25">
      <c r="B51" s="159"/>
      <c r="C51" s="159"/>
      <c r="D51" s="159"/>
      <c r="E51" s="159"/>
      <c r="F51" s="159"/>
      <c r="G51" s="159"/>
      <c r="H51" s="159"/>
    </row>
    <row r="52" spans="2:8" s="152" customFormat="1" x14ac:dyDescent="0.2">
      <c r="B52" s="160" t="s">
        <v>45</v>
      </c>
      <c r="C52" s="158"/>
      <c r="D52" s="158"/>
      <c r="E52" s="158"/>
      <c r="F52" s="158"/>
      <c r="G52" s="158"/>
      <c r="H52" s="158"/>
    </row>
    <row r="53" spans="2:8" s="152" customFormat="1" x14ac:dyDescent="0.2">
      <c r="B53" s="160" t="s">
        <v>254</v>
      </c>
      <c r="C53" s="158"/>
      <c r="D53" s="158"/>
      <c r="E53" s="158"/>
      <c r="F53" s="158"/>
      <c r="G53" s="158"/>
      <c r="H53" s="158"/>
    </row>
    <row r="54" spans="2:8" s="152" customFormat="1" x14ac:dyDescent="0.2">
      <c r="B54" s="160" t="s">
        <v>221</v>
      </c>
      <c r="C54" s="158"/>
      <c r="D54" s="158"/>
      <c r="E54" s="158"/>
      <c r="F54" s="158"/>
      <c r="G54" s="158"/>
      <c r="H54" s="158"/>
    </row>
    <row r="55" spans="2:8" ht="15" customHeight="1" x14ac:dyDescent="0.2">
      <c r="B55" s="159"/>
      <c r="C55" s="159"/>
      <c r="D55" s="159"/>
      <c r="E55" s="159"/>
      <c r="F55" s="159"/>
      <c r="G55" s="159"/>
      <c r="H55" s="159"/>
    </row>
    <row r="56" spans="2:8" s="152" customFormat="1" x14ac:dyDescent="0.2">
      <c r="B56" s="151" t="s">
        <v>169</v>
      </c>
      <c r="C56" s="158"/>
      <c r="D56" s="158"/>
      <c r="E56" s="158"/>
      <c r="F56" s="158"/>
      <c r="G56" s="158"/>
      <c r="H56" s="158"/>
    </row>
    <row r="57" spans="2:8" s="152" customFormat="1" x14ac:dyDescent="0.2">
      <c r="B57" s="161" t="s">
        <v>170</v>
      </c>
      <c r="C57" s="158"/>
      <c r="D57" s="158"/>
      <c r="E57" s="158"/>
      <c r="F57" s="158"/>
      <c r="G57" s="158"/>
      <c r="H57" s="158"/>
    </row>
    <row r="58" spans="2:8" s="152" customFormat="1" x14ac:dyDescent="0.2">
      <c r="B58" s="151" t="s">
        <v>253</v>
      </c>
      <c r="C58" s="158"/>
      <c r="D58" s="158"/>
      <c r="E58" s="158"/>
      <c r="F58" s="158"/>
      <c r="G58" s="158"/>
      <c r="H58" s="158"/>
    </row>
    <row r="59" spans="2:8" ht="15" customHeight="1" x14ac:dyDescent="0.2">
      <c r="B59" s="159"/>
      <c r="C59" s="159"/>
      <c r="D59" s="159"/>
      <c r="E59" s="159"/>
      <c r="F59" s="159"/>
      <c r="G59" s="159"/>
      <c r="H59" s="159"/>
    </row>
    <row r="60" spans="2:8" ht="18" x14ac:dyDescent="0.25">
      <c r="B60" s="162" t="s">
        <v>222</v>
      </c>
      <c r="C60" s="159"/>
      <c r="D60" s="159"/>
      <c r="E60" s="159"/>
      <c r="F60" s="159"/>
      <c r="G60" s="159"/>
      <c r="H60" s="159"/>
    </row>
    <row r="61" spans="2:8" x14ac:dyDescent="0.2">
      <c r="B61" s="163" t="s">
        <v>43</v>
      </c>
      <c r="C61" s="159"/>
      <c r="D61" s="159"/>
      <c r="E61" s="159"/>
      <c r="F61" s="159"/>
      <c r="G61" s="159"/>
      <c r="H61" s="159"/>
    </row>
    <row r="62" spans="2:8" x14ac:dyDescent="0.2">
      <c r="B62" s="159"/>
      <c r="C62" s="159"/>
      <c r="D62" s="159"/>
      <c r="E62" s="159"/>
      <c r="F62" s="159"/>
      <c r="G62" s="159"/>
      <c r="H62" s="15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6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zoomScaleNormal="100" workbookViewId="0">
      <selection activeCell="K30" sqref="K30"/>
    </sheetView>
  </sheetViews>
  <sheetFormatPr baseColWidth="10" defaultColWidth="11.42578125" defaultRowHeight="12.75" x14ac:dyDescent="0.2"/>
  <cols>
    <col min="1" max="2" width="40.7109375" style="33" customWidth="1"/>
    <col min="3" max="16384" width="11.42578125" style="33"/>
  </cols>
  <sheetData>
    <row r="1" spans="1:2" ht="25.5" x14ac:dyDescent="0.35">
      <c r="A1" s="32" t="s">
        <v>44</v>
      </c>
    </row>
    <row r="3" spans="1:2" ht="18" x14ac:dyDescent="0.25">
      <c r="A3" s="34" t="s">
        <v>48</v>
      </c>
    </row>
    <row r="5" spans="1:2" ht="18" x14ac:dyDescent="0.25">
      <c r="A5" s="34" t="s">
        <v>49</v>
      </c>
    </row>
    <row r="6" spans="1:2" ht="18" x14ac:dyDescent="0.25">
      <c r="A6" s="34"/>
    </row>
    <row r="7" spans="1:2" ht="18" x14ac:dyDescent="0.25">
      <c r="A7" s="34" t="s">
        <v>50</v>
      </c>
    </row>
    <row r="8" spans="1:2" ht="18.75" thickBot="1" x14ac:dyDescent="0.3">
      <c r="A8" s="34"/>
    </row>
    <row r="9" spans="1:2" ht="18.75" thickBot="1" x14ac:dyDescent="0.25">
      <c r="A9" s="35" t="s">
        <v>51</v>
      </c>
      <c r="B9" s="36" t="s">
        <v>52</v>
      </c>
    </row>
    <row r="10" spans="1:2" ht="18.75" thickBot="1" x14ac:dyDescent="0.25">
      <c r="A10" s="35" t="s">
        <v>53</v>
      </c>
      <c r="B10" s="36" t="s">
        <v>54</v>
      </c>
    </row>
    <row r="11" spans="1:2" ht="18.75" thickBot="1" x14ac:dyDescent="0.25">
      <c r="A11" s="35" t="s">
        <v>55</v>
      </c>
      <c r="B11" s="36" t="s">
        <v>56</v>
      </c>
    </row>
    <row r="12" spans="1:2" ht="18.75" thickBot="1" x14ac:dyDescent="0.25">
      <c r="A12" s="35" t="s">
        <v>57</v>
      </c>
      <c r="B12" s="36" t="s">
        <v>58</v>
      </c>
    </row>
    <row r="13" spans="1:2" ht="18.75" thickBot="1" x14ac:dyDescent="0.25">
      <c r="A13" s="35" t="s">
        <v>59</v>
      </c>
      <c r="B13" s="36" t="s">
        <v>60</v>
      </c>
    </row>
    <row r="14" spans="1:2" ht="18.75" thickBot="1" x14ac:dyDescent="0.25">
      <c r="A14" s="35" t="s">
        <v>61</v>
      </c>
      <c r="B14" s="36" t="s">
        <v>62</v>
      </c>
    </row>
    <row r="15" spans="1:2" ht="18.75" thickBot="1" x14ac:dyDescent="0.25">
      <c r="A15" s="35" t="s">
        <v>63</v>
      </c>
      <c r="B15" s="36" t="s">
        <v>64</v>
      </c>
    </row>
    <row r="16" spans="1:2" ht="18.75" thickBot="1" x14ac:dyDescent="0.25">
      <c r="A16" s="35" t="s">
        <v>65</v>
      </c>
      <c r="B16" s="36" t="s">
        <v>66</v>
      </c>
    </row>
    <row r="17" spans="1:2" ht="18.75" thickBot="1" x14ac:dyDescent="0.25">
      <c r="A17" s="35" t="s">
        <v>67</v>
      </c>
      <c r="B17" s="36" t="s">
        <v>68</v>
      </c>
    </row>
    <row r="18" spans="1:2" ht="18.75" thickBot="1" x14ac:dyDescent="0.25">
      <c r="A18" s="35" t="s">
        <v>69</v>
      </c>
      <c r="B18" s="36" t="s">
        <v>70</v>
      </c>
    </row>
    <row r="19" spans="1:2" ht="18.75" thickBot="1" x14ac:dyDescent="0.25">
      <c r="A19" s="35" t="s">
        <v>71</v>
      </c>
      <c r="B19" s="36" t="s">
        <v>72</v>
      </c>
    </row>
    <row r="20" spans="1:2" ht="18.75" thickBot="1" x14ac:dyDescent="0.25">
      <c r="A20" s="35" t="s">
        <v>73</v>
      </c>
      <c r="B20" s="36" t="s">
        <v>74</v>
      </c>
    </row>
    <row r="21" spans="1:2" ht="18.75" thickBot="1" x14ac:dyDescent="0.25">
      <c r="A21" s="35" t="s">
        <v>75</v>
      </c>
      <c r="B21" s="36" t="s">
        <v>76</v>
      </c>
    </row>
    <row r="22" spans="1:2" ht="18.75" thickBot="1" x14ac:dyDescent="0.25">
      <c r="A22" s="35" t="s">
        <v>77</v>
      </c>
      <c r="B22" s="36" t="s">
        <v>78</v>
      </c>
    </row>
    <row r="23" spans="1:2" ht="18.75" thickBot="1" x14ac:dyDescent="0.25">
      <c r="A23" s="35" t="s">
        <v>79</v>
      </c>
      <c r="B23" s="36" t="s">
        <v>80</v>
      </c>
    </row>
    <row r="24" spans="1:2" ht="18.75" thickBot="1" x14ac:dyDescent="0.25">
      <c r="A24" s="35" t="s">
        <v>81</v>
      </c>
      <c r="B24" s="36" t="s">
        <v>82</v>
      </c>
    </row>
    <row r="25" spans="1:2" ht="18.75" thickBot="1" x14ac:dyDescent="0.25">
      <c r="A25" s="35" t="s">
        <v>83</v>
      </c>
      <c r="B25" s="36" t="s">
        <v>84</v>
      </c>
    </row>
    <row r="26" spans="1:2" ht="18.75" thickBot="1" x14ac:dyDescent="0.25">
      <c r="A26" s="35" t="s">
        <v>85</v>
      </c>
      <c r="B26" s="36" t="s">
        <v>86</v>
      </c>
    </row>
    <row r="27" spans="1:2" ht="18.75" thickBot="1" x14ac:dyDescent="0.25">
      <c r="A27" s="35" t="s">
        <v>87</v>
      </c>
      <c r="B27" s="36" t="s">
        <v>88</v>
      </c>
    </row>
    <row r="28" spans="1:2" ht="18.75" thickBot="1" x14ac:dyDescent="0.25">
      <c r="A28" s="35" t="s">
        <v>89</v>
      </c>
      <c r="B28" s="36" t="s">
        <v>90</v>
      </c>
    </row>
    <row r="29" spans="1:2" ht="18" thickBot="1" x14ac:dyDescent="0.3">
      <c r="A29" s="35" t="s">
        <v>91</v>
      </c>
      <c r="B29" s="36" t="s">
        <v>92</v>
      </c>
    </row>
    <row r="30" spans="1:2" ht="18" thickBot="1" x14ac:dyDescent="0.3">
      <c r="A30" s="35" t="s">
        <v>93</v>
      </c>
      <c r="B30" s="36" t="s">
        <v>94</v>
      </c>
    </row>
    <row r="31" spans="1:2" ht="18.75" thickBot="1" x14ac:dyDescent="0.25">
      <c r="A31" s="35" t="s">
        <v>95</v>
      </c>
      <c r="B31" s="36" t="s">
        <v>96</v>
      </c>
    </row>
    <row r="32" spans="1:2" ht="18.75" thickBot="1" x14ac:dyDescent="0.25">
      <c r="A32" s="35" t="s">
        <v>97</v>
      </c>
      <c r="B32" s="36" t="s">
        <v>98</v>
      </c>
    </row>
    <row r="33" spans="1:2" ht="36" customHeight="1" thickBot="1" x14ac:dyDescent="0.25">
      <c r="A33" s="35" t="s">
        <v>99</v>
      </c>
      <c r="B33" s="36" t="s">
        <v>100</v>
      </c>
    </row>
    <row r="34" spans="1:2" ht="18.75" thickBot="1" x14ac:dyDescent="0.25">
      <c r="A34" s="35" t="s">
        <v>101</v>
      </c>
      <c r="B34" s="36"/>
    </row>
    <row r="35" spans="1:2" ht="18" x14ac:dyDescent="0.25">
      <c r="A35" s="34"/>
    </row>
    <row r="36" spans="1:2" ht="18" x14ac:dyDescent="0.25">
      <c r="A36" s="37" t="s">
        <v>102</v>
      </c>
    </row>
    <row r="37" spans="1:2" ht="18" x14ac:dyDescent="0.25">
      <c r="A37" s="38"/>
    </row>
    <row r="38" spans="1:2" ht="18" x14ac:dyDescent="0.25">
      <c r="A38" s="38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zoomScaleNormal="100" workbookViewId="0">
      <selection activeCell="K30" sqref="K30"/>
    </sheetView>
  </sheetViews>
  <sheetFormatPr baseColWidth="10" defaultColWidth="11.42578125" defaultRowHeight="12.75" x14ac:dyDescent="0.2"/>
  <cols>
    <col min="1" max="1" width="40.7109375" style="40" customWidth="1"/>
    <col min="2" max="2" width="45.28515625" style="40" customWidth="1"/>
    <col min="3" max="16384" width="11.42578125" style="40"/>
  </cols>
  <sheetData>
    <row r="1" spans="1:2" ht="25.5" x14ac:dyDescent="0.35">
      <c r="A1" s="39" t="s">
        <v>44</v>
      </c>
    </row>
    <row r="3" spans="1:2" ht="18" x14ac:dyDescent="0.25">
      <c r="A3" s="41" t="s">
        <v>48</v>
      </c>
    </row>
    <row r="5" spans="1:2" ht="18" x14ac:dyDescent="0.25">
      <c r="A5" s="41" t="s">
        <v>103</v>
      </c>
    </row>
    <row r="6" spans="1:2" ht="18" x14ac:dyDescent="0.25">
      <c r="A6" s="41"/>
    </row>
    <row r="7" spans="1:2" ht="18" x14ac:dyDescent="0.25">
      <c r="A7" s="41" t="s">
        <v>50</v>
      </c>
    </row>
    <row r="8" spans="1:2" ht="18.75" thickBot="1" x14ac:dyDescent="0.3">
      <c r="A8" s="41"/>
    </row>
    <row r="9" spans="1:2" ht="18.75" thickBot="1" x14ac:dyDescent="0.25">
      <c r="A9" s="42" t="s">
        <v>104</v>
      </c>
      <c r="B9" s="43" t="s">
        <v>105</v>
      </c>
    </row>
    <row r="10" spans="1:2" ht="18.75" thickBot="1" x14ac:dyDescent="0.25">
      <c r="A10" s="42" t="s">
        <v>106</v>
      </c>
      <c r="B10" s="43" t="s">
        <v>107</v>
      </c>
    </row>
    <row r="11" spans="1:2" ht="18.75" thickBot="1" x14ac:dyDescent="0.25">
      <c r="A11" s="42" t="s">
        <v>108</v>
      </c>
      <c r="B11" s="43" t="s">
        <v>109</v>
      </c>
    </row>
    <row r="12" spans="1:2" ht="18.75" thickBot="1" x14ac:dyDescent="0.25">
      <c r="A12" s="42" t="s">
        <v>110</v>
      </c>
      <c r="B12" s="43" t="s">
        <v>111</v>
      </c>
    </row>
    <row r="13" spans="1:2" ht="18.75" thickBot="1" x14ac:dyDescent="0.25">
      <c r="A13" s="42" t="s">
        <v>112</v>
      </c>
      <c r="B13" s="43" t="s">
        <v>113</v>
      </c>
    </row>
    <row r="14" spans="1:2" ht="18.75" thickBot="1" x14ac:dyDescent="0.25">
      <c r="A14" s="42" t="s">
        <v>114</v>
      </c>
      <c r="B14" s="43" t="s">
        <v>115</v>
      </c>
    </row>
    <row r="15" spans="1:2" ht="18.75" thickBot="1" x14ac:dyDescent="0.25">
      <c r="A15" s="42" t="s">
        <v>116</v>
      </c>
      <c r="B15" s="43" t="s">
        <v>117</v>
      </c>
    </row>
    <row r="16" spans="1:2" ht="18.75" thickBot="1" x14ac:dyDescent="0.25">
      <c r="A16" s="42" t="s">
        <v>118</v>
      </c>
      <c r="B16" s="43" t="s">
        <v>119</v>
      </c>
    </row>
    <row r="17" spans="1:2" ht="18.75" thickBot="1" x14ac:dyDescent="0.25">
      <c r="A17" s="42" t="s">
        <v>120</v>
      </c>
      <c r="B17" s="43" t="s">
        <v>121</v>
      </c>
    </row>
    <row r="18" spans="1:2" ht="18.75" thickBot="1" x14ac:dyDescent="0.25">
      <c r="A18" s="42" t="s">
        <v>122</v>
      </c>
      <c r="B18" s="43" t="s">
        <v>123</v>
      </c>
    </row>
    <row r="19" spans="1:2" ht="18.75" thickBot="1" x14ac:dyDescent="0.25">
      <c r="A19" s="42" t="s">
        <v>124</v>
      </c>
      <c r="B19" s="43" t="s">
        <v>125</v>
      </c>
    </row>
    <row r="20" spans="1:2" ht="18.75" thickBot="1" x14ac:dyDescent="0.25">
      <c r="A20" s="42" t="s">
        <v>126</v>
      </c>
      <c r="B20" s="43" t="s">
        <v>127</v>
      </c>
    </row>
    <row r="21" spans="1:2" ht="18.75" thickBot="1" x14ac:dyDescent="0.25">
      <c r="A21" s="42" t="s">
        <v>128</v>
      </c>
      <c r="B21" s="43" t="s">
        <v>129</v>
      </c>
    </row>
    <row r="22" spans="1:2" ht="18.75" thickBot="1" x14ac:dyDescent="0.25">
      <c r="A22" s="42" t="s">
        <v>130</v>
      </c>
      <c r="B22" s="43" t="s">
        <v>131</v>
      </c>
    </row>
    <row r="23" spans="1:2" ht="18.75" thickBot="1" x14ac:dyDescent="0.25">
      <c r="A23" s="42" t="s">
        <v>132</v>
      </c>
      <c r="B23" s="43" t="s">
        <v>133</v>
      </c>
    </row>
    <row r="24" spans="1:2" ht="18.75" thickBot="1" x14ac:dyDescent="0.25">
      <c r="A24" s="42" t="s">
        <v>134</v>
      </c>
      <c r="B24" s="43" t="s">
        <v>135</v>
      </c>
    </row>
    <row r="25" spans="1:2" ht="18.75" thickBot="1" x14ac:dyDescent="0.25">
      <c r="A25" s="42" t="s">
        <v>136</v>
      </c>
      <c r="B25" s="43" t="s">
        <v>137</v>
      </c>
    </row>
    <row r="26" spans="1:2" ht="18.75" thickBot="1" x14ac:dyDescent="0.25">
      <c r="A26" s="42" t="s">
        <v>138</v>
      </c>
      <c r="B26" s="43" t="s">
        <v>139</v>
      </c>
    </row>
    <row r="27" spans="1:2" ht="18.75" thickBot="1" x14ac:dyDescent="0.25">
      <c r="A27" s="42" t="s">
        <v>140</v>
      </c>
      <c r="B27" s="43" t="s">
        <v>141</v>
      </c>
    </row>
    <row r="28" spans="1:2" ht="18.75" thickBot="1" x14ac:dyDescent="0.25">
      <c r="A28" s="42" t="s">
        <v>142</v>
      </c>
      <c r="B28" s="43" t="s">
        <v>143</v>
      </c>
    </row>
    <row r="29" spans="1:2" ht="18" thickBot="1" x14ac:dyDescent="0.3">
      <c r="A29" s="42" t="s">
        <v>144</v>
      </c>
      <c r="B29" s="43" t="s">
        <v>145</v>
      </c>
    </row>
    <row r="30" spans="1:2" ht="18" thickBot="1" x14ac:dyDescent="0.3">
      <c r="A30" s="42" t="s">
        <v>146</v>
      </c>
      <c r="B30" s="43" t="s">
        <v>147</v>
      </c>
    </row>
    <row r="31" spans="1:2" ht="18" thickBot="1" x14ac:dyDescent="0.3">
      <c r="A31" s="42" t="s">
        <v>148</v>
      </c>
      <c r="B31" s="43" t="s">
        <v>149</v>
      </c>
    </row>
    <row r="32" spans="1:2" ht="18" thickBot="1" x14ac:dyDescent="0.3">
      <c r="A32" s="42" t="s">
        <v>150</v>
      </c>
      <c r="B32" s="43" t="s">
        <v>151</v>
      </c>
    </row>
    <row r="33" spans="1:2" ht="18.75" thickBot="1" x14ac:dyDescent="0.25">
      <c r="A33" s="42" t="s">
        <v>152</v>
      </c>
      <c r="B33" s="43" t="s">
        <v>153</v>
      </c>
    </row>
    <row r="34" spans="1:2" ht="18.75" thickBot="1" x14ac:dyDescent="0.25">
      <c r="A34" s="42" t="s">
        <v>154</v>
      </c>
      <c r="B34" s="43" t="s">
        <v>155</v>
      </c>
    </row>
    <row r="35" spans="1:2" ht="18" x14ac:dyDescent="0.25">
      <c r="A35" s="41"/>
    </row>
    <row r="36" spans="1:2" ht="18" x14ac:dyDescent="0.25">
      <c r="A36" s="44" t="s">
        <v>102</v>
      </c>
    </row>
  </sheetData>
  <phoneticPr fontId="2" type="noConversion"/>
  <pageMargins left="0.78740157499999996" right="0.78740157499999996" top="0.984251969" bottom="0.984251969" header="0.4921259845" footer="0.4921259845"/>
  <pageSetup paperSize="9" scale="9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"/>
  <sheetViews>
    <sheetView showGridLines="0" workbookViewId="0">
      <selection activeCell="K30" sqref="K30"/>
    </sheetView>
  </sheetViews>
  <sheetFormatPr baseColWidth="10" defaultRowHeight="15" x14ac:dyDescent="0.25"/>
  <sheetData>
    <row r="1" spans="1:5" ht="15.75" x14ac:dyDescent="0.25">
      <c r="A1" s="132" t="s">
        <v>160</v>
      </c>
      <c r="B1" s="131"/>
      <c r="C1" s="131"/>
      <c r="D1" s="131"/>
      <c r="E1" s="131"/>
    </row>
    <row r="2" spans="1:5" x14ac:dyDescent="0.25">
      <c r="A2" s="133" t="s">
        <v>236</v>
      </c>
      <c r="B2" s="95"/>
      <c r="C2" s="95"/>
      <c r="D2" s="95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shapeId="24581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571500</xdr:colOff>
                <xdr:row>37</xdr:row>
                <xdr:rowOff>19050</xdr:rowOff>
              </to>
            </anchor>
          </objectPr>
        </oleObject>
      </mc:Choice>
      <mc:Fallback>
        <oleObject progId="Acrobat Document" shapeId="245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showGridLines="0" zoomScaleNormal="100" zoomScaleSheetLayoutView="100" workbookViewId="0">
      <selection activeCell="K30" sqref="K30"/>
    </sheetView>
  </sheetViews>
  <sheetFormatPr baseColWidth="10" defaultColWidth="11.42578125" defaultRowHeight="12.75" x14ac:dyDescent="0.2"/>
  <cols>
    <col min="1" max="1" width="3.140625" style="1" customWidth="1"/>
    <col min="2" max="2" width="45.5703125" style="1" customWidth="1"/>
    <col min="3" max="7" width="11.42578125" style="1"/>
    <col min="8" max="8" width="13.42578125" style="1" customWidth="1"/>
    <col min="9" max="16384" width="11.42578125" style="1"/>
  </cols>
  <sheetData>
    <row r="1" spans="2:9" x14ac:dyDescent="0.2">
      <c r="I1" s="46"/>
    </row>
    <row r="2" spans="2:9" ht="15" x14ac:dyDescent="0.2">
      <c r="B2" s="2" t="s">
        <v>183</v>
      </c>
      <c r="I2" s="46"/>
    </row>
    <row r="3" spans="2:9" x14ac:dyDescent="0.2">
      <c r="G3" s="93"/>
    </row>
    <row r="4" spans="2:9" ht="18" customHeight="1" x14ac:dyDescent="0.25">
      <c r="B4" s="98" t="s">
        <v>171</v>
      </c>
      <c r="C4" s="4"/>
      <c r="D4" s="4"/>
      <c r="E4" s="4"/>
      <c r="G4" s="46"/>
    </row>
    <row r="5" spans="2:9" ht="24" customHeight="1" x14ac:dyDescent="0.25">
      <c r="B5" s="2" t="s">
        <v>191</v>
      </c>
      <c r="C5" s="4"/>
      <c r="D5" s="4"/>
      <c r="E5" s="4"/>
      <c r="G5" s="46"/>
    </row>
    <row r="6" spans="2:9" ht="18" customHeight="1" x14ac:dyDescent="0.25">
      <c r="B6" s="129" t="s">
        <v>234</v>
      </c>
      <c r="C6" s="4"/>
      <c r="D6" s="4"/>
      <c r="E6" s="4"/>
      <c r="G6" s="94"/>
    </row>
    <row r="7" spans="2:9" ht="18" customHeight="1" x14ac:dyDescent="0.25">
      <c r="B7" s="129" t="s">
        <v>235</v>
      </c>
      <c r="C7" s="4"/>
      <c r="D7" s="4"/>
      <c r="E7" s="4"/>
      <c r="G7" s="94"/>
    </row>
    <row r="8" spans="2:9" ht="18" customHeight="1" x14ac:dyDescent="0.2">
      <c r="B8" s="129" t="s">
        <v>192</v>
      </c>
    </row>
    <row r="9" spans="2:9" ht="18" customHeight="1" x14ac:dyDescent="0.2">
      <c r="B9" s="129" t="s">
        <v>193</v>
      </c>
      <c r="G9" s="94"/>
    </row>
    <row r="10" spans="2:9" ht="18" customHeight="1" x14ac:dyDescent="0.2">
      <c r="B10" s="129" t="s">
        <v>194</v>
      </c>
      <c r="G10" s="94"/>
    </row>
    <row r="11" spans="2:9" x14ac:dyDescent="0.2">
      <c r="B11" s="130" t="s">
        <v>158</v>
      </c>
      <c r="G11" s="94"/>
    </row>
    <row r="12" spans="2:9" ht="18" customHeight="1" x14ac:dyDescent="0.2">
      <c r="B12" s="129" t="s">
        <v>195</v>
      </c>
      <c r="G12" s="94"/>
    </row>
    <row r="13" spans="2:9" s="26" customFormat="1" x14ac:dyDescent="0.2">
      <c r="B13" s="130" t="s">
        <v>196</v>
      </c>
      <c r="G13" s="94"/>
    </row>
    <row r="14" spans="2:9" ht="18" customHeight="1" x14ac:dyDescent="0.25">
      <c r="B14" s="1" t="s">
        <v>233</v>
      </c>
      <c r="C14" s="4"/>
      <c r="D14" s="4"/>
      <c r="E14" s="4"/>
      <c r="G14" s="94"/>
    </row>
    <row r="15" spans="2:9" ht="18" customHeight="1" x14ac:dyDescent="0.2">
      <c r="B15" s="129" t="s">
        <v>232</v>
      </c>
      <c r="G15" s="94"/>
    </row>
    <row r="16" spans="2:9" ht="18" customHeight="1" x14ac:dyDescent="0.25">
      <c r="B16" s="129" t="s">
        <v>103</v>
      </c>
      <c r="C16" s="4"/>
      <c r="D16" s="4"/>
      <c r="E16" s="4"/>
      <c r="G16" s="94"/>
    </row>
    <row r="17" spans="2:9" ht="15" x14ac:dyDescent="0.25">
      <c r="B17" s="3"/>
      <c r="C17" s="3"/>
      <c r="D17" s="3"/>
      <c r="E17" s="3"/>
      <c r="F17" s="3"/>
      <c r="G17" s="94"/>
    </row>
    <row r="18" spans="2:9" ht="15.75" x14ac:dyDescent="0.25">
      <c r="B18" s="128" t="s">
        <v>160</v>
      </c>
      <c r="C18" s="54"/>
      <c r="D18" s="3"/>
      <c r="E18" s="3"/>
      <c r="F18" s="3"/>
      <c r="G18" s="94"/>
    </row>
    <row r="19" spans="2:9" ht="15" customHeight="1" x14ac:dyDescent="0.2">
      <c r="G19" s="94"/>
    </row>
    <row r="20" spans="2:9" ht="18" customHeight="1" x14ac:dyDescent="0.2">
      <c r="B20" s="46" t="s">
        <v>197</v>
      </c>
      <c r="C20" s="46"/>
      <c r="D20" s="46"/>
      <c r="E20" s="46"/>
      <c r="F20" s="46"/>
      <c r="G20" s="94"/>
    </row>
    <row r="21" spans="2:9" ht="18" customHeight="1" x14ac:dyDescent="0.2">
      <c r="B21" s="91" t="s">
        <v>198</v>
      </c>
      <c r="C21" s="46"/>
      <c r="D21" s="46"/>
      <c r="E21" s="46"/>
      <c r="F21" s="46"/>
      <c r="G21" s="94"/>
    </row>
    <row r="22" spans="2:9" ht="18" customHeight="1" x14ac:dyDescent="0.2">
      <c r="B22" s="91" t="s">
        <v>199</v>
      </c>
      <c r="C22" s="46"/>
      <c r="D22" s="46"/>
      <c r="E22" s="46"/>
      <c r="F22" s="46"/>
      <c r="G22" s="94"/>
    </row>
    <row r="23" spans="2:9" ht="18" customHeight="1" x14ac:dyDescent="0.2">
      <c r="B23" s="91" t="s">
        <v>200</v>
      </c>
      <c r="C23" s="46"/>
      <c r="D23" s="46"/>
      <c r="E23" s="46"/>
      <c r="F23" s="46"/>
      <c r="G23" s="94"/>
    </row>
    <row r="24" spans="2:9" ht="18" customHeight="1" x14ac:dyDescent="0.2">
      <c r="B24" s="91" t="s">
        <v>201</v>
      </c>
      <c r="C24" s="46"/>
      <c r="D24" s="46"/>
      <c r="E24" s="46"/>
      <c r="F24" s="46"/>
      <c r="G24" s="94"/>
    </row>
    <row r="25" spans="2:9" ht="18" customHeight="1" x14ac:dyDescent="0.2">
      <c r="B25" s="91" t="s">
        <v>202</v>
      </c>
      <c r="C25" s="46"/>
      <c r="D25" s="46"/>
      <c r="E25" s="46"/>
      <c r="F25" s="46"/>
      <c r="G25" s="94"/>
    </row>
    <row r="26" spans="2:9" ht="18" customHeight="1" x14ac:dyDescent="0.2">
      <c r="B26" s="91" t="s">
        <v>203</v>
      </c>
      <c r="C26" s="46"/>
      <c r="D26" s="46"/>
      <c r="E26" s="46"/>
      <c r="F26" s="46"/>
      <c r="G26" s="94"/>
    </row>
    <row r="27" spans="2:9" ht="18" customHeight="1" x14ac:dyDescent="0.2">
      <c r="B27" s="91" t="s">
        <v>204</v>
      </c>
      <c r="C27" s="46"/>
      <c r="D27" s="46"/>
      <c r="E27" s="46"/>
      <c r="F27" s="46"/>
      <c r="G27" s="94"/>
    </row>
    <row r="28" spans="2:9" ht="18" customHeight="1" x14ac:dyDescent="0.2">
      <c r="B28" s="91" t="s">
        <v>205</v>
      </c>
      <c r="C28" s="46"/>
      <c r="D28" s="46"/>
      <c r="E28" s="46"/>
      <c r="F28" s="46"/>
      <c r="G28" s="94"/>
    </row>
    <row r="29" spans="2:9" ht="18" customHeight="1" x14ac:dyDescent="0.2">
      <c r="B29" s="91" t="s">
        <v>206</v>
      </c>
      <c r="C29" s="46"/>
      <c r="D29" s="46"/>
      <c r="E29" s="46"/>
      <c r="F29" s="46"/>
      <c r="G29" s="94"/>
    </row>
    <row r="30" spans="2:9" x14ac:dyDescent="0.2">
      <c r="I30" s="94"/>
    </row>
    <row r="31" spans="2:9" x14ac:dyDescent="0.2">
      <c r="I31" s="94"/>
    </row>
    <row r="32" spans="2:9" ht="13.15" x14ac:dyDescent="0.25">
      <c r="I32" s="94"/>
    </row>
    <row r="33" spans="2:9" ht="13.15" x14ac:dyDescent="0.25">
      <c r="I33" s="94"/>
    </row>
    <row r="34" spans="2:9" ht="15.75" x14ac:dyDescent="0.25">
      <c r="B34" s="126" t="s">
        <v>159</v>
      </c>
      <c r="C34" s="127"/>
      <c r="D34" s="127"/>
      <c r="E34" s="127"/>
      <c r="F34" s="3"/>
    </row>
    <row r="35" spans="2:9" ht="13.9" x14ac:dyDescent="0.25">
      <c r="B35" s="27"/>
      <c r="C35" s="127"/>
      <c r="D35" s="127"/>
      <c r="E35" s="127"/>
      <c r="F35" s="3"/>
    </row>
    <row r="36" spans="2:9" ht="21" customHeight="1" x14ac:dyDescent="0.2">
      <c r="B36" s="80" t="s">
        <v>184</v>
      </c>
      <c r="C36" s="170"/>
      <c r="D36" s="170"/>
      <c r="E36" s="170"/>
      <c r="F36" s="170"/>
    </row>
    <row r="37" spans="2:9" ht="24" customHeight="1" x14ac:dyDescent="0.2">
      <c r="B37" s="80" t="s">
        <v>185</v>
      </c>
      <c r="C37" s="170"/>
      <c r="D37" s="170"/>
      <c r="E37" s="170"/>
      <c r="F37" s="170"/>
    </row>
    <row r="39" spans="2:9" ht="15" x14ac:dyDescent="0.2">
      <c r="B39" s="126" t="s">
        <v>186</v>
      </c>
    </row>
    <row r="40" spans="2:9" ht="15" customHeight="1" x14ac:dyDescent="0.2"/>
    <row r="41" spans="2:9" ht="24" customHeight="1" x14ac:dyDescent="0.2">
      <c r="B41" s="80" t="s">
        <v>189</v>
      </c>
      <c r="C41" s="170"/>
      <c r="D41" s="170"/>
      <c r="E41" s="170"/>
      <c r="F41" s="170"/>
    </row>
    <row r="42" spans="2:9" ht="24" customHeight="1" x14ac:dyDescent="0.2">
      <c r="B42" s="80" t="s">
        <v>190</v>
      </c>
      <c r="C42" s="125"/>
      <c r="D42" s="125"/>
      <c r="E42" s="125"/>
      <c r="F42" s="125"/>
    </row>
    <row r="43" spans="2:9" ht="24" customHeight="1" x14ac:dyDescent="0.2">
      <c r="B43" s="81"/>
      <c r="C43" s="125"/>
      <c r="D43" s="125"/>
      <c r="E43" s="125"/>
      <c r="F43" s="125"/>
    </row>
    <row r="44" spans="2:9" ht="24" customHeight="1" x14ac:dyDescent="0.2">
      <c r="B44" s="81"/>
      <c r="C44" s="125"/>
      <c r="D44" s="125"/>
      <c r="E44" s="125"/>
      <c r="F44" s="125"/>
    </row>
    <row r="45" spans="2:9" ht="24" customHeight="1" x14ac:dyDescent="0.2">
      <c r="B45" s="81"/>
      <c r="C45" s="125"/>
      <c r="D45" s="125"/>
      <c r="E45" s="125"/>
      <c r="F45" s="125"/>
    </row>
    <row r="46" spans="2:9" ht="21" customHeight="1" x14ac:dyDescent="0.2">
      <c r="B46" s="92" t="s">
        <v>187</v>
      </c>
      <c r="C46" s="82"/>
      <c r="D46" s="82"/>
      <c r="E46" s="82"/>
    </row>
    <row r="47" spans="2:9" ht="21" customHeight="1" x14ac:dyDescent="0.2">
      <c r="B47" s="92" t="s">
        <v>188</v>
      </c>
      <c r="C47" s="82"/>
      <c r="D47" s="82"/>
      <c r="E47" s="82"/>
    </row>
  </sheetData>
  <mergeCells count="3">
    <mergeCell ref="C41:F41"/>
    <mergeCell ref="C36:F36"/>
    <mergeCell ref="C37:F37"/>
  </mergeCells>
  <phoneticPr fontId="3" type="noConversion"/>
  <hyperlinks>
    <hyperlink ref="B4" location="'Übersicht Steuersätze'!A1" display="Übersicht Steuersätze"/>
    <hyperlink ref="B18" location="Qualitätsbericht!A1" display="Qualitätsbericht"/>
    <hyperlink ref="B15" location="'Anlage 1'!A1" display="Anlage 1 "/>
    <hyperlink ref="B16" location="'Anlage 2'!A1" display="Anlage 2"/>
    <hyperlink ref="B6" location="'Schaubilder 1-3'!A1" display="Schaubilder 1-3"/>
    <hyperlink ref="B7" location="'Schaubilder 4-5'!A1" display="Schaubilder 4-5"/>
    <hyperlink ref="B8" location="'1 Übersicht '!A1" display="1  Zusammenfassende Übersicht"/>
    <hyperlink ref="B9" location="' 2 Luftverkehrsunternehmen'!A1" display="2  Anzahl der Luftverkehrsunternehmen"/>
    <hyperlink ref="B10" location="'3 Steuerpfl. Rechtsvorgänge '!A1" display="3  Beförderte Fluggäste aufgrund steuerpflichtiger Rechtsvorgänge nach Monat"/>
    <hyperlink ref="B11" location="'3 Steuerpfl. Rechtsvorgänge '!A1" display=" und Steuersatz"/>
    <hyperlink ref="B12" location="'4 Steuerbefreite Rechtsvorgänge'!A1" display="4  Beförderte Fluggäste aufgrund steuerbefreiter Rechtsvorgänge nach Monat, Steuerbefreiungs-"/>
    <hyperlink ref="B13" location="'4 Steuerbefreite Rechtsvorgänge'!A1" display=" tatbestand und fiktivem Steuersatz bzw. Ziel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zoomScaleNormal="100" workbookViewId="0">
      <selection activeCell="K30" sqref="K30"/>
    </sheetView>
  </sheetViews>
  <sheetFormatPr baseColWidth="10" defaultColWidth="11.42578125" defaultRowHeight="15" x14ac:dyDescent="0.25"/>
  <cols>
    <col min="1" max="3" width="9.7109375" style="3" customWidth="1"/>
    <col min="4" max="4" width="13.7109375" style="3" customWidth="1"/>
    <col min="5" max="8" width="16.7109375" style="3" customWidth="1"/>
    <col min="9" max="16384" width="11.42578125" style="3"/>
  </cols>
  <sheetData>
    <row r="1" spans="1:10" ht="15.75" x14ac:dyDescent="0.25">
      <c r="A1" s="173" t="s">
        <v>44</v>
      </c>
      <c r="B1" s="173"/>
      <c r="C1" s="173"/>
      <c r="D1" s="173"/>
      <c r="E1" s="173"/>
      <c r="F1" s="173"/>
      <c r="G1" s="173"/>
      <c r="H1" s="51"/>
      <c r="I1" s="51"/>
      <c r="J1" s="51"/>
    </row>
    <row r="2" spans="1:10" ht="24.75" customHeight="1" x14ac:dyDescent="0.25">
      <c r="A2" s="174" t="s">
        <v>171</v>
      </c>
      <c r="B2" s="174"/>
      <c r="C2" s="174"/>
      <c r="D2" s="174"/>
      <c r="E2" s="174"/>
      <c r="F2" s="174"/>
      <c r="G2" s="174"/>
    </row>
    <row r="3" spans="1:10" x14ac:dyDescent="0.25">
      <c r="A3" s="52"/>
      <c r="B3" s="52"/>
      <c r="C3" s="52"/>
      <c r="D3" s="52"/>
      <c r="E3" s="52"/>
      <c r="F3" s="52"/>
      <c r="G3" s="52"/>
      <c r="H3" s="52"/>
    </row>
    <row r="4" spans="1:10" x14ac:dyDescent="0.25">
      <c r="A4" s="3" t="s">
        <v>228</v>
      </c>
      <c r="B4" s="52"/>
      <c r="C4" s="52"/>
      <c r="D4" s="52"/>
      <c r="E4" s="52"/>
      <c r="F4" s="52"/>
      <c r="G4" s="52"/>
      <c r="H4" s="52"/>
    </row>
    <row r="5" spans="1:10" x14ac:dyDescent="0.25">
      <c r="A5" s="53"/>
      <c r="B5" s="52"/>
      <c r="C5" s="52"/>
      <c r="D5" s="52"/>
      <c r="E5" s="52"/>
      <c r="F5" s="52"/>
      <c r="G5" s="52"/>
      <c r="H5" s="52"/>
    </row>
    <row r="6" spans="1:10" x14ac:dyDescent="0.25">
      <c r="A6" s="105"/>
      <c r="B6" s="105"/>
      <c r="C6" s="105"/>
      <c r="D6" s="105"/>
      <c r="E6" s="121"/>
      <c r="F6" s="52"/>
      <c r="G6" s="52"/>
      <c r="H6" s="52"/>
      <c r="I6" s="52"/>
      <c r="J6" s="52"/>
    </row>
    <row r="7" spans="1:10" ht="20.100000000000001" customHeight="1" x14ac:dyDescent="0.25">
      <c r="A7" s="177" t="s">
        <v>172</v>
      </c>
      <c r="B7" s="177"/>
      <c r="C7" s="177"/>
      <c r="D7" s="177"/>
      <c r="E7" s="101">
        <v>2017</v>
      </c>
      <c r="F7" s="101">
        <v>2016</v>
      </c>
      <c r="G7" s="102" t="s">
        <v>219</v>
      </c>
      <c r="H7" s="102">
        <v>2011</v>
      </c>
    </row>
    <row r="8" spans="1:10" ht="20.100000000000001" customHeight="1" x14ac:dyDescent="0.25">
      <c r="A8" s="178"/>
      <c r="B8" s="178"/>
      <c r="C8" s="178"/>
      <c r="D8" s="178"/>
      <c r="E8" s="179" t="s">
        <v>15</v>
      </c>
      <c r="F8" s="180"/>
      <c r="G8" s="180"/>
      <c r="H8" s="180"/>
    </row>
    <row r="9" spans="1:10" ht="69.75" customHeight="1" x14ac:dyDescent="0.25">
      <c r="A9" s="175" t="s">
        <v>175</v>
      </c>
      <c r="B9" s="176"/>
      <c r="C9" s="176"/>
      <c r="D9" s="176"/>
      <c r="E9" s="103">
        <v>7.47</v>
      </c>
      <c r="F9" s="103" t="s">
        <v>213</v>
      </c>
      <c r="G9" s="103" t="s">
        <v>210</v>
      </c>
      <c r="H9" s="103" t="s">
        <v>216</v>
      </c>
    </row>
    <row r="10" spans="1:10" ht="42" customHeight="1" x14ac:dyDescent="0.25">
      <c r="A10" s="175" t="s">
        <v>173</v>
      </c>
      <c r="B10" s="176"/>
      <c r="C10" s="176"/>
      <c r="D10" s="176"/>
      <c r="E10" s="104">
        <v>23.32</v>
      </c>
      <c r="F10" s="104" t="s">
        <v>214</v>
      </c>
      <c r="G10" s="104" t="s">
        <v>211</v>
      </c>
      <c r="H10" s="104" t="s">
        <v>217</v>
      </c>
    </row>
    <row r="11" spans="1:10" ht="42" customHeight="1" x14ac:dyDescent="0.25">
      <c r="A11" s="171" t="s">
        <v>174</v>
      </c>
      <c r="B11" s="172"/>
      <c r="C11" s="172"/>
      <c r="D11" s="172"/>
      <c r="E11" s="122">
        <v>41.99</v>
      </c>
      <c r="F11" s="114" t="s">
        <v>215</v>
      </c>
      <c r="G11" s="113" t="s">
        <v>212</v>
      </c>
      <c r="H11" s="115" t="s">
        <v>218</v>
      </c>
    </row>
    <row r="12" spans="1:10" x14ac:dyDescent="0.25">
      <c r="A12" s="112"/>
    </row>
    <row r="13" spans="1:10" x14ac:dyDescent="0.25">
      <c r="B13" s="54"/>
      <c r="C13" s="54"/>
      <c r="D13" s="54"/>
      <c r="E13" s="54"/>
      <c r="F13" s="54"/>
      <c r="G13" s="54"/>
      <c r="H13" s="54"/>
      <c r="I13" s="54"/>
      <c r="J13" s="54"/>
    </row>
    <row r="14" spans="1:10" x14ac:dyDescent="0.25">
      <c r="A14" s="54" t="s">
        <v>207</v>
      </c>
      <c r="B14" s="54"/>
      <c r="C14" s="54"/>
      <c r="D14" s="54"/>
      <c r="E14" s="54"/>
      <c r="F14" s="54"/>
      <c r="G14" s="54"/>
      <c r="H14" s="54"/>
      <c r="I14" s="54"/>
      <c r="J14" s="54"/>
    </row>
    <row r="15" spans="1:10" x14ac:dyDescent="0.25">
      <c r="A15" s="54" t="s">
        <v>208</v>
      </c>
      <c r="B15" s="54"/>
      <c r="C15" s="54"/>
      <c r="D15" s="54"/>
      <c r="E15" s="54"/>
      <c r="F15" s="54"/>
      <c r="G15" s="54"/>
      <c r="H15" s="54"/>
      <c r="I15" s="54"/>
      <c r="J15" s="54"/>
    </row>
    <row r="16" spans="1:10" x14ac:dyDescent="0.25">
      <c r="A16" s="54" t="s">
        <v>209</v>
      </c>
      <c r="B16" s="54"/>
      <c r="C16" s="54"/>
      <c r="D16" s="54"/>
      <c r="E16" s="54"/>
      <c r="F16" s="54"/>
      <c r="G16" s="54"/>
      <c r="H16" s="54"/>
      <c r="I16" s="54"/>
      <c r="J16" s="54"/>
    </row>
    <row r="17" spans="1:10" x14ac:dyDescent="0.25">
      <c r="B17" s="54"/>
      <c r="C17" s="54"/>
      <c r="D17" s="54"/>
      <c r="E17" s="54"/>
      <c r="F17" s="54"/>
      <c r="G17" s="54"/>
      <c r="H17" s="54"/>
      <c r="I17" s="54"/>
      <c r="J17" s="54"/>
    </row>
    <row r="18" spans="1:10" x14ac:dyDescent="0.25">
      <c r="A18" s="46" t="s">
        <v>230</v>
      </c>
    </row>
    <row r="19" spans="1:10" x14ac:dyDescent="0.25">
      <c r="A19" s="46" t="s">
        <v>231</v>
      </c>
    </row>
    <row r="20" spans="1:10" x14ac:dyDescent="0.25">
      <c r="A20" s="46" t="s">
        <v>229</v>
      </c>
    </row>
    <row r="24" spans="1:10" x14ac:dyDescent="0.25">
      <c r="A24" s="54"/>
    </row>
    <row r="25" spans="1:10" x14ac:dyDescent="0.25">
      <c r="A25" s="54"/>
    </row>
    <row r="26" spans="1:10" x14ac:dyDescent="0.25">
      <c r="A26" s="54"/>
    </row>
  </sheetData>
  <mergeCells count="7">
    <mergeCell ref="A11:D11"/>
    <mergeCell ref="A1:G1"/>
    <mergeCell ref="A2:G2"/>
    <mergeCell ref="A9:D9"/>
    <mergeCell ref="A10:D10"/>
    <mergeCell ref="A7:D8"/>
    <mergeCell ref="E8:H8"/>
  </mergeCells>
  <pageMargins left="0.52" right="0.24" top="0.984251969" bottom="0.984251969" header="0.4921259845" footer="0.492125984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"/>
  <sheetViews>
    <sheetView showGridLines="0" zoomScaleNormal="100" workbookViewId="0">
      <selection activeCell="K30" sqref="K30"/>
    </sheetView>
  </sheetViews>
  <sheetFormatPr baseColWidth="10" defaultRowHeight="15" x14ac:dyDescent="0.25"/>
  <sheetData>
    <row r="2" spans="1:8" ht="21" x14ac:dyDescent="0.4">
      <c r="A2" s="181" t="s">
        <v>181</v>
      </c>
      <c r="B2" s="181"/>
      <c r="C2" s="181"/>
      <c r="D2" s="181"/>
      <c r="E2" s="181"/>
      <c r="F2" s="181"/>
      <c r="G2" s="181"/>
      <c r="H2" s="97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scale="9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workbookViewId="0">
      <selection activeCell="K30" sqref="K30"/>
    </sheetView>
  </sheetViews>
  <sheetFormatPr baseColWidth="10" defaultColWidth="11.5703125" defaultRowHeight="15" x14ac:dyDescent="0.25"/>
  <cols>
    <col min="1" max="16384" width="11.5703125" style="116"/>
  </cols>
  <sheetData>
    <row r="1" spans="1:8" ht="20.45" customHeight="1" x14ac:dyDescent="0.25">
      <c r="A1" s="118" t="s">
        <v>181</v>
      </c>
      <c r="B1" s="118"/>
      <c r="C1" s="118"/>
      <c r="D1" s="118"/>
      <c r="E1" s="118"/>
      <c r="F1" s="118"/>
      <c r="G1" s="118"/>
      <c r="H1" s="119"/>
    </row>
    <row r="2" spans="1:8" ht="13.9" customHeight="1" x14ac:dyDescent="0.25">
      <c r="A2" s="117"/>
      <c r="B2" s="117"/>
      <c r="C2" s="117"/>
      <c r="D2" s="117"/>
      <c r="E2" s="117"/>
      <c r="F2" s="117"/>
      <c r="G2" s="117"/>
    </row>
    <row r="3" spans="1:8" ht="24.6" customHeight="1" x14ac:dyDescent="0.25"/>
    <row r="21" ht="14.25" customHeight="1" x14ac:dyDescent="0.25"/>
    <row r="22" ht="1.5" hidden="1" customHeight="1" x14ac:dyDescent="0.3"/>
  </sheetData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workbookViewId="0">
      <selection activeCell="K30" sqref="K30"/>
    </sheetView>
  </sheetViews>
  <sheetFormatPr baseColWidth="10" defaultColWidth="11.42578125" defaultRowHeight="15" x14ac:dyDescent="0.25"/>
  <cols>
    <col min="1" max="1" width="59.85546875" style="5" customWidth="1"/>
    <col min="2" max="2" width="17.28515625" style="5" bestFit="1" customWidth="1"/>
    <col min="3" max="3" width="17.7109375" style="5" bestFit="1" customWidth="1"/>
    <col min="4" max="4" width="17.28515625" style="5" bestFit="1" customWidth="1"/>
    <col min="5" max="5" width="16.7109375" style="5" bestFit="1" customWidth="1"/>
    <col min="6" max="6" width="16.7109375" style="16" bestFit="1" customWidth="1"/>
    <col min="7" max="7" width="16.42578125" style="5" bestFit="1" customWidth="1"/>
    <col min="8" max="8" width="16.7109375" style="5" bestFit="1" customWidth="1"/>
    <col min="9" max="9" width="15.7109375" style="5" customWidth="1"/>
    <col min="10" max="16384" width="11.42578125" style="5"/>
  </cols>
  <sheetData>
    <row r="1" spans="1:9" ht="20.25" x14ac:dyDescent="0.25">
      <c r="A1" s="86" t="s">
        <v>245</v>
      </c>
      <c r="B1" s="86"/>
      <c r="C1" s="86"/>
      <c r="D1" s="86"/>
      <c r="E1" s="86"/>
      <c r="F1" s="135"/>
      <c r="G1" s="86"/>
      <c r="H1" s="86"/>
    </row>
    <row r="3" spans="1:9" ht="15.75" x14ac:dyDescent="0.25">
      <c r="A3" s="84" t="s">
        <v>39</v>
      </c>
      <c r="B3" s="84"/>
      <c r="C3" s="84"/>
      <c r="D3" s="84"/>
      <c r="E3" s="84"/>
      <c r="F3" s="136"/>
      <c r="G3" s="84"/>
      <c r="H3" s="84"/>
    </row>
    <row r="4" spans="1:9" ht="15.75" x14ac:dyDescent="0.25">
      <c r="A4" s="20"/>
      <c r="B4" s="20"/>
      <c r="C4" s="20"/>
      <c r="D4" s="20"/>
      <c r="E4" s="20"/>
      <c r="F4" s="137"/>
      <c r="G4" s="21"/>
      <c r="H4" s="21"/>
    </row>
    <row r="5" spans="1:9" ht="62.25" customHeight="1" x14ac:dyDescent="0.25">
      <c r="A5" s="106" t="s">
        <v>37</v>
      </c>
      <c r="B5" s="120">
        <v>2017</v>
      </c>
      <c r="C5" s="106">
        <v>2016</v>
      </c>
      <c r="D5" s="106">
        <v>2015</v>
      </c>
      <c r="E5" s="106">
        <v>2014</v>
      </c>
      <c r="F5" s="134">
        <v>2013</v>
      </c>
      <c r="G5" s="107">
        <v>2012</v>
      </c>
      <c r="H5" s="108">
        <v>2011</v>
      </c>
      <c r="I5" s="108" t="s">
        <v>223</v>
      </c>
    </row>
    <row r="6" spans="1:9" ht="33" customHeight="1" x14ac:dyDescent="0.25">
      <c r="A6" s="28"/>
      <c r="B6" s="89" t="s">
        <v>2</v>
      </c>
      <c r="F6" s="138"/>
      <c r="G6" s="89"/>
      <c r="H6" s="89"/>
      <c r="I6" s="89"/>
    </row>
    <row r="7" spans="1:9" ht="13.9" x14ac:dyDescent="0.25">
      <c r="A7" s="13"/>
      <c r="B7" s="23"/>
      <c r="C7" s="23"/>
      <c r="D7" s="23"/>
      <c r="E7" s="64"/>
      <c r="F7" s="139"/>
    </row>
    <row r="8" spans="1:9" x14ac:dyDescent="0.25">
      <c r="A8" s="11" t="s">
        <v>34</v>
      </c>
      <c r="B8" s="64">
        <f>SUM(B9:B11)</f>
        <v>700</v>
      </c>
      <c r="C8" s="64">
        <f>SUM(C9:C11)</f>
        <v>709</v>
      </c>
      <c r="D8" s="64">
        <f t="shared" ref="D8:H8" si="0">SUM(D9:D11)</f>
        <v>684</v>
      </c>
      <c r="E8" s="64">
        <f t="shared" si="0"/>
        <v>624</v>
      </c>
      <c r="F8" s="140">
        <f t="shared" si="0"/>
        <v>613</v>
      </c>
      <c r="G8" s="64">
        <f t="shared" si="0"/>
        <v>575</v>
      </c>
      <c r="H8" s="64">
        <f t="shared" si="0"/>
        <v>434</v>
      </c>
      <c r="I8" s="49">
        <f>B8/C8*100-100</f>
        <v>-1.2693935119887101</v>
      </c>
    </row>
    <row r="9" spans="1:9" ht="13.9" x14ac:dyDescent="0.25">
      <c r="A9" s="13" t="s">
        <v>16</v>
      </c>
      <c r="B9" s="65"/>
      <c r="C9" s="65"/>
      <c r="D9" s="65"/>
      <c r="E9" s="65"/>
      <c r="F9" s="141"/>
      <c r="G9" s="65"/>
      <c r="H9" s="65"/>
      <c r="I9" s="49"/>
    </row>
    <row r="10" spans="1:9" x14ac:dyDescent="0.25">
      <c r="A10" s="13" t="s">
        <v>17</v>
      </c>
      <c r="B10" s="65">
        <v>164</v>
      </c>
      <c r="C10" s="65">
        <v>170</v>
      </c>
      <c r="D10" s="65">
        <v>175</v>
      </c>
      <c r="E10" s="65">
        <v>172</v>
      </c>
      <c r="F10" s="141">
        <v>177</v>
      </c>
      <c r="G10" s="65">
        <v>174</v>
      </c>
      <c r="H10" s="65">
        <v>165</v>
      </c>
      <c r="I10" s="50">
        <f t="shared" ref="I10:I43" si="1">B10/C10*100-100</f>
        <v>-3.529411764705884</v>
      </c>
    </row>
    <row r="11" spans="1:9" x14ac:dyDescent="0.25">
      <c r="A11" s="13" t="s">
        <v>18</v>
      </c>
      <c r="B11" s="65">
        <v>536</v>
      </c>
      <c r="C11" s="65">
        <v>539</v>
      </c>
      <c r="D11" s="65">
        <v>509</v>
      </c>
      <c r="E11" s="65">
        <v>452</v>
      </c>
      <c r="F11" s="141">
        <v>436</v>
      </c>
      <c r="G11" s="65">
        <v>401</v>
      </c>
      <c r="H11" s="65">
        <v>269</v>
      </c>
      <c r="I11" s="50">
        <f t="shared" si="1"/>
        <v>-0.55658627087198909</v>
      </c>
    </row>
    <row r="12" spans="1:9" x14ac:dyDescent="0.25">
      <c r="A12" s="13"/>
      <c r="B12" s="65"/>
      <c r="C12" s="65"/>
      <c r="D12" s="65"/>
      <c r="E12" s="64"/>
      <c r="F12" s="141"/>
      <c r="G12" s="65"/>
      <c r="H12" s="65"/>
      <c r="I12" s="49"/>
    </row>
    <row r="13" spans="1:9" x14ac:dyDescent="0.25">
      <c r="A13" s="11" t="s">
        <v>29</v>
      </c>
      <c r="B13" s="64">
        <v>91</v>
      </c>
      <c r="C13" s="64">
        <v>92</v>
      </c>
      <c r="D13" s="64">
        <v>91</v>
      </c>
      <c r="E13" s="64">
        <v>94</v>
      </c>
      <c r="F13" s="140">
        <v>91</v>
      </c>
      <c r="G13" s="64">
        <v>89</v>
      </c>
      <c r="H13" s="64">
        <v>78</v>
      </c>
      <c r="I13" s="49">
        <f t="shared" si="1"/>
        <v>-1.0869565217391397</v>
      </c>
    </row>
    <row r="14" spans="1:9" ht="21" customHeight="1" x14ac:dyDescent="0.25">
      <c r="A14" s="13"/>
      <c r="B14" s="65"/>
      <c r="C14" s="65"/>
      <c r="D14" s="65"/>
      <c r="E14" s="64"/>
      <c r="F14" s="141"/>
      <c r="G14" s="65"/>
      <c r="H14" s="65"/>
      <c r="I14" s="49"/>
    </row>
    <row r="15" spans="1:9" ht="30.75" x14ac:dyDescent="0.25">
      <c r="A15" s="57" t="s">
        <v>238</v>
      </c>
      <c r="B15" s="64">
        <f>SUM(B17:B20)</f>
        <v>90352078</v>
      </c>
      <c r="C15" s="64">
        <f>SUM(C17:C20)</f>
        <v>86312283</v>
      </c>
      <c r="D15" s="64">
        <f t="shared" ref="D15:H15" si="2">SUM(D17:D20)</f>
        <v>82728208</v>
      </c>
      <c r="E15" s="64">
        <f t="shared" si="2"/>
        <v>79332028</v>
      </c>
      <c r="F15" s="140">
        <f t="shared" si="2"/>
        <v>76284944</v>
      </c>
      <c r="G15" s="64">
        <f t="shared" si="2"/>
        <v>75919735</v>
      </c>
      <c r="H15" s="64">
        <f t="shared" si="2"/>
        <v>74586584</v>
      </c>
      <c r="I15" s="49">
        <f t="shared" si="1"/>
        <v>4.6804404420631442</v>
      </c>
    </row>
    <row r="16" spans="1:9" x14ac:dyDescent="0.25">
      <c r="A16" s="13" t="s">
        <v>16</v>
      </c>
      <c r="B16" s="65"/>
      <c r="C16" s="65"/>
      <c r="D16" s="65"/>
      <c r="E16" s="65"/>
      <c r="F16" s="141"/>
      <c r="G16" s="65"/>
      <c r="H16" s="65"/>
      <c r="I16" s="49"/>
    </row>
    <row r="17" spans="1:9" x14ac:dyDescent="0.25">
      <c r="A17" s="47" t="s">
        <v>176</v>
      </c>
      <c r="B17" s="65">
        <v>74415544</v>
      </c>
      <c r="C17" s="65">
        <v>71658452</v>
      </c>
      <c r="D17" s="65">
        <v>68592463</v>
      </c>
      <c r="E17" s="65">
        <v>66064403</v>
      </c>
      <c r="F17" s="141">
        <v>63596568</v>
      </c>
      <c r="G17" s="65">
        <v>63308555</v>
      </c>
      <c r="H17" s="65">
        <v>63085598</v>
      </c>
      <c r="I17" s="50">
        <f t="shared" si="1"/>
        <v>3.8475461345439044</v>
      </c>
    </row>
    <row r="18" spans="1:9" ht="30" x14ac:dyDescent="0.25">
      <c r="A18" s="47" t="s">
        <v>182</v>
      </c>
      <c r="B18" s="65">
        <v>122271</v>
      </c>
      <c r="C18" s="65">
        <v>119440</v>
      </c>
      <c r="D18" s="65">
        <v>124815</v>
      </c>
      <c r="E18" s="65">
        <v>128344</v>
      </c>
      <c r="F18" s="141">
        <v>115907</v>
      </c>
      <c r="G18" s="65">
        <v>109097</v>
      </c>
      <c r="H18" s="65">
        <v>113416</v>
      </c>
      <c r="I18" s="50">
        <f t="shared" si="1"/>
        <v>2.3702277294038936</v>
      </c>
    </row>
    <row r="19" spans="1:9" x14ac:dyDescent="0.25">
      <c r="A19" s="48" t="s">
        <v>178</v>
      </c>
      <c r="B19" s="65">
        <v>4242888</v>
      </c>
      <c r="C19" s="65">
        <v>3540702</v>
      </c>
      <c r="D19" s="65">
        <v>3745958</v>
      </c>
      <c r="E19" s="65">
        <v>3250674</v>
      </c>
      <c r="F19" s="141">
        <v>3105205</v>
      </c>
      <c r="G19" s="65">
        <v>3146782</v>
      </c>
      <c r="H19" s="65">
        <v>2712877</v>
      </c>
      <c r="I19" s="50">
        <f t="shared" si="1"/>
        <v>19.831829959143704</v>
      </c>
    </row>
    <row r="20" spans="1:9" x14ac:dyDescent="0.25">
      <c r="A20" s="48" t="s">
        <v>179</v>
      </c>
      <c r="B20" s="65">
        <v>11571375</v>
      </c>
      <c r="C20" s="65">
        <v>10993689</v>
      </c>
      <c r="D20" s="65">
        <v>10264972</v>
      </c>
      <c r="E20" s="65">
        <v>9888607</v>
      </c>
      <c r="F20" s="141">
        <v>9467264</v>
      </c>
      <c r="G20" s="65">
        <v>9355301</v>
      </c>
      <c r="H20" s="65">
        <v>8674693</v>
      </c>
      <c r="I20" s="50">
        <f t="shared" si="1"/>
        <v>5.2547056770479799</v>
      </c>
    </row>
    <row r="21" spans="1:9" x14ac:dyDescent="0.25">
      <c r="A21" s="13"/>
      <c r="B21" s="65"/>
      <c r="C21" s="65"/>
      <c r="D21" s="65"/>
      <c r="E21" s="64"/>
      <c r="F21" s="141"/>
      <c r="G21" s="65"/>
      <c r="H21" s="65"/>
      <c r="I21" s="49"/>
    </row>
    <row r="22" spans="1:9" ht="30.75" x14ac:dyDescent="0.25">
      <c r="A22" s="57" t="s">
        <v>241</v>
      </c>
      <c r="B22" s="64">
        <f>SUM(B24:B26)</f>
        <v>6991623</v>
      </c>
      <c r="C22" s="64">
        <f>SUM(C24:C26)</f>
        <v>6895278</v>
      </c>
      <c r="D22" s="64">
        <f t="shared" ref="D22:H22" si="3">SUM(D24:D26)</f>
        <v>6803404</v>
      </c>
      <c r="E22" s="64">
        <f t="shared" si="3"/>
        <v>6658078</v>
      </c>
      <c r="F22" s="140">
        <f t="shared" si="3"/>
        <v>6515305</v>
      </c>
      <c r="G22" s="64">
        <f t="shared" si="3"/>
        <v>6658147</v>
      </c>
      <c r="H22" s="64">
        <f t="shared" si="3"/>
        <v>6968526</v>
      </c>
      <c r="I22" s="49">
        <f t="shared" si="1"/>
        <v>1.3972605600528283</v>
      </c>
    </row>
    <row r="23" spans="1:9" x14ac:dyDescent="0.25">
      <c r="A23" s="13" t="s">
        <v>16</v>
      </c>
      <c r="B23" s="65"/>
      <c r="C23" s="65"/>
      <c r="D23" s="65"/>
      <c r="E23" s="65"/>
      <c r="F23" s="141"/>
      <c r="G23" s="65"/>
      <c r="H23" s="65"/>
      <c r="I23" s="49"/>
    </row>
    <row r="24" spans="1:9" ht="16.5" x14ac:dyDescent="0.25">
      <c r="A24" s="13" t="s">
        <v>240</v>
      </c>
      <c r="B24" s="65">
        <v>5655052</v>
      </c>
      <c r="C24" s="65">
        <v>5592245</v>
      </c>
      <c r="D24" s="65">
        <v>5504666</v>
      </c>
      <c r="E24" s="65">
        <v>5404888</v>
      </c>
      <c r="F24" s="141">
        <v>5232282</v>
      </c>
      <c r="G24" s="65">
        <v>5231637</v>
      </c>
      <c r="H24" s="65">
        <v>5362162</v>
      </c>
      <c r="I24" s="50">
        <f t="shared" si="1"/>
        <v>1.123108876667601</v>
      </c>
    </row>
    <row r="25" spans="1:9" x14ac:dyDescent="0.25">
      <c r="A25" s="13" t="s">
        <v>180</v>
      </c>
      <c r="B25" s="65">
        <v>397727</v>
      </c>
      <c r="C25" s="65">
        <v>340973</v>
      </c>
      <c r="D25" s="65">
        <v>364321</v>
      </c>
      <c r="E25" s="65">
        <v>309261</v>
      </c>
      <c r="F25" s="141">
        <v>345778</v>
      </c>
      <c r="G25" s="65">
        <v>382668</v>
      </c>
      <c r="H25" s="65">
        <v>358494</v>
      </c>
      <c r="I25" s="50">
        <f t="shared" si="1"/>
        <v>16.644719669885873</v>
      </c>
    </row>
    <row r="26" spans="1:9" x14ac:dyDescent="0.25">
      <c r="A26" s="13" t="s">
        <v>177</v>
      </c>
      <c r="B26" s="65">
        <v>938844</v>
      </c>
      <c r="C26" s="65">
        <v>962060</v>
      </c>
      <c r="D26" s="65">
        <v>934417</v>
      </c>
      <c r="E26" s="65">
        <v>943929</v>
      </c>
      <c r="F26" s="141">
        <v>937245</v>
      </c>
      <c r="G26" s="65">
        <v>1043842</v>
      </c>
      <c r="H26" s="65">
        <v>1247870</v>
      </c>
      <c r="I26" s="50">
        <f t="shared" si="1"/>
        <v>-2.4131551046712332</v>
      </c>
    </row>
    <row r="27" spans="1:9" x14ac:dyDescent="0.25">
      <c r="A27" s="13"/>
      <c r="B27" s="66"/>
      <c r="C27" s="66"/>
      <c r="D27" s="66"/>
      <c r="E27" s="64"/>
      <c r="F27" s="142"/>
      <c r="G27" s="66"/>
      <c r="H27" s="66"/>
      <c r="I27" s="49"/>
    </row>
    <row r="28" spans="1:9" ht="45" x14ac:dyDescent="0.25">
      <c r="A28" s="57" t="s">
        <v>239</v>
      </c>
      <c r="B28" s="64">
        <f>SUM(B30:B36)</f>
        <v>6991623</v>
      </c>
      <c r="C28" s="64">
        <f>SUM(C30:C36)</f>
        <v>6895278</v>
      </c>
      <c r="D28" s="64">
        <f t="shared" ref="D28:H28" si="4">SUM(D30:D36)</f>
        <v>6803404</v>
      </c>
      <c r="E28" s="140">
        <f t="shared" si="4"/>
        <v>6658078</v>
      </c>
      <c r="F28" s="140">
        <f t="shared" si="4"/>
        <v>6515305</v>
      </c>
      <c r="G28" s="64">
        <f t="shared" si="4"/>
        <v>6658147</v>
      </c>
      <c r="H28" s="64">
        <f t="shared" si="4"/>
        <v>6968526</v>
      </c>
      <c r="I28" s="49">
        <f t="shared" si="1"/>
        <v>1.3972605600528283</v>
      </c>
    </row>
    <row r="29" spans="1:9" ht="13.9" x14ac:dyDescent="0.25">
      <c r="A29" s="13" t="s">
        <v>16</v>
      </c>
      <c r="B29" s="66"/>
      <c r="C29" s="66"/>
      <c r="D29" s="66"/>
      <c r="E29" s="65"/>
      <c r="F29" s="142"/>
      <c r="G29" s="66"/>
      <c r="H29" s="66"/>
      <c r="I29" s="49"/>
    </row>
    <row r="30" spans="1:9" ht="20.25" customHeight="1" x14ac:dyDescent="0.25">
      <c r="A30" s="30" t="s">
        <v>22</v>
      </c>
      <c r="B30" s="65">
        <v>901206</v>
      </c>
      <c r="C30" s="65">
        <v>860863</v>
      </c>
      <c r="D30" s="65">
        <v>805372</v>
      </c>
      <c r="E30" s="65">
        <v>747577</v>
      </c>
      <c r="F30" s="141">
        <v>729764</v>
      </c>
      <c r="G30" s="65">
        <v>754357</v>
      </c>
      <c r="H30" s="65">
        <v>684078</v>
      </c>
      <c r="I30" s="50">
        <f t="shared" si="1"/>
        <v>4.6863438200968091</v>
      </c>
    </row>
    <row r="31" spans="1:9" x14ac:dyDescent="0.25">
      <c r="A31" s="31" t="s">
        <v>35</v>
      </c>
      <c r="B31" s="65">
        <v>37812</v>
      </c>
      <c r="C31" s="65">
        <v>58081</v>
      </c>
      <c r="D31" s="65">
        <v>79628</v>
      </c>
      <c r="E31" s="65">
        <v>73699</v>
      </c>
      <c r="F31" s="141">
        <v>155891</v>
      </c>
      <c r="G31" s="65">
        <v>231434</v>
      </c>
      <c r="H31" s="65">
        <v>427491</v>
      </c>
      <c r="I31" s="50">
        <f t="shared" si="1"/>
        <v>-34.897815120263076</v>
      </c>
    </row>
    <row r="32" spans="1:9" x14ac:dyDescent="0.25">
      <c r="A32" s="31" t="s">
        <v>23</v>
      </c>
      <c r="B32" s="65">
        <v>22575</v>
      </c>
      <c r="C32" s="65">
        <v>23726</v>
      </c>
      <c r="D32" s="65">
        <v>27271</v>
      </c>
      <c r="E32" s="65">
        <v>17703</v>
      </c>
      <c r="F32" s="141">
        <v>18562</v>
      </c>
      <c r="G32" s="65">
        <v>21100</v>
      </c>
      <c r="H32" s="65">
        <v>22522</v>
      </c>
      <c r="I32" s="50">
        <f t="shared" si="1"/>
        <v>-4.8512180730000836</v>
      </c>
    </row>
    <row r="33" spans="1:9" x14ac:dyDescent="0.25">
      <c r="A33" s="31" t="s">
        <v>24</v>
      </c>
      <c r="B33" s="65">
        <v>17678</v>
      </c>
      <c r="C33" s="65">
        <v>17656</v>
      </c>
      <c r="D33" s="65">
        <v>18738</v>
      </c>
      <c r="E33" s="65">
        <v>18568</v>
      </c>
      <c r="F33" s="141">
        <v>18215</v>
      </c>
      <c r="G33" s="65">
        <v>21510</v>
      </c>
      <c r="H33" s="65">
        <v>20768</v>
      </c>
      <c r="I33" s="50">
        <f t="shared" si="1"/>
        <v>0.1246035342093279</v>
      </c>
    </row>
    <row r="34" spans="1:9" x14ac:dyDescent="0.25">
      <c r="A34" s="31" t="s">
        <v>25</v>
      </c>
      <c r="B34" s="65">
        <v>38346</v>
      </c>
      <c r="C34" s="65">
        <v>40558</v>
      </c>
      <c r="D34" s="65">
        <v>34790</v>
      </c>
      <c r="E34" s="65">
        <v>32119</v>
      </c>
      <c r="F34" s="141">
        <v>29296</v>
      </c>
      <c r="G34" s="65">
        <v>28433</v>
      </c>
      <c r="H34" s="65">
        <v>25152</v>
      </c>
      <c r="I34" s="50">
        <f t="shared" si="1"/>
        <v>-5.453917846047645</v>
      </c>
    </row>
    <row r="35" spans="1:9" x14ac:dyDescent="0.25">
      <c r="A35" s="31" t="s">
        <v>26</v>
      </c>
      <c r="B35" s="65">
        <v>62270</v>
      </c>
      <c r="C35" s="65">
        <v>72928</v>
      </c>
      <c r="D35" s="65">
        <v>66866</v>
      </c>
      <c r="E35" s="65">
        <v>62074</v>
      </c>
      <c r="F35" s="141">
        <v>57727</v>
      </c>
      <c r="G35" s="65">
        <v>66441</v>
      </c>
      <c r="H35" s="65">
        <v>64562</v>
      </c>
      <c r="I35" s="50">
        <f t="shared" si="1"/>
        <v>-14.614414216761745</v>
      </c>
    </row>
    <row r="36" spans="1:9" x14ac:dyDescent="0.25">
      <c r="A36" s="31" t="s">
        <v>27</v>
      </c>
      <c r="B36" s="65">
        <v>5911736</v>
      </c>
      <c r="C36" s="65">
        <v>5821466</v>
      </c>
      <c r="D36" s="65">
        <v>5770739</v>
      </c>
      <c r="E36" s="65">
        <v>5706338</v>
      </c>
      <c r="F36" s="141">
        <v>5505850</v>
      </c>
      <c r="G36" s="65">
        <v>5534872</v>
      </c>
      <c r="H36" s="65">
        <v>5723953</v>
      </c>
      <c r="I36" s="50">
        <f t="shared" si="1"/>
        <v>1.5506403369872857</v>
      </c>
    </row>
    <row r="37" spans="1:9" ht="29.25" customHeight="1" x14ac:dyDescent="0.25">
      <c r="A37" s="25"/>
      <c r="B37" s="90" t="s">
        <v>15</v>
      </c>
      <c r="C37" s="90"/>
      <c r="D37" s="90"/>
      <c r="E37" s="64"/>
      <c r="F37" s="145"/>
      <c r="G37" s="90"/>
      <c r="H37" s="90"/>
      <c r="I37" s="49"/>
    </row>
    <row r="38" spans="1:9" ht="30.75" x14ac:dyDescent="0.25">
      <c r="A38" s="57" t="s">
        <v>238</v>
      </c>
      <c r="B38" s="64">
        <f>SUM(B40:B43)</f>
        <v>1140892481.8799999</v>
      </c>
      <c r="C38" s="64">
        <f>SUM(C40:C43)</f>
        <v>1066757484.6699998</v>
      </c>
      <c r="D38" s="64">
        <f t="shared" ref="D38:H38" si="5">SUM(D40:D43)</f>
        <v>1035375009.9000001</v>
      </c>
      <c r="E38" s="64">
        <f t="shared" si="5"/>
        <v>988940273.57999992</v>
      </c>
      <c r="F38" s="64">
        <f t="shared" si="5"/>
        <v>949232269.16999984</v>
      </c>
      <c r="G38" s="64">
        <f t="shared" si="5"/>
        <v>943313506.44000006</v>
      </c>
      <c r="H38" s="64">
        <f t="shared" si="5"/>
        <v>963049359.60000002</v>
      </c>
      <c r="I38" s="49">
        <f t="shared" si="1"/>
        <v>6.9495642894817422</v>
      </c>
    </row>
    <row r="39" spans="1:9" x14ac:dyDescent="0.25">
      <c r="A39" s="13" t="s">
        <v>16</v>
      </c>
      <c r="B39" s="65"/>
      <c r="C39" s="65"/>
      <c r="D39" s="65"/>
      <c r="E39" s="65"/>
      <c r="F39" s="65"/>
      <c r="G39" s="65"/>
      <c r="H39" s="65"/>
      <c r="I39" s="49"/>
    </row>
    <row r="40" spans="1:9" x14ac:dyDescent="0.25">
      <c r="A40" s="47" t="s">
        <v>176</v>
      </c>
      <c r="B40" s="65">
        <v>555884113.67999995</v>
      </c>
      <c r="C40" s="65">
        <v>528839375.75999993</v>
      </c>
      <c r="D40" s="65">
        <v>514443472.5</v>
      </c>
      <c r="E40" s="65">
        <v>495483022.5</v>
      </c>
      <c r="F40" s="65">
        <v>476974260</v>
      </c>
      <c r="G40" s="65">
        <v>474814162.5</v>
      </c>
      <c r="H40" s="65">
        <v>504684784</v>
      </c>
      <c r="I40" s="50">
        <f t="shared" si="1"/>
        <v>5.1139796239895645</v>
      </c>
    </row>
    <row r="41" spans="1:9" ht="30" x14ac:dyDescent="0.25">
      <c r="A41" s="47" t="s">
        <v>182</v>
      </c>
      <c r="B41" s="65">
        <v>182183.78999999998</v>
      </c>
      <c r="C41" s="65">
        <v>176771.19999999998</v>
      </c>
      <c r="D41" s="65">
        <v>187222.5</v>
      </c>
      <c r="E41" s="65">
        <v>192516</v>
      </c>
      <c r="F41" s="65">
        <v>173860.5</v>
      </c>
      <c r="G41" s="65">
        <v>163645.5</v>
      </c>
      <c r="H41" s="65">
        <v>181465.60000000001</v>
      </c>
      <c r="I41" s="50">
        <f t="shared" si="1"/>
        <v>3.0619184573052536</v>
      </c>
    </row>
    <row r="42" spans="1:9" x14ac:dyDescent="0.25">
      <c r="A42" s="48" t="s">
        <v>178</v>
      </c>
      <c r="B42" s="65">
        <v>98944148.159999996</v>
      </c>
      <c r="C42" s="65">
        <v>81613181.099999979</v>
      </c>
      <c r="D42" s="65">
        <v>87767795.939999998</v>
      </c>
      <c r="E42" s="65">
        <v>76163291.820000008</v>
      </c>
      <c r="F42" s="65">
        <v>72754953.149999991</v>
      </c>
      <c r="G42" s="65">
        <v>73729102.25999999</v>
      </c>
      <c r="H42" s="65">
        <v>67821925</v>
      </c>
      <c r="I42" s="50">
        <f t="shared" si="1"/>
        <v>21.235499984695522</v>
      </c>
    </row>
    <row r="43" spans="1:9" ht="13.5" customHeight="1" x14ac:dyDescent="0.25">
      <c r="A43" s="48" t="s">
        <v>179</v>
      </c>
      <c r="B43" s="65">
        <v>485882036.25000006</v>
      </c>
      <c r="C43" s="65">
        <v>456128156.60999995</v>
      </c>
      <c r="D43" s="65">
        <v>432976518.95999998</v>
      </c>
      <c r="E43" s="65">
        <v>417101443.25999993</v>
      </c>
      <c r="F43" s="65">
        <v>399329195.51999992</v>
      </c>
      <c r="G43" s="65">
        <v>394606596.18000001</v>
      </c>
      <c r="H43" s="65">
        <v>390361185</v>
      </c>
      <c r="I43" s="50">
        <f t="shared" si="1"/>
        <v>6.5231403080078394</v>
      </c>
    </row>
    <row r="44" spans="1:9" ht="3" hidden="1" customHeight="1" x14ac:dyDescent="0.25">
      <c r="G44" s="65"/>
    </row>
    <row r="45" spans="1:9" x14ac:dyDescent="0.25">
      <c r="A45" s="23"/>
      <c r="B45" s="23"/>
      <c r="C45" s="23"/>
      <c r="D45" s="23"/>
      <c r="E45" s="23"/>
      <c r="F45" s="139"/>
      <c r="G45" s="64"/>
    </row>
    <row r="46" spans="1:9" x14ac:dyDescent="0.25">
      <c r="A46" s="23"/>
      <c r="B46" s="23"/>
      <c r="C46" s="23"/>
      <c r="D46" s="23"/>
      <c r="E46" s="23"/>
      <c r="F46" s="139"/>
      <c r="G46" s="65"/>
    </row>
    <row r="47" spans="1:9" ht="15" customHeight="1" x14ac:dyDescent="0.25">
      <c r="A47" s="5" t="s">
        <v>243</v>
      </c>
      <c r="B47" s="55"/>
      <c r="C47" s="55"/>
      <c r="D47" s="55"/>
      <c r="E47" s="55"/>
      <c r="F47" s="143"/>
      <c r="G47" s="65"/>
    </row>
    <row r="48" spans="1:9" x14ac:dyDescent="0.25">
      <c r="A48" s="5" t="s">
        <v>244</v>
      </c>
      <c r="G48" s="65"/>
    </row>
    <row r="49" spans="1:7" ht="16.5" x14ac:dyDescent="0.25">
      <c r="A49" s="5" t="s">
        <v>242</v>
      </c>
      <c r="B49" s="56"/>
      <c r="C49" s="56"/>
      <c r="D49" s="56"/>
      <c r="E49" s="56"/>
      <c r="F49" s="144"/>
      <c r="G49" s="65"/>
    </row>
    <row r="50" spans="1:7" x14ac:dyDescent="0.25">
      <c r="A50" s="3" t="s">
        <v>237</v>
      </c>
      <c r="G50" s="65"/>
    </row>
    <row r="51" spans="1:7" x14ac:dyDescent="0.25">
      <c r="G51" s="65"/>
    </row>
    <row r="52" spans="1:7" x14ac:dyDescent="0.25">
      <c r="G52" s="64"/>
    </row>
    <row r="53" spans="1:7" x14ac:dyDescent="0.25">
      <c r="G53" s="65"/>
    </row>
    <row r="54" spans="1:7" x14ac:dyDescent="0.25">
      <c r="G54" s="65"/>
    </row>
    <row r="55" spans="1:7" x14ac:dyDescent="0.25">
      <c r="G55" s="65"/>
    </row>
    <row r="56" spans="1:7" x14ac:dyDescent="0.25">
      <c r="G56" s="65"/>
    </row>
    <row r="57" spans="1:7" x14ac:dyDescent="0.25">
      <c r="G57" s="66"/>
    </row>
    <row r="58" spans="1:7" x14ac:dyDescent="0.25">
      <c r="G58" s="64"/>
    </row>
    <row r="59" spans="1:7" x14ac:dyDescent="0.25">
      <c r="G59" s="66"/>
    </row>
    <row r="60" spans="1:7" x14ac:dyDescent="0.25">
      <c r="G60" s="65"/>
    </row>
    <row r="61" spans="1:7" x14ac:dyDescent="0.25">
      <c r="G61" s="65"/>
    </row>
    <row r="62" spans="1:7" x14ac:dyDescent="0.25">
      <c r="G62" s="65"/>
    </row>
    <row r="63" spans="1:7" x14ac:dyDescent="0.25">
      <c r="G63" s="65"/>
    </row>
    <row r="64" spans="1:7" x14ac:dyDescent="0.25">
      <c r="G64" s="65"/>
    </row>
    <row r="65" spans="7:7" x14ac:dyDescent="0.25">
      <c r="G65" s="65"/>
    </row>
    <row r="66" spans="7:7" x14ac:dyDescent="0.25">
      <c r="G66" s="65"/>
    </row>
  </sheetData>
  <pageMargins left="0.51181102362204722" right="0.31496062992125984" top="0.78740157480314965" bottom="0.78740157480314965" header="0.31496062992125984" footer="0.31496062992125984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selection activeCell="K30" sqref="K30"/>
    </sheetView>
  </sheetViews>
  <sheetFormatPr baseColWidth="10" defaultColWidth="11.42578125" defaultRowHeight="15" x14ac:dyDescent="0.25"/>
  <cols>
    <col min="1" max="1" width="54" style="5" customWidth="1"/>
    <col min="2" max="8" width="23.7109375" style="5" customWidth="1"/>
    <col min="9" max="16384" width="11.42578125" style="5"/>
  </cols>
  <sheetData>
    <row r="1" spans="1:8" ht="20.25" x14ac:dyDescent="0.25">
      <c r="A1" s="86" t="s">
        <v>245</v>
      </c>
      <c r="B1" s="86"/>
      <c r="C1" s="86"/>
      <c r="D1" s="83"/>
      <c r="E1" s="83"/>
      <c r="F1" s="83"/>
      <c r="G1" s="83"/>
      <c r="H1" s="86"/>
    </row>
    <row r="3" spans="1:8" ht="15.75" x14ac:dyDescent="0.25">
      <c r="A3" s="84" t="s">
        <v>40</v>
      </c>
      <c r="B3" s="84"/>
      <c r="C3" s="84"/>
      <c r="D3" s="84"/>
      <c r="E3" s="84"/>
      <c r="F3" s="85"/>
      <c r="G3" s="85"/>
      <c r="H3" s="85"/>
    </row>
    <row r="4" spans="1:8" ht="15.75" x14ac:dyDescent="0.25">
      <c r="A4" s="20"/>
      <c r="B4" s="20"/>
      <c r="C4" s="20"/>
      <c r="D4" s="20"/>
      <c r="E4" s="20"/>
      <c r="F4" s="21"/>
      <c r="G4" s="21"/>
      <c r="H4" s="21"/>
    </row>
    <row r="5" spans="1:8" ht="45.75" customHeight="1" x14ac:dyDescent="0.25">
      <c r="A5" s="6" t="s">
        <v>36</v>
      </c>
      <c r="B5" s="120">
        <v>2017</v>
      </c>
      <c r="C5" s="96">
        <v>2016</v>
      </c>
      <c r="D5" s="6">
        <v>2015</v>
      </c>
      <c r="E5" s="100">
        <v>2014</v>
      </c>
      <c r="F5" s="100">
        <v>2013</v>
      </c>
      <c r="G5" s="99">
        <v>2012</v>
      </c>
      <c r="H5" s="111">
        <v>2011</v>
      </c>
    </row>
    <row r="6" spans="1:8" ht="30.75" customHeight="1" x14ac:dyDescent="0.25">
      <c r="A6" s="45"/>
      <c r="B6" s="89" t="s">
        <v>2</v>
      </c>
      <c r="E6" s="89"/>
      <c r="F6" s="89"/>
      <c r="G6" s="89"/>
      <c r="H6" s="89"/>
    </row>
    <row r="7" spans="1:8" x14ac:dyDescent="0.25">
      <c r="A7" s="11" t="s">
        <v>1</v>
      </c>
      <c r="B7" s="67">
        <f>SUM(B9+B14)</f>
        <v>700</v>
      </c>
      <c r="C7" s="67">
        <f>SUM(C9+C14)</f>
        <v>709</v>
      </c>
      <c r="D7" s="67">
        <f>SUM(D9+D14)</f>
        <v>684</v>
      </c>
      <c r="E7" s="67">
        <f>SUM(E9+E14)</f>
        <v>624</v>
      </c>
      <c r="F7" s="67">
        <f>SUM(F9+F14)</f>
        <v>613</v>
      </c>
      <c r="G7" s="67">
        <f t="shared" ref="G7" si="0">SUM(G9+G14)</f>
        <v>575</v>
      </c>
      <c r="H7" s="67">
        <f t="shared" ref="H7" si="1">SUM(H9+H14)</f>
        <v>434</v>
      </c>
    </row>
    <row r="8" spans="1:8" ht="13.9" x14ac:dyDescent="0.25">
      <c r="A8" s="13"/>
      <c r="B8" s="23"/>
      <c r="C8" s="67"/>
      <c r="D8" s="67"/>
      <c r="E8" s="67"/>
      <c r="F8" s="67"/>
      <c r="G8" s="67"/>
      <c r="H8" s="67"/>
    </row>
    <row r="9" spans="1:8" x14ac:dyDescent="0.25">
      <c r="A9" s="11" t="s">
        <v>19</v>
      </c>
      <c r="B9" s="67">
        <f>SUM(B11:B12)</f>
        <v>164</v>
      </c>
      <c r="C9" s="67">
        <f>SUM(C11:C12)</f>
        <v>170</v>
      </c>
      <c r="D9" s="67">
        <f>SUM(D11:D12)</f>
        <v>175</v>
      </c>
      <c r="E9" s="67">
        <f>SUM(E11:E12)</f>
        <v>172</v>
      </c>
      <c r="F9" s="67">
        <f>SUM(F11:F12)</f>
        <v>177</v>
      </c>
      <c r="G9" s="67">
        <f t="shared" ref="G9" si="2">SUM(G11:G12)</f>
        <v>174</v>
      </c>
      <c r="H9" s="67">
        <f>SUM(H11:H12)</f>
        <v>165</v>
      </c>
    </row>
    <row r="10" spans="1:8" ht="13.9" x14ac:dyDescent="0.25">
      <c r="A10" s="13" t="s">
        <v>20</v>
      </c>
      <c r="B10" s="23"/>
      <c r="C10" s="67"/>
      <c r="D10" s="67"/>
      <c r="E10" s="67"/>
      <c r="F10" s="67"/>
      <c r="G10" s="67"/>
      <c r="H10" s="67"/>
    </row>
    <row r="11" spans="1:8" ht="30" x14ac:dyDescent="0.25">
      <c r="A11" s="29" t="s">
        <v>163</v>
      </c>
      <c r="B11" s="147">
        <v>0</v>
      </c>
      <c r="C11" s="147">
        <v>0</v>
      </c>
      <c r="D11" s="147">
        <v>0</v>
      </c>
      <c r="E11" s="147">
        <v>0</v>
      </c>
      <c r="F11" s="147">
        <v>0</v>
      </c>
      <c r="G11" s="147">
        <v>0</v>
      </c>
      <c r="H11" s="147">
        <v>0</v>
      </c>
    </row>
    <row r="12" spans="1:8" ht="30" x14ac:dyDescent="0.25">
      <c r="A12" s="29" t="s">
        <v>164</v>
      </c>
      <c r="B12" s="68">
        <v>164</v>
      </c>
      <c r="C12" s="68">
        <v>170</v>
      </c>
      <c r="D12" s="68">
        <v>175</v>
      </c>
      <c r="E12" s="68">
        <v>172</v>
      </c>
      <c r="F12" s="68">
        <v>177</v>
      </c>
      <c r="G12" s="68">
        <v>174</v>
      </c>
      <c r="H12" s="68">
        <v>165</v>
      </c>
    </row>
    <row r="13" spans="1:8" x14ac:dyDescent="0.25">
      <c r="A13" s="13"/>
      <c r="B13" s="23"/>
      <c r="C13" s="67"/>
      <c r="D13" s="67"/>
      <c r="E13" s="67"/>
      <c r="F13" s="67"/>
      <c r="G13" s="67"/>
      <c r="H13" s="67"/>
    </row>
    <row r="14" spans="1:8" x14ac:dyDescent="0.25">
      <c r="A14" s="11" t="s">
        <v>21</v>
      </c>
      <c r="B14" s="67">
        <f>SUM(B16:B17)</f>
        <v>536</v>
      </c>
      <c r="C14" s="67">
        <f>SUM(C16:C17)</f>
        <v>539</v>
      </c>
      <c r="D14" s="67">
        <f>SUM(D16:D17)</f>
        <v>509</v>
      </c>
      <c r="E14" s="67">
        <f>SUM(E16:E17)</f>
        <v>452</v>
      </c>
      <c r="F14" s="67">
        <f>SUM(F16:F17)</f>
        <v>436</v>
      </c>
      <c r="G14" s="67">
        <f t="shared" ref="G14" si="3">SUM(G16:G17)</f>
        <v>401</v>
      </c>
      <c r="H14" s="67">
        <f t="shared" ref="H14" si="4">SUM(H16:H17)</f>
        <v>269</v>
      </c>
    </row>
    <row r="15" spans="1:8" x14ac:dyDescent="0.25">
      <c r="A15" s="13" t="s">
        <v>20</v>
      </c>
      <c r="B15" s="23"/>
      <c r="C15" s="67"/>
      <c r="D15" s="67"/>
      <c r="E15" s="67"/>
      <c r="F15" s="67"/>
      <c r="G15" s="67"/>
      <c r="H15" s="67"/>
    </row>
    <row r="16" spans="1:8" ht="30" x14ac:dyDescent="0.25">
      <c r="A16" s="29" t="s">
        <v>165</v>
      </c>
      <c r="B16" s="68">
        <v>10</v>
      </c>
      <c r="C16" s="68">
        <v>8</v>
      </c>
      <c r="D16" s="68">
        <v>6</v>
      </c>
      <c r="E16" s="68">
        <v>4</v>
      </c>
      <c r="F16" s="68">
        <v>3</v>
      </c>
      <c r="G16" s="68">
        <v>1</v>
      </c>
      <c r="H16" s="68">
        <v>5</v>
      </c>
    </row>
    <row r="17" spans="1:8" ht="30" x14ac:dyDescent="0.25">
      <c r="A17" s="29" t="s">
        <v>166</v>
      </c>
      <c r="B17" s="68">
        <v>526</v>
      </c>
      <c r="C17" s="68">
        <v>531</v>
      </c>
      <c r="D17" s="68">
        <v>503</v>
      </c>
      <c r="E17" s="68">
        <v>448</v>
      </c>
      <c r="F17" s="68">
        <v>433</v>
      </c>
      <c r="G17" s="68">
        <v>400</v>
      </c>
      <c r="H17" s="68">
        <v>264</v>
      </c>
    </row>
    <row r="18" spans="1:8" ht="24" customHeight="1" x14ac:dyDescent="0.25"/>
    <row r="19" spans="1:8" ht="35.25" customHeight="1" x14ac:dyDescent="0.25">
      <c r="B19" s="90" t="s">
        <v>168</v>
      </c>
      <c r="E19" s="90"/>
      <c r="F19" s="90"/>
      <c r="G19" s="90"/>
      <c r="H19" s="90"/>
    </row>
    <row r="20" spans="1:8" x14ac:dyDescent="0.25">
      <c r="A20" s="11" t="s">
        <v>1</v>
      </c>
      <c r="B20" s="49">
        <f t="shared" ref="B20" si="5">B25+B29+B30</f>
        <v>100</v>
      </c>
      <c r="C20" s="49">
        <f t="shared" ref="C20:H20" si="6">C25+C29+C30</f>
        <v>100</v>
      </c>
      <c r="D20" s="49">
        <f t="shared" si="6"/>
        <v>100</v>
      </c>
      <c r="E20" s="49">
        <f t="shared" si="6"/>
        <v>100</v>
      </c>
      <c r="F20" s="49">
        <f t="shared" si="6"/>
        <v>100</v>
      </c>
      <c r="G20" s="49">
        <f t="shared" si="6"/>
        <v>100</v>
      </c>
      <c r="H20" s="49">
        <f t="shared" si="6"/>
        <v>100</v>
      </c>
    </row>
    <row r="21" spans="1:8" x14ac:dyDescent="0.25">
      <c r="A21" s="13"/>
      <c r="B21" s="123"/>
      <c r="C21" s="123"/>
      <c r="D21" s="123"/>
      <c r="E21" s="123"/>
      <c r="F21" s="123"/>
      <c r="G21" s="123"/>
      <c r="H21" s="123"/>
    </row>
    <row r="22" spans="1:8" x14ac:dyDescent="0.25">
      <c r="A22" s="11" t="s">
        <v>19</v>
      </c>
      <c r="B22" s="49">
        <f>B9/$B$7*100</f>
        <v>23.428571428571431</v>
      </c>
      <c r="C22" s="49">
        <f>C9/$C$7*100</f>
        <v>23.977433004231312</v>
      </c>
      <c r="D22" s="49">
        <f>D9/$D$7*100</f>
        <v>25.584795321637426</v>
      </c>
      <c r="E22" s="49">
        <f>E9/$E$7*100</f>
        <v>27.564102564102566</v>
      </c>
      <c r="F22" s="49">
        <f>F9/$F$7*100</f>
        <v>28.874388254486131</v>
      </c>
      <c r="G22" s="49">
        <f>G9/$G$7*100</f>
        <v>30.260869565217391</v>
      </c>
      <c r="H22" s="49">
        <f>H9/$H$7*100</f>
        <v>38.018433179723502</v>
      </c>
    </row>
    <row r="23" spans="1:8" x14ac:dyDescent="0.25">
      <c r="A23" s="13" t="s">
        <v>20</v>
      </c>
      <c r="B23" s="50"/>
      <c r="C23" s="50"/>
      <c r="D23" s="50"/>
      <c r="E23" s="50"/>
      <c r="F23" s="50"/>
      <c r="G23" s="50"/>
      <c r="H23" s="50"/>
    </row>
    <row r="24" spans="1:8" ht="30" x14ac:dyDescent="0.25">
      <c r="A24" s="29" t="s">
        <v>163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</row>
    <row r="25" spans="1:8" ht="30" x14ac:dyDescent="0.25">
      <c r="A25" s="29" t="s">
        <v>164</v>
      </c>
      <c r="B25" s="50">
        <f t="shared" ref="B25:B30" si="7">B12/$B$7*100</f>
        <v>23.428571428571431</v>
      </c>
      <c r="C25" s="50">
        <f>C12/$C$7*100</f>
        <v>23.977433004231312</v>
      </c>
      <c r="D25" s="50">
        <f>D12/$D$7*100</f>
        <v>25.584795321637426</v>
      </c>
      <c r="E25" s="50">
        <f>E12/$E$7*100</f>
        <v>27.564102564102566</v>
      </c>
      <c r="F25" s="50">
        <f t="shared" ref="F25:F30" si="8">F12/$F$7*100</f>
        <v>28.874388254486131</v>
      </c>
      <c r="G25" s="50">
        <f>G12/$G$7*100</f>
        <v>30.260869565217391</v>
      </c>
      <c r="H25" s="50">
        <f>H12/$H$7*100</f>
        <v>38.018433179723502</v>
      </c>
    </row>
    <row r="26" spans="1:8" ht="13.9" x14ac:dyDescent="0.25">
      <c r="A26" s="13"/>
      <c r="B26" s="50"/>
      <c r="C26" s="50"/>
      <c r="D26" s="50"/>
      <c r="E26" s="50"/>
      <c r="F26" s="50"/>
      <c r="G26" s="50"/>
      <c r="H26" s="50"/>
    </row>
    <row r="27" spans="1:8" x14ac:dyDescent="0.25">
      <c r="A27" s="11" t="s">
        <v>21</v>
      </c>
      <c r="B27" s="49">
        <f t="shared" si="7"/>
        <v>76.571428571428569</v>
      </c>
      <c r="C27" s="49">
        <f>C14/$C$7*100</f>
        <v>76.022566995768699</v>
      </c>
      <c r="D27" s="49">
        <f>D14/$D$7*100</f>
        <v>74.415204678362571</v>
      </c>
      <c r="E27" s="49">
        <f>E14/$E$7*100</f>
        <v>72.435897435897431</v>
      </c>
      <c r="F27" s="49">
        <f t="shared" si="8"/>
        <v>71.125611745513865</v>
      </c>
      <c r="G27" s="49">
        <f>G14/$G$7*100</f>
        <v>69.739130434782609</v>
      </c>
      <c r="H27" s="49">
        <f>H14/$H$7*100</f>
        <v>61.981566820276498</v>
      </c>
    </row>
    <row r="28" spans="1:8" ht="13.9" x14ac:dyDescent="0.25">
      <c r="A28" s="13" t="s">
        <v>20</v>
      </c>
      <c r="B28" s="50"/>
      <c r="C28" s="50"/>
      <c r="D28" s="50"/>
      <c r="E28" s="50"/>
      <c r="F28" s="50"/>
      <c r="G28" s="50"/>
      <c r="H28" s="50"/>
    </row>
    <row r="29" spans="1:8" ht="30" x14ac:dyDescent="0.25">
      <c r="A29" s="29" t="s">
        <v>165</v>
      </c>
      <c r="B29" s="50">
        <f t="shared" si="7"/>
        <v>1.4285714285714286</v>
      </c>
      <c r="C29" s="50">
        <f>C16/$C$7*100</f>
        <v>1.1283497884344147</v>
      </c>
      <c r="D29" s="50">
        <f>D16/$D$7*100</f>
        <v>0.8771929824561403</v>
      </c>
      <c r="E29" s="50">
        <f>E16/$E$7*100</f>
        <v>0.64102564102564097</v>
      </c>
      <c r="F29" s="50">
        <f t="shared" si="8"/>
        <v>0.48939641109298526</v>
      </c>
      <c r="G29" s="50">
        <f>G16/$G$7*100</f>
        <v>0.17391304347826086</v>
      </c>
      <c r="H29" s="50">
        <f>H16/$H$7*100</f>
        <v>1.1520737327188941</v>
      </c>
    </row>
    <row r="30" spans="1:8" ht="30" x14ac:dyDescent="0.25">
      <c r="A30" s="29" t="s">
        <v>166</v>
      </c>
      <c r="B30" s="50">
        <f t="shared" si="7"/>
        <v>75.142857142857139</v>
      </c>
      <c r="C30" s="50">
        <f>C17/$C$7*100</f>
        <v>74.894217207334265</v>
      </c>
      <c r="D30" s="50">
        <f>D17/$D$7*100</f>
        <v>73.538011695906434</v>
      </c>
      <c r="E30" s="50">
        <f>E17/$E$7*100</f>
        <v>71.794871794871796</v>
      </c>
      <c r="F30" s="50">
        <f t="shared" si="8"/>
        <v>70.636215334420882</v>
      </c>
      <c r="G30" s="50">
        <f>G17/$G$7*100</f>
        <v>69.565217391304344</v>
      </c>
      <c r="H30" s="50">
        <f>H17/$H$7*100</f>
        <v>60.829493087557609</v>
      </c>
    </row>
    <row r="31" spans="1:8" ht="25.5" customHeight="1" x14ac:dyDescent="0.25"/>
    <row r="32" spans="1:8" ht="35.25" customHeight="1" x14ac:dyDescent="0.25">
      <c r="B32" s="90" t="s">
        <v>167</v>
      </c>
      <c r="E32" s="90"/>
      <c r="F32" s="90"/>
      <c r="G32" s="90"/>
      <c r="H32" s="90"/>
    </row>
    <row r="33" spans="1:8" x14ac:dyDescent="0.25">
      <c r="A33" s="11" t="s">
        <v>1</v>
      </c>
      <c r="B33" s="49">
        <f t="shared" ref="B33:G33" si="9">B7/C7*100-100</f>
        <v>-1.2693935119887101</v>
      </c>
      <c r="C33" s="49">
        <f t="shared" si="9"/>
        <v>3.6549707602339083</v>
      </c>
      <c r="D33" s="49">
        <f t="shared" si="9"/>
        <v>9.6153846153846274</v>
      </c>
      <c r="E33" s="49">
        <f t="shared" si="9"/>
        <v>1.7944535073409611</v>
      </c>
      <c r="F33" s="49">
        <f t="shared" si="9"/>
        <v>6.6086956521739211</v>
      </c>
      <c r="G33" s="49">
        <f t="shared" si="9"/>
        <v>32.488479262672826</v>
      </c>
      <c r="H33" s="124" t="s">
        <v>38</v>
      </c>
    </row>
    <row r="34" spans="1:8" x14ac:dyDescent="0.25">
      <c r="A34" s="13"/>
      <c r="B34" s="49"/>
      <c r="C34" s="49"/>
      <c r="D34" s="49"/>
      <c r="E34" s="49"/>
      <c r="F34" s="49"/>
      <c r="G34" s="49"/>
      <c r="H34" s="123"/>
    </row>
    <row r="35" spans="1:8" x14ac:dyDescent="0.25">
      <c r="A35" s="11" t="s">
        <v>19</v>
      </c>
      <c r="B35" s="49">
        <f t="shared" ref="B35:G43" si="10">B9/C9*100-100</f>
        <v>-3.529411764705884</v>
      </c>
      <c r="C35" s="49">
        <f t="shared" si="10"/>
        <v>-2.8571428571428612</v>
      </c>
      <c r="D35" s="49">
        <f t="shared" si="10"/>
        <v>1.7441860465116292</v>
      </c>
      <c r="E35" s="49">
        <f t="shared" si="10"/>
        <v>-2.8248587570621453</v>
      </c>
      <c r="F35" s="49">
        <f t="shared" si="10"/>
        <v>1.7241379310344769</v>
      </c>
      <c r="G35" s="49">
        <f t="shared" si="10"/>
        <v>5.454545454545439</v>
      </c>
      <c r="H35" s="124" t="s">
        <v>38</v>
      </c>
    </row>
    <row r="36" spans="1:8" x14ac:dyDescent="0.25">
      <c r="A36" s="13" t="s">
        <v>20</v>
      </c>
      <c r="B36" s="49"/>
      <c r="C36" s="49"/>
      <c r="D36" s="49"/>
      <c r="E36" s="49"/>
      <c r="F36" s="49"/>
      <c r="G36" s="49"/>
      <c r="H36" s="123"/>
    </row>
    <row r="37" spans="1:8" ht="30" x14ac:dyDescent="0.25">
      <c r="A37" s="29" t="s">
        <v>163</v>
      </c>
      <c r="B37" s="147">
        <v>0</v>
      </c>
      <c r="C37" s="147">
        <v>0</v>
      </c>
      <c r="D37" s="147">
        <v>0</v>
      </c>
      <c r="E37" s="147">
        <v>0</v>
      </c>
      <c r="F37" s="147">
        <v>0</v>
      </c>
      <c r="G37" s="147">
        <v>0</v>
      </c>
      <c r="H37" s="123" t="s">
        <v>38</v>
      </c>
    </row>
    <row r="38" spans="1:8" ht="30" x14ac:dyDescent="0.25">
      <c r="A38" s="29" t="s">
        <v>164</v>
      </c>
      <c r="B38" s="50">
        <f t="shared" si="10"/>
        <v>-3.529411764705884</v>
      </c>
      <c r="C38" s="50">
        <f t="shared" si="10"/>
        <v>-2.8571428571428612</v>
      </c>
      <c r="D38" s="50">
        <f t="shared" si="10"/>
        <v>1.7441860465116292</v>
      </c>
      <c r="E38" s="50">
        <f t="shared" si="10"/>
        <v>-2.8248587570621453</v>
      </c>
      <c r="F38" s="50">
        <f t="shared" si="10"/>
        <v>1.7241379310344769</v>
      </c>
      <c r="G38" s="50">
        <f t="shared" si="10"/>
        <v>5.454545454545439</v>
      </c>
      <c r="H38" s="123" t="s">
        <v>38</v>
      </c>
    </row>
    <row r="39" spans="1:8" x14ac:dyDescent="0.25">
      <c r="A39" s="13"/>
      <c r="B39" s="49"/>
      <c r="C39" s="49"/>
      <c r="D39" s="49"/>
      <c r="E39" s="49"/>
      <c r="F39" s="49"/>
      <c r="G39" s="49"/>
      <c r="H39" s="123"/>
    </row>
    <row r="40" spans="1:8" x14ac:dyDescent="0.25">
      <c r="A40" s="11" t="s">
        <v>21</v>
      </c>
      <c r="B40" s="49">
        <f t="shared" si="10"/>
        <v>-0.55658627087198909</v>
      </c>
      <c r="C40" s="49">
        <f t="shared" si="10"/>
        <v>5.8939096267190507</v>
      </c>
      <c r="D40" s="49">
        <f t="shared" si="10"/>
        <v>12.610619469026545</v>
      </c>
      <c r="E40" s="49">
        <f t="shared" si="10"/>
        <v>3.6697247706422047</v>
      </c>
      <c r="F40" s="49">
        <f t="shared" si="10"/>
        <v>8.7281795511221958</v>
      </c>
      <c r="G40" s="49">
        <f t="shared" si="10"/>
        <v>49.070631970260223</v>
      </c>
      <c r="H40" s="124" t="s">
        <v>38</v>
      </c>
    </row>
    <row r="41" spans="1:8" x14ac:dyDescent="0.25">
      <c r="A41" s="13" t="s">
        <v>20</v>
      </c>
      <c r="B41" s="49"/>
      <c r="C41" s="49"/>
      <c r="D41" s="49"/>
      <c r="E41" s="49"/>
      <c r="F41" s="49"/>
      <c r="G41" s="49"/>
      <c r="H41" s="123"/>
    </row>
    <row r="42" spans="1:8" ht="30" x14ac:dyDescent="0.25">
      <c r="A42" s="29" t="s">
        <v>165</v>
      </c>
      <c r="B42" s="50">
        <f t="shared" si="10"/>
        <v>25</v>
      </c>
      <c r="C42" s="50">
        <f t="shared" si="10"/>
        <v>33.333333333333314</v>
      </c>
      <c r="D42" s="50">
        <f t="shared" si="10"/>
        <v>50</v>
      </c>
      <c r="E42" s="50">
        <f t="shared" si="10"/>
        <v>33.333333333333314</v>
      </c>
      <c r="F42" s="50">
        <f t="shared" si="10"/>
        <v>200</v>
      </c>
      <c r="G42" s="50">
        <f t="shared" si="10"/>
        <v>-80</v>
      </c>
      <c r="H42" s="123" t="s">
        <v>38</v>
      </c>
    </row>
    <row r="43" spans="1:8" ht="30" x14ac:dyDescent="0.25">
      <c r="A43" s="29" t="s">
        <v>166</v>
      </c>
      <c r="B43" s="50">
        <f t="shared" si="10"/>
        <v>-0.94161958568737703</v>
      </c>
      <c r="C43" s="50">
        <f t="shared" si="10"/>
        <v>5.566600397614323</v>
      </c>
      <c r="D43" s="50">
        <f t="shared" si="10"/>
        <v>12.276785714285722</v>
      </c>
      <c r="E43" s="50">
        <f t="shared" si="10"/>
        <v>3.4642032332563559</v>
      </c>
      <c r="F43" s="50">
        <f t="shared" si="10"/>
        <v>8.25</v>
      </c>
      <c r="G43" s="50">
        <f t="shared" si="10"/>
        <v>51.515151515151501</v>
      </c>
      <c r="H43" s="123" t="s">
        <v>38</v>
      </c>
    </row>
    <row r="46" spans="1:8" x14ac:dyDescent="0.25">
      <c r="A46" s="5" t="s">
        <v>243</v>
      </c>
    </row>
    <row r="47" spans="1:8" x14ac:dyDescent="0.25">
      <c r="A47" s="5" t="s">
        <v>244</v>
      </c>
    </row>
  </sheetData>
  <phoneticPr fontId="0" type="noConversion"/>
  <pageMargins left="0.7" right="0.7" top="0.78740157499999996" bottom="0.78740157499999996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60"/>
  <sheetViews>
    <sheetView zoomScaleNormal="100" workbookViewId="0">
      <selection activeCell="K30" sqref="K30"/>
    </sheetView>
  </sheetViews>
  <sheetFormatPr baseColWidth="10" defaultColWidth="11.42578125" defaultRowHeight="15" x14ac:dyDescent="0.25"/>
  <cols>
    <col min="1" max="1" width="11.5703125" style="5" bestFit="1" customWidth="1"/>
    <col min="2" max="2" width="12.7109375" style="5" customWidth="1"/>
    <col min="3" max="3" width="18.28515625" style="5" bestFit="1" customWidth="1"/>
    <col min="4" max="4" width="12.7109375" style="5" customWidth="1"/>
    <col min="5" max="5" width="13.7109375" style="5" customWidth="1"/>
    <col min="6" max="6" width="13" style="3" bestFit="1" customWidth="1"/>
    <col min="7" max="7" width="13.42578125" style="3" bestFit="1" customWidth="1"/>
    <col min="8" max="8" width="12.7109375" style="5" customWidth="1"/>
    <col min="9" max="9" width="13.7109375" style="5" customWidth="1"/>
    <col min="10" max="10" width="12.7109375" style="5" customWidth="1"/>
    <col min="11" max="11" width="13.7109375" style="5" customWidth="1"/>
    <col min="12" max="16384" width="11.42578125" style="5"/>
  </cols>
  <sheetData>
    <row r="1" spans="1:11" ht="20.25" x14ac:dyDescent="0.25">
      <c r="A1" s="86" t="s">
        <v>245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x14ac:dyDescent="0.25">
      <c r="F2" s="58"/>
      <c r="G2" s="58"/>
    </row>
    <row r="3" spans="1:11" x14ac:dyDescent="0.25">
      <c r="A3" s="87" t="s">
        <v>41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 ht="28.5" customHeight="1" x14ac:dyDescent="0.25">
      <c r="A4" s="88">
        <v>2017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x14ac:dyDescent="0.25">
      <c r="A5" s="191" t="s">
        <v>32</v>
      </c>
      <c r="B5" s="199" t="s">
        <v>30</v>
      </c>
      <c r="C5" s="191"/>
      <c r="D5" s="194" t="s">
        <v>3</v>
      </c>
      <c r="E5" s="195"/>
      <c r="F5" s="195"/>
      <c r="G5" s="195"/>
      <c r="H5" s="195"/>
      <c r="I5" s="195"/>
      <c r="J5" s="195"/>
      <c r="K5" s="195"/>
    </row>
    <row r="6" spans="1:11" ht="15" customHeight="1" x14ac:dyDescent="0.25">
      <c r="A6" s="192"/>
      <c r="B6" s="200"/>
      <c r="C6" s="192"/>
      <c r="D6" s="190" t="s">
        <v>252</v>
      </c>
      <c r="E6" s="185"/>
      <c r="F6" s="184" t="s">
        <v>248</v>
      </c>
      <c r="G6" s="185"/>
      <c r="H6" s="196" t="s">
        <v>226</v>
      </c>
      <c r="I6" s="197"/>
      <c r="J6" s="196" t="s">
        <v>227</v>
      </c>
      <c r="K6" s="198"/>
    </row>
    <row r="7" spans="1:11" x14ac:dyDescent="0.25">
      <c r="A7" s="192"/>
      <c r="B7" s="200"/>
      <c r="C7" s="192"/>
      <c r="D7" s="186"/>
      <c r="E7" s="187"/>
      <c r="F7" s="186"/>
      <c r="G7" s="187"/>
      <c r="H7" s="197"/>
      <c r="I7" s="197"/>
      <c r="J7" s="197"/>
      <c r="K7" s="198"/>
    </row>
    <row r="8" spans="1:11" ht="48.75" customHeight="1" x14ac:dyDescent="0.25">
      <c r="A8" s="192"/>
      <c r="B8" s="201"/>
      <c r="C8" s="193"/>
      <c r="D8" s="188"/>
      <c r="E8" s="189"/>
      <c r="F8" s="188"/>
      <c r="G8" s="189"/>
      <c r="H8" s="197"/>
      <c r="I8" s="197"/>
      <c r="J8" s="197"/>
      <c r="K8" s="198"/>
    </row>
    <row r="9" spans="1:11" s="9" customFormat="1" ht="30" x14ac:dyDescent="0.25">
      <c r="A9" s="193"/>
      <c r="B9" s="14" t="s">
        <v>33</v>
      </c>
      <c r="C9" s="14" t="s">
        <v>28</v>
      </c>
      <c r="D9" s="14" t="s">
        <v>33</v>
      </c>
      <c r="E9" s="14" t="s">
        <v>28</v>
      </c>
      <c r="F9" s="59" t="s">
        <v>162</v>
      </c>
      <c r="G9" s="59" t="s">
        <v>28</v>
      </c>
      <c r="H9" s="14" t="s">
        <v>33</v>
      </c>
      <c r="I9" s="14" t="s">
        <v>28</v>
      </c>
      <c r="J9" s="14" t="s">
        <v>33</v>
      </c>
      <c r="K9" s="15" t="s">
        <v>28</v>
      </c>
    </row>
    <row r="10" spans="1:11" s="9" customFormat="1" x14ac:dyDescent="0.25">
      <c r="A10" s="22"/>
      <c r="B10" s="22"/>
      <c r="C10" s="22"/>
      <c r="D10" s="22"/>
      <c r="E10" s="22"/>
      <c r="F10" s="60"/>
      <c r="G10" s="61"/>
      <c r="H10" s="22"/>
      <c r="I10" s="22"/>
      <c r="J10" s="22"/>
      <c r="K10" s="22"/>
    </row>
    <row r="11" spans="1:11" s="16" customFormat="1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</row>
    <row r="12" spans="1:11" ht="13.9" x14ac:dyDescent="0.25">
      <c r="A12" s="5" t="s">
        <v>0</v>
      </c>
      <c r="B12" s="71">
        <f>D12+F12+H12+J12</f>
        <v>5466863</v>
      </c>
      <c r="C12" s="71">
        <f>E12+G12+I12+K12</f>
        <v>74574666.870000005</v>
      </c>
      <c r="D12" s="71">
        <v>4329751</v>
      </c>
      <c r="E12" s="71">
        <v>32343239.969999999</v>
      </c>
      <c r="F12" s="71">
        <v>4586</v>
      </c>
      <c r="G12" s="71">
        <v>6833.14</v>
      </c>
      <c r="H12" s="71">
        <v>285494</v>
      </c>
      <c r="I12" s="71">
        <v>6657720.0800000001</v>
      </c>
      <c r="J12" s="71">
        <v>847032</v>
      </c>
      <c r="K12" s="71">
        <v>35566873.68</v>
      </c>
    </row>
    <row r="13" spans="1:11" ht="13.9" x14ac:dyDescent="0.25">
      <c r="A13" s="5" t="s">
        <v>4</v>
      </c>
      <c r="B13" s="71">
        <f t="shared" ref="B13:B23" si="0">D13+F13+H13+J13</f>
        <v>5627555</v>
      </c>
      <c r="C13" s="71">
        <f t="shared" ref="C13:C22" si="1">E13+G13+I13+K13</f>
        <v>75641156.840000004</v>
      </c>
      <c r="D13" s="71">
        <v>4499169</v>
      </c>
      <c r="E13" s="71">
        <v>33608792.43</v>
      </c>
      <c r="F13" s="71">
        <v>4845</v>
      </c>
      <c r="G13" s="71">
        <v>7219.05</v>
      </c>
      <c r="H13" s="71">
        <v>275969</v>
      </c>
      <c r="I13" s="71">
        <v>6435597.0800000001</v>
      </c>
      <c r="J13" s="71">
        <v>847572</v>
      </c>
      <c r="K13" s="71">
        <v>35589548.280000001</v>
      </c>
    </row>
    <row r="14" spans="1:11" x14ac:dyDescent="0.25">
      <c r="A14" s="5" t="s">
        <v>5</v>
      </c>
      <c r="B14" s="71">
        <f t="shared" si="0"/>
        <v>6755869</v>
      </c>
      <c r="C14" s="71">
        <f t="shared" si="1"/>
        <v>88829241.290000007</v>
      </c>
      <c r="D14" s="71">
        <v>5448833</v>
      </c>
      <c r="E14" s="71">
        <v>40702782.509999998</v>
      </c>
      <c r="F14" s="71">
        <v>8254</v>
      </c>
      <c r="G14" s="71">
        <v>12298.46</v>
      </c>
      <c r="H14" s="71">
        <v>343958</v>
      </c>
      <c r="I14" s="71">
        <v>8021100.5600000005</v>
      </c>
      <c r="J14" s="71">
        <v>954824</v>
      </c>
      <c r="K14" s="71">
        <v>40093059.760000005</v>
      </c>
    </row>
    <row r="15" spans="1:11" ht="13.9" x14ac:dyDescent="0.25">
      <c r="A15" s="5" t="s">
        <v>6</v>
      </c>
      <c r="B15" s="71">
        <f t="shared" si="0"/>
        <v>7565989</v>
      </c>
      <c r="C15" s="71">
        <f t="shared" si="1"/>
        <v>94430576.950000003</v>
      </c>
      <c r="D15" s="71">
        <v>6251353</v>
      </c>
      <c r="E15" s="71">
        <v>46697606.909999996</v>
      </c>
      <c r="F15" s="71">
        <v>12194</v>
      </c>
      <c r="G15" s="71">
        <v>18169.060000000001</v>
      </c>
      <c r="H15" s="71">
        <v>373580</v>
      </c>
      <c r="I15" s="71">
        <v>8711885.5999999996</v>
      </c>
      <c r="J15" s="71">
        <v>928862</v>
      </c>
      <c r="K15" s="71">
        <v>39002915.380000003</v>
      </c>
    </row>
    <row r="16" spans="1:11" ht="13.9" x14ac:dyDescent="0.25">
      <c r="A16" s="5" t="s">
        <v>7</v>
      </c>
      <c r="B16" s="71">
        <f t="shared" si="0"/>
        <v>8307951</v>
      </c>
      <c r="C16" s="71">
        <f t="shared" si="1"/>
        <v>96651255.930000007</v>
      </c>
      <c r="D16" s="71">
        <v>7133245</v>
      </c>
      <c r="E16" s="71">
        <v>53285340.149999999</v>
      </c>
      <c r="F16" s="71">
        <v>12668</v>
      </c>
      <c r="G16" s="71">
        <v>18875.32</v>
      </c>
      <c r="H16" s="71">
        <v>291748</v>
      </c>
      <c r="I16" s="71">
        <v>6803563.3600000003</v>
      </c>
      <c r="J16" s="71">
        <v>870290</v>
      </c>
      <c r="K16" s="71">
        <v>36543477.100000001</v>
      </c>
    </row>
    <row r="17" spans="1:11" ht="13.9" x14ac:dyDescent="0.25">
      <c r="A17" s="5" t="s">
        <v>8</v>
      </c>
      <c r="B17" s="71">
        <f t="shared" si="0"/>
        <v>8534914</v>
      </c>
      <c r="C17" s="71">
        <f t="shared" si="1"/>
        <v>99427191.599999994</v>
      </c>
      <c r="D17" s="71">
        <v>7330750</v>
      </c>
      <c r="E17" s="71">
        <v>54760702.5</v>
      </c>
      <c r="F17" s="71">
        <v>15278</v>
      </c>
      <c r="G17" s="71">
        <v>22764.22</v>
      </c>
      <c r="H17" s="71">
        <v>282678</v>
      </c>
      <c r="I17" s="71">
        <v>6592050.96</v>
      </c>
      <c r="J17" s="71">
        <v>906208</v>
      </c>
      <c r="K17" s="71">
        <v>38051673.920000002</v>
      </c>
    </row>
    <row r="18" spans="1:11" ht="13.9" x14ac:dyDescent="0.25">
      <c r="A18" s="5" t="s">
        <v>9</v>
      </c>
      <c r="B18" s="71">
        <f t="shared" si="0"/>
        <v>9338217</v>
      </c>
      <c r="C18" s="71">
        <f t="shared" si="1"/>
        <v>115969994.47</v>
      </c>
      <c r="D18" s="71">
        <v>7757114</v>
      </c>
      <c r="E18" s="71">
        <v>57945641.579999998</v>
      </c>
      <c r="F18" s="71">
        <v>15735</v>
      </c>
      <c r="G18" s="71">
        <v>23445.15</v>
      </c>
      <c r="H18" s="71">
        <v>413974</v>
      </c>
      <c r="I18" s="71">
        <v>9653873.6799999997</v>
      </c>
      <c r="J18" s="71">
        <v>1151394</v>
      </c>
      <c r="K18" s="71">
        <v>48347034.060000002</v>
      </c>
    </row>
    <row r="19" spans="1:11" ht="13.9" x14ac:dyDescent="0.25">
      <c r="A19" s="5" t="s">
        <v>10</v>
      </c>
      <c r="B19" s="71">
        <f t="shared" si="0"/>
        <v>8750335</v>
      </c>
      <c r="C19" s="71">
        <f t="shared" si="1"/>
        <v>109011677.91</v>
      </c>
      <c r="D19" s="71">
        <v>7216437</v>
      </c>
      <c r="E19" s="71">
        <v>53906784.390000001</v>
      </c>
      <c r="F19" s="71">
        <v>16578</v>
      </c>
      <c r="G19" s="71">
        <v>24701.22</v>
      </c>
      <c r="H19" s="71">
        <v>462350</v>
      </c>
      <c r="I19" s="71">
        <v>10782002</v>
      </c>
      <c r="J19" s="71">
        <v>1054970</v>
      </c>
      <c r="K19" s="71">
        <v>44298190.300000004</v>
      </c>
    </row>
    <row r="20" spans="1:11" ht="13.9" x14ac:dyDescent="0.25">
      <c r="A20" s="5" t="s">
        <v>11</v>
      </c>
      <c r="B20" s="71">
        <f t="shared" si="0"/>
        <v>9115621</v>
      </c>
      <c r="C20" s="71">
        <f t="shared" si="1"/>
        <v>111006771.71000001</v>
      </c>
      <c r="D20" s="71">
        <v>7646443</v>
      </c>
      <c r="E20" s="71">
        <v>57118929.210000001</v>
      </c>
      <c r="F20" s="71">
        <v>11628</v>
      </c>
      <c r="G20" s="71">
        <v>17325.72</v>
      </c>
      <c r="H20" s="71">
        <v>392716</v>
      </c>
      <c r="I20" s="71">
        <v>9158137.120000001</v>
      </c>
      <c r="J20" s="71">
        <v>1064834</v>
      </c>
      <c r="K20" s="71">
        <v>44712379.660000004</v>
      </c>
    </row>
    <row r="21" spans="1:11" ht="13.9" x14ac:dyDescent="0.25">
      <c r="A21" s="5" t="s">
        <v>12</v>
      </c>
      <c r="B21" s="71">
        <f t="shared" si="0"/>
        <v>8635517</v>
      </c>
      <c r="C21" s="71">
        <f t="shared" si="1"/>
        <v>109837078.56999999</v>
      </c>
      <c r="D21" s="71">
        <v>7098945</v>
      </c>
      <c r="E21" s="71">
        <v>53029119.149999999</v>
      </c>
      <c r="F21" s="71">
        <v>10118</v>
      </c>
      <c r="G21" s="71">
        <v>15075.82</v>
      </c>
      <c r="H21" s="71">
        <v>391158</v>
      </c>
      <c r="I21" s="71">
        <v>9121804.5600000005</v>
      </c>
      <c r="J21" s="71">
        <v>1135296</v>
      </c>
      <c r="K21" s="71">
        <v>47671079.039999999</v>
      </c>
    </row>
    <row r="22" spans="1:11" ht="13.9" x14ac:dyDescent="0.25">
      <c r="A22" s="5" t="s">
        <v>13</v>
      </c>
      <c r="B22" s="71">
        <f t="shared" si="0"/>
        <v>6136125</v>
      </c>
      <c r="C22" s="71">
        <f t="shared" si="1"/>
        <v>81996258.539999992</v>
      </c>
      <c r="D22" s="71">
        <v>4888915</v>
      </c>
      <c r="E22" s="71">
        <v>36520195.049999997</v>
      </c>
      <c r="F22" s="71">
        <v>5623</v>
      </c>
      <c r="G22" s="71">
        <v>8378.27</v>
      </c>
      <c r="H22" s="71">
        <v>357073</v>
      </c>
      <c r="I22" s="71">
        <v>8326942.3600000003</v>
      </c>
      <c r="J22" s="71">
        <v>884514</v>
      </c>
      <c r="K22" s="71">
        <v>37140742.859999999</v>
      </c>
    </row>
    <row r="23" spans="1:11" ht="13.9" x14ac:dyDescent="0.25">
      <c r="A23" s="5" t="s">
        <v>14</v>
      </c>
      <c r="B23" s="71">
        <f t="shared" si="0"/>
        <v>6117122</v>
      </c>
      <c r="C23" s="71">
        <f>E23+G23+I23+K23</f>
        <v>83516611.199999988</v>
      </c>
      <c r="D23" s="71">
        <v>4814589</v>
      </c>
      <c r="E23" s="71">
        <v>35964979.829999998</v>
      </c>
      <c r="F23" s="71">
        <v>4764</v>
      </c>
      <c r="G23" s="71">
        <v>7098.36</v>
      </c>
      <c r="H23" s="71">
        <v>372190</v>
      </c>
      <c r="I23" s="71">
        <v>8679470.8000000007</v>
      </c>
      <c r="J23" s="71">
        <v>925579</v>
      </c>
      <c r="K23" s="71">
        <v>38865062.210000001</v>
      </c>
    </row>
    <row r="24" spans="1:11" x14ac:dyDescent="0.25">
      <c r="A24" s="12" t="s">
        <v>1</v>
      </c>
      <c r="B24" s="72">
        <f>SUM(B12:B23)</f>
        <v>90352078</v>
      </c>
      <c r="C24" s="72">
        <f t="shared" ref="C24" si="2">SUM(C12:C23)</f>
        <v>1140892481.8800001</v>
      </c>
      <c r="D24" s="72">
        <f>SUM(D12:D23)</f>
        <v>74415544</v>
      </c>
      <c r="E24" s="72">
        <f t="shared" ref="E24:K24" si="3">SUM(E12:E23)</f>
        <v>555884113.67999995</v>
      </c>
      <c r="F24" s="72">
        <f t="shared" si="3"/>
        <v>122271</v>
      </c>
      <c r="G24" s="72">
        <f t="shared" si="3"/>
        <v>182183.78999999998</v>
      </c>
      <c r="H24" s="72">
        <f t="shared" si="3"/>
        <v>4242888</v>
      </c>
      <c r="I24" s="72">
        <f t="shared" si="3"/>
        <v>98944148.159999996</v>
      </c>
      <c r="J24" s="72">
        <f t="shared" si="3"/>
        <v>11571375</v>
      </c>
      <c r="K24" s="72">
        <f t="shared" si="3"/>
        <v>485882036.25000006</v>
      </c>
    </row>
    <row r="25" spans="1:11" x14ac:dyDescent="0.25">
      <c r="F25" s="62"/>
      <c r="G25" s="62"/>
    </row>
    <row r="26" spans="1:11" x14ac:dyDescent="0.25">
      <c r="A26" s="183" t="s">
        <v>47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x14ac:dyDescent="0.25">
      <c r="A28" s="5" t="s">
        <v>0</v>
      </c>
      <c r="B28" s="73">
        <f t="shared" ref="B28:K28" si="4">B12/B$24*100</f>
        <v>6.0506223221562214</v>
      </c>
      <c r="C28" s="73">
        <f t="shared" si="4"/>
        <v>6.5365201414171317</v>
      </c>
      <c r="D28" s="73">
        <f t="shared" si="4"/>
        <v>5.8183422001188356</v>
      </c>
      <c r="E28" s="73">
        <f t="shared" si="4"/>
        <v>5.8183422001188356</v>
      </c>
      <c r="F28" s="73">
        <f t="shared" si="4"/>
        <v>3.7506849539138472</v>
      </c>
      <c r="G28" s="73">
        <f t="shared" si="4"/>
        <v>3.750684953913848</v>
      </c>
      <c r="H28" s="73">
        <f t="shared" si="4"/>
        <v>6.7287658783356994</v>
      </c>
      <c r="I28" s="73">
        <f t="shared" si="4"/>
        <v>6.7287658783357003</v>
      </c>
      <c r="J28" s="73">
        <f t="shared" si="4"/>
        <v>7.3200635188125878</v>
      </c>
      <c r="K28" s="73">
        <f t="shared" si="4"/>
        <v>7.320063518812586</v>
      </c>
    </row>
    <row r="29" spans="1:11" x14ac:dyDescent="0.25">
      <c r="A29" s="5" t="s">
        <v>4</v>
      </c>
      <c r="B29" s="73">
        <f t="shared" ref="B29:K29" si="5">B13/B$24*100</f>
        <v>6.2284732399845852</v>
      </c>
      <c r="C29" s="73">
        <f t="shared" si="5"/>
        <v>6.6299987107773752</v>
      </c>
      <c r="D29" s="73">
        <f t="shared" si="5"/>
        <v>6.0460070009029296</v>
      </c>
      <c r="E29" s="73">
        <f t="shared" si="5"/>
        <v>6.0460070009029305</v>
      </c>
      <c r="F29" s="73">
        <f t="shared" si="5"/>
        <v>3.9625095075692522</v>
      </c>
      <c r="G29" s="73">
        <f t="shared" si="5"/>
        <v>3.9625095075692527</v>
      </c>
      <c r="H29" s="73">
        <f t="shared" si="5"/>
        <v>6.5042725615194179</v>
      </c>
      <c r="I29" s="73">
        <f t="shared" si="5"/>
        <v>6.5042725615194179</v>
      </c>
      <c r="J29" s="73">
        <f t="shared" si="5"/>
        <v>7.3247302070842917</v>
      </c>
      <c r="K29" s="73">
        <f t="shared" si="5"/>
        <v>7.3247302070842917</v>
      </c>
    </row>
    <row r="30" spans="1:11" x14ac:dyDescent="0.25">
      <c r="A30" s="5" t="s">
        <v>5</v>
      </c>
      <c r="B30" s="73">
        <f t="shared" ref="B30:K30" si="6">B14/B$24*100</f>
        <v>7.4772701962648833</v>
      </c>
      <c r="C30" s="73">
        <f t="shared" si="6"/>
        <v>7.785943259405502</v>
      </c>
      <c r="D30" s="73">
        <f t="shared" si="6"/>
        <v>7.3221704863166757</v>
      </c>
      <c r="E30" s="73">
        <f t="shared" si="6"/>
        <v>7.3221704863166757</v>
      </c>
      <c r="F30" s="73">
        <f t="shared" si="6"/>
        <v>6.7505786327093098</v>
      </c>
      <c r="G30" s="73">
        <f t="shared" si="6"/>
        <v>6.7505786327093098</v>
      </c>
      <c r="H30" s="73">
        <f t="shared" si="6"/>
        <v>8.1066952509705654</v>
      </c>
      <c r="I30" s="73">
        <f t="shared" si="6"/>
        <v>8.1066952509705672</v>
      </c>
      <c r="J30" s="73">
        <f t="shared" si="6"/>
        <v>8.2516036339674415</v>
      </c>
      <c r="K30" s="73">
        <f t="shared" si="6"/>
        <v>8.2516036339674415</v>
      </c>
    </row>
    <row r="31" spans="1:11" ht="13.9" x14ac:dyDescent="0.25">
      <c r="A31" s="5" t="s">
        <v>6</v>
      </c>
      <c r="B31" s="73">
        <f t="shared" ref="B31:K31" si="7">B15/B$24*100</f>
        <v>8.3738959495762799</v>
      </c>
      <c r="C31" s="73">
        <f t="shared" si="7"/>
        <v>8.2769041298610535</v>
      </c>
      <c r="D31" s="73">
        <f t="shared" si="7"/>
        <v>8.4006010894713068</v>
      </c>
      <c r="E31" s="73">
        <f t="shared" si="7"/>
        <v>8.4006010894713068</v>
      </c>
      <c r="F31" s="73">
        <f t="shared" si="7"/>
        <v>9.9729289856139225</v>
      </c>
      <c r="G31" s="73">
        <f t="shared" si="7"/>
        <v>9.972928985613926</v>
      </c>
      <c r="H31" s="73">
        <f t="shared" si="7"/>
        <v>8.8048517896300815</v>
      </c>
      <c r="I31" s="73">
        <f t="shared" si="7"/>
        <v>8.8048517896300815</v>
      </c>
      <c r="J31" s="73">
        <f t="shared" si="7"/>
        <v>8.0272396322822495</v>
      </c>
      <c r="K31" s="73">
        <f t="shared" si="7"/>
        <v>8.0272396322822477</v>
      </c>
    </row>
    <row r="32" spans="1:11" ht="13.9" x14ac:dyDescent="0.25">
      <c r="A32" s="5" t="s">
        <v>7</v>
      </c>
      <c r="B32" s="73">
        <f t="shared" ref="B32:K32" si="8">B16/B$24*100</f>
        <v>9.1950856957600919</v>
      </c>
      <c r="C32" s="73">
        <f t="shared" si="8"/>
        <v>8.4715481489311664</v>
      </c>
      <c r="D32" s="73">
        <f t="shared" si="8"/>
        <v>9.5856922043061328</v>
      </c>
      <c r="E32" s="73">
        <f t="shared" si="8"/>
        <v>9.5856922043061328</v>
      </c>
      <c r="F32" s="73">
        <f t="shared" si="8"/>
        <v>10.3605924544659</v>
      </c>
      <c r="G32" s="73">
        <f t="shared" si="8"/>
        <v>10.3605924544659</v>
      </c>
      <c r="H32" s="73">
        <f t="shared" si="8"/>
        <v>6.8761654797392708</v>
      </c>
      <c r="I32" s="73">
        <f t="shared" si="8"/>
        <v>6.8761654797392726</v>
      </c>
      <c r="J32" s="73">
        <f t="shared" si="8"/>
        <v>7.5210595110779837</v>
      </c>
      <c r="K32" s="73">
        <f t="shared" si="8"/>
        <v>7.5210595110779819</v>
      </c>
    </row>
    <row r="33" spans="1:11" ht="13.9" x14ac:dyDescent="0.25">
      <c r="A33" s="5" t="s">
        <v>8</v>
      </c>
      <c r="B33" s="73">
        <f t="shared" ref="B33:K33" si="9">B17/B$24*100</f>
        <v>9.4462841242013269</v>
      </c>
      <c r="C33" s="73">
        <f t="shared" si="9"/>
        <v>8.7148607935570404</v>
      </c>
      <c r="D33" s="73">
        <f t="shared" si="9"/>
        <v>9.8511004636343191</v>
      </c>
      <c r="E33" s="73">
        <f t="shared" si="9"/>
        <v>9.8511004636343191</v>
      </c>
      <c r="F33" s="73">
        <f t="shared" si="9"/>
        <v>12.495195099410326</v>
      </c>
      <c r="G33" s="73">
        <f t="shared" si="9"/>
        <v>12.495195099410328</v>
      </c>
      <c r="H33" s="73">
        <f t="shared" si="9"/>
        <v>6.6623959906554218</v>
      </c>
      <c r="I33" s="73">
        <f t="shared" si="9"/>
        <v>6.6623959906554218</v>
      </c>
      <c r="J33" s="73">
        <f t="shared" si="9"/>
        <v>7.8314634172689068</v>
      </c>
      <c r="K33" s="73">
        <f t="shared" si="9"/>
        <v>7.8314634172689068</v>
      </c>
    </row>
    <row r="34" spans="1:11" ht="13.9" x14ac:dyDescent="0.25">
      <c r="A34" s="5" t="s">
        <v>9</v>
      </c>
      <c r="B34" s="73">
        <f t="shared" ref="B34:K34" si="10">B18/B$24*100</f>
        <v>10.335364948662276</v>
      </c>
      <c r="C34" s="73">
        <f t="shared" si="10"/>
        <v>10.164848687485506</v>
      </c>
      <c r="D34" s="73">
        <f t="shared" si="10"/>
        <v>10.424050652643217</v>
      </c>
      <c r="E34" s="73">
        <f t="shared" si="10"/>
        <v>10.424050652643217</v>
      </c>
      <c r="F34" s="73">
        <f t="shared" si="10"/>
        <v>12.868955026130479</v>
      </c>
      <c r="G34" s="73">
        <f t="shared" si="10"/>
        <v>12.868955026130482</v>
      </c>
      <c r="H34" s="73">
        <f t="shared" si="10"/>
        <v>9.7568920037483906</v>
      </c>
      <c r="I34" s="73">
        <f t="shared" si="10"/>
        <v>9.7568920037483906</v>
      </c>
      <c r="J34" s="73">
        <f t="shared" si="10"/>
        <v>9.9503645850212266</v>
      </c>
      <c r="K34" s="73">
        <f t="shared" si="10"/>
        <v>9.9503645850212266</v>
      </c>
    </row>
    <row r="35" spans="1:11" ht="13.9" x14ac:dyDescent="0.25">
      <c r="A35" s="5" t="s">
        <v>10</v>
      </c>
      <c r="B35" s="73">
        <f t="shared" ref="B35:K35" si="11">B19/B$24*100</f>
        <v>9.6847080816447857</v>
      </c>
      <c r="C35" s="73">
        <f t="shared" si="11"/>
        <v>9.5549475205908081</v>
      </c>
      <c r="D35" s="73">
        <f t="shared" si="11"/>
        <v>9.6974860521076085</v>
      </c>
      <c r="E35" s="73">
        <f t="shared" si="11"/>
        <v>9.6974860521076103</v>
      </c>
      <c r="F35" s="73">
        <f t="shared" si="11"/>
        <v>13.558407144784946</v>
      </c>
      <c r="G35" s="73">
        <f t="shared" si="11"/>
        <v>13.558407144784947</v>
      </c>
      <c r="H35" s="73">
        <f t="shared" si="11"/>
        <v>10.897058795801351</v>
      </c>
      <c r="I35" s="73">
        <f t="shared" si="11"/>
        <v>10.897058795801351</v>
      </c>
      <c r="J35" s="73">
        <f t="shared" si="11"/>
        <v>9.1170669000010811</v>
      </c>
      <c r="K35" s="73">
        <f t="shared" si="11"/>
        <v>9.1170669000010811</v>
      </c>
    </row>
    <row r="36" spans="1:11" ht="13.9" x14ac:dyDescent="0.25">
      <c r="A36" s="5" t="s">
        <v>11</v>
      </c>
      <c r="B36" s="73">
        <f t="shared" ref="B36:K36" si="12">B20/B$24*100</f>
        <v>10.088999834624722</v>
      </c>
      <c r="C36" s="73">
        <f t="shared" si="12"/>
        <v>9.7298188456005423</v>
      </c>
      <c r="D36" s="73">
        <f t="shared" si="12"/>
        <v>10.275330379900199</v>
      </c>
      <c r="E36" s="73">
        <f t="shared" si="12"/>
        <v>10.2753303799002</v>
      </c>
      <c r="F36" s="73">
        <f t="shared" si="12"/>
        <v>9.5100228181662043</v>
      </c>
      <c r="G36" s="73">
        <f t="shared" si="12"/>
        <v>9.5100228181662061</v>
      </c>
      <c r="H36" s="73">
        <f t="shared" si="12"/>
        <v>9.2558653445483365</v>
      </c>
      <c r="I36" s="73">
        <f t="shared" si="12"/>
        <v>9.2558653445483383</v>
      </c>
      <c r="J36" s="73">
        <f t="shared" si="12"/>
        <v>9.2023117390975564</v>
      </c>
      <c r="K36" s="73">
        <f t="shared" si="12"/>
        <v>9.2023117390975564</v>
      </c>
    </row>
    <row r="37" spans="1:11" ht="13.9" x14ac:dyDescent="0.25">
      <c r="A37" s="5" t="s">
        <v>12</v>
      </c>
      <c r="B37" s="73">
        <f t="shared" ref="B37:K37" si="13">B21/B$24*100</f>
        <v>9.5576296540739225</v>
      </c>
      <c r="C37" s="73">
        <f t="shared" si="13"/>
        <v>9.627294448378418</v>
      </c>
      <c r="D37" s="73">
        <f t="shared" si="13"/>
        <v>9.5395996836359878</v>
      </c>
      <c r="E37" s="73">
        <f t="shared" si="13"/>
        <v>9.5395996836359895</v>
      </c>
      <c r="F37" s="73">
        <f t="shared" si="13"/>
        <v>8.2750611346926082</v>
      </c>
      <c r="G37" s="73">
        <f t="shared" si="13"/>
        <v>8.27506113469261</v>
      </c>
      <c r="H37" s="73">
        <f t="shared" si="13"/>
        <v>9.2191450728843183</v>
      </c>
      <c r="I37" s="73">
        <f t="shared" si="13"/>
        <v>9.2191450728843183</v>
      </c>
      <c r="J37" s="73">
        <f t="shared" si="13"/>
        <v>9.8112454224325116</v>
      </c>
      <c r="K37" s="73">
        <f t="shared" si="13"/>
        <v>9.8112454224325099</v>
      </c>
    </row>
    <row r="38" spans="1:11" x14ac:dyDescent="0.25">
      <c r="A38" s="5" t="s">
        <v>13</v>
      </c>
      <c r="B38" s="73">
        <f t="shared" ref="B38:K38" si="14">B22/B$24*100</f>
        <v>6.7913490600625694</v>
      </c>
      <c r="C38" s="73">
        <f t="shared" si="14"/>
        <v>7.1870276859817563</v>
      </c>
      <c r="D38" s="73">
        <f t="shared" si="14"/>
        <v>6.5697497286319644</v>
      </c>
      <c r="E38" s="73">
        <f t="shared" si="14"/>
        <v>6.5697497286319644</v>
      </c>
      <c r="F38" s="73">
        <f t="shared" si="14"/>
        <v>4.5988010239549855</v>
      </c>
      <c r="G38" s="73">
        <f t="shared" si="14"/>
        <v>4.5988010239549864</v>
      </c>
      <c r="H38" s="73">
        <f t="shared" si="14"/>
        <v>8.4158007470383378</v>
      </c>
      <c r="I38" s="73">
        <f t="shared" si="14"/>
        <v>8.4158007470383396</v>
      </c>
      <c r="J38" s="73">
        <f t="shared" si="14"/>
        <v>7.6439835369608193</v>
      </c>
      <c r="K38" s="73">
        <f t="shared" si="14"/>
        <v>7.6439835369608193</v>
      </c>
    </row>
    <row r="39" spans="1:11" x14ac:dyDescent="0.25">
      <c r="A39" s="5" t="s">
        <v>14</v>
      </c>
      <c r="B39" s="73">
        <f t="shared" ref="B39:K39" si="15">B23/B$24*100</f>
        <v>6.7703168929883386</v>
      </c>
      <c r="C39" s="73">
        <f t="shared" si="15"/>
        <v>7.3202876280136913</v>
      </c>
      <c r="D39" s="73">
        <f t="shared" si="15"/>
        <v>6.4698700583308248</v>
      </c>
      <c r="E39" s="73">
        <f t="shared" si="15"/>
        <v>6.4698700583308248</v>
      </c>
      <c r="F39" s="73">
        <f t="shared" si="15"/>
        <v>3.896263218588218</v>
      </c>
      <c r="G39" s="73">
        <f t="shared" si="15"/>
        <v>3.896263218588218</v>
      </c>
      <c r="H39" s="73">
        <f t="shared" si="15"/>
        <v>8.7720910851288085</v>
      </c>
      <c r="I39" s="73">
        <f t="shared" si="15"/>
        <v>8.7720910851288103</v>
      </c>
      <c r="J39" s="73">
        <f t="shared" si="15"/>
        <v>7.9988678959933459</v>
      </c>
      <c r="K39" s="73">
        <f t="shared" si="15"/>
        <v>7.9988678959933441</v>
      </c>
    </row>
    <row r="40" spans="1:11" s="12" customFormat="1" x14ac:dyDescent="0.2">
      <c r="A40" s="12" t="s">
        <v>1</v>
      </c>
      <c r="B40" s="74">
        <f t="shared" ref="B40:K40" si="16">B24/B$24*100</f>
        <v>100</v>
      </c>
      <c r="C40" s="74">
        <f t="shared" si="16"/>
        <v>100</v>
      </c>
      <c r="D40" s="74">
        <f t="shared" si="16"/>
        <v>100</v>
      </c>
      <c r="E40" s="74">
        <f t="shared" si="16"/>
        <v>100</v>
      </c>
      <c r="F40" s="74">
        <f t="shared" si="16"/>
        <v>100</v>
      </c>
      <c r="G40" s="74">
        <f t="shared" si="16"/>
        <v>100</v>
      </c>
      <c r="H40" s="74">
        <f t="shared" si="16"/>
        <v>100</v>
      </c>
      <c r="I40" s="74">
        <f t="shared" si="16"/>
        <v>100</v>
      </c>
      <c r="J40" s="74">
        <f t="shared" si="16"/>
        <v>100</v>
      </c>
      <c r="K40" s="74">
        <f t="shared" si="16"/>
        <v>100</v>
      </c>
    </row>
    <row r="42" spans="1:11" x14ac:dyDescent="0.25">
      <c r="A42" s="183" t="s">
        <v>161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</row>
    <row r="43" spans="1:11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x14ac:dyDescent="0.25">
      <c r="A44" s="5" t="s">
        <v>0</v>
      </c>
      <c r="B44" s="75">
        <f t="shared" ref="B44:C56" si="17">B12/B12*100</f>
        <v>100</v>
      </c>
      <c r="C44" s="75">
        <f t="shared" si="17"/>
        <v>100</v>
      </c>
      <c r="D44" s="75">
        <f t="shared" ref="D44:D56" si="18">D12/B12*100</f>
        <v>79.199917759051218</v>
      </c>
      <c r="E44" s="75">
        <f t="shared" ref="E44:E56" si="19">E12/C12*100</f>
        <v>43.370277505069325</v>
      </c>
      <c r="F44" s="75">
        <f t="shared" ref="F44:F56" si="20">F12/B12*100</f>
        <v>8.3887231123223688E-2</v>
      </c>
      <c r="G44" s="75">
        <f t="shared" ref="G44:G56" si="21">G12/C12*100</f>
        <v>9.1628166598607293E-3</v>
      </c>
      <c r="H44" s="75">
        <f t="shared" ref="H44:H56" si="22">H12/B12*100</f>
        <v>5.2222636638232931</v>
      </c>
      <c r="I44" s="75">
        <f t="shared" ref="I44:I56" si="23">I12/C12*100</f>
        <v>8.927589434098131</v>
      </c>
      <c r="J44" s="75">
        <f t="shared" ref="J44:J56" si="24">J12/B12*100</f>
        <v>15.493931346002269</v>
      </c>
      <c r="K44" s="75">
        <f t="shared" ref="K44:K56" si="25">K12/C12*100</f>
        <v>47.69297024417267</v>
      </c>
    </row>
    <row r="45" spans="1:11" x14ac:dyDescent="0.25">
      <c r="A45" s="5" t="s">
        <v>4</v>
      </c>
      <c r="B45" s="75">
        <f t="shared" si="17"/>
        <v>100</v>
      </c>
      <c r="C45" s="75">
        <f t="shared" si="17"/>
        <v>100</v>
      </c>
      <c r="D45" s="75">
        <f t="shared" si="18"/>
        <v>79.948912094151012</v>
      </c>
      <c r="E45" s="75">
        <f t="shared" si="19"/>
        <v>44.431885806679311</v>
      </c>
      <c r="F45" s="75">
        <f t="shared" si="20"/>
        <v>8.6094227422033195E-2</v>
      </c>
      <c r="G45" s="75">
        <f t="shared" si="21"/>
        <v>9.5438122598654855E-3</v>
      </c>
      <c r="H45" s="75">
        <f t="shared" si="22"/>
        <v>4.9038881006049699</v>
      </c>
      <c r="I45" s="75">
        <f t="shared" si="23"/>
        <v>8.5080627384016623</v>
      </c>
      <c r="J45" s="75">
        <f t="shared" si="24"/>
        <v>15.061105577821984</v>
      </c>
      <c r="K45" s="75">
        <f t="shared" si="25"/>
        <v>47.050507642659156</v>
      </c>
    </row>
    <row r="46" spans="1:11" x14ac:dyDescent="0.25">
      <c r="A46" s="5" t="s">
        <v>5</v>
      </c>
      <c r="B46" s="75">
        <f t="shared" si="17"/>
        <v>100</v>
      </c>
      <c r="C46" s="75">
        <f t="shared" si="17"/>
        <v>100</v>
      </c>
      <c r="D46" s="75">
        <f t="shared" si="18"/>
        <v>80.653325279101779</v>
      </c>
      <c r="E46" s="75">
        <f t="shared" si="19"/>
        <v>45.821378094537586</v>
      </c>
      <c r="F46" s="75">
        <f t="shared" si="20"/>
        <v>0.12217525236205735</v>
      </c>
      <c r="G46" s="75">
        <f t="shared" si="21"/>
        <v>1.3845058025261446E-2</v>
      </c>
      <c r="H46" s="75">
        <f t="shared" si="22"/>
        <v>5.0912473288040365</v>
      </c>
      <c r="I46" s="75">
        <f t="shared" si="23"/>
        <v>9.0297974445302156</v>
      </c>
      <c r="J46" s="75">
        <f t="shared" si="24"/>
        <v>14.133252139732136</v>
      </c>
      <c r="K46" s="75">
        <f t="shared" si="25"/>
        <v>45.134979402906936</v>
      </c>
    </row>
    <row r="47" spans="1:11" x14ac:dyDescent="0.25">
      <c r="A47" s="5" t="s">
        <v>6</v>
      </c>
      <c r="B47" s="75">
        <f t="shared" si="17"/>
        <v>100</v>
      </c>
      <c r="C47" s="75">
        <f t="shared" si="17"/>
        <v>100</v>
      </c>
      <c r="D47" s="75">
        <f t="shared" si="18"/>
        <v>82.624399797567776</v>
      </c>
      <c r="E47" s="75">
        <f t="shared" si="19"/>
        <v>49.451786082728148</v>
      </c>
      <c r="F47" s="75">
        <f t="shared" si="20"/>
        <v>0.16116861919836256</v>
      </c>
      <c r="G47" s="75">
        <f t="shared" si="21"/>
        <v>1.9240653384570899E-2</v>
      </c>
      <c r="H47" s="75">
        <f t="shared" si="22"/>
        <v>4.9376228276303333</v>
      </c>
      <c r="I47" s="75">
        <f t="shared" si="23"/>
        <v>9.2257040901199314</v>
      </c>
      <c r="J47" s="75">
        <f t="shared" si="24"/>
        <v>12.276808755603529</v>
      </c>
      <c r="K47" s="75">
        <f t="shared" si="25"/>
        <v>41.30326917376734</v>
      </c>
    </row>
    <row r="48" spans="1:11" x14ac:dyDescent="0.25">
      <c r="A48" s="5" t="s">
        <v>7</v>
      </c>
      <c r="B48" s="75">
        <f t="shared" si="17"/>
        <v>100</v>
      </c>
      <c r="C48" s="75">
        <f t="shared" si="17"/>
        <v>100</v>
      </c>
      <c r="D48" s="75">
        <f t="shared" si="18"/>
        <v>85.860460659914821</v>
      </c>
      <c r="E48" s="75">
        <f t="shared" si="19"/>
        <v>55.131554822828257</v>
      </c>
      <c r="F48" s="75">
        <f t="shared" si="20"/>
        <v>0.15248043711379616</v>
      </c>
      <c r="G48" s="75">
        <f t="shared" si="21"/>
        <v>1.9529306493099804E-2</v>
      </c>
      <c r="H48" s="75">
        <f t="shared" si="22"/>
        <v>3.5116721319131514</v>
      </c>
      <c r="I48" s="75">
        <f t="shared" si="23"/>
        <v>7.0392912068597475</v>
      </c>
      <c r="J48" s="75">
        <f t="shared" si="24"/>
        <v>10.475386771058231</v>
      </c>
      <c r="K48" s="75">
        <f t="shared" si="25"/>
        <v>37.809624663818894</v>
      </c>
    </row>
    <row r="49" spans="1:11" x14ac:dyDescent="0.25">
      <c r="A49" s="5" t="s">
        <v>8</v>
      </c>
      <c r="B49" s="75">
        <f t="shared" si="17"/>
        <v>100</v>
      </c>
      <c r="C49" s="75">
        <f t="shared" si="17"/>
        <v>100</v>
      </c>
      <c r="D49" s="75">
        <f t="shared" si="18"/>
        <v>85.891316538163125</v>
      </c>
      <c r="E49" s="75">
        <f t="shared" si="19"/>
        <v>55.076183505519026</v>
      </c>
      <c r="F49" s="75">
        <f t="shared" si="20"/>
        <v>0.1790059044531673</v>
      </c>
      <c r="G49" s="75">
        <f t="shared" si="21"/>
        <v>2.2895366582998209E-2</v>
      </c>
      <c r="H49" s="75">
        <f t="shared" si="22"/>
        <v>3.3120193126726289</v>
      </c>
      <c r="I49" s="75">
        <f t="shared" si="23"/>
        <v>6.6300283191343805</v>
      </c>
      <c r="J49" s="75">
        <f t="shared" si="24"/>
        <v>10.617658244711077</v>
      </c>
      <c r="K49" s="75">
        <f t="shared" si="25"/>
        <v>38.270892808763598</v>
      </c>
    </row>
    <row r="50" spans="1:11" x14ac:dyDescent="0.25">
      <c r="A50" s="5" t="s">
        <v>9</v>
      </c>
      <c r="B50" s="75">
        <f t="shared" si="17"/>
        <v>100</v>
      </c>
      <c r="C50" s="75">
        <f t="shared" si="17"/>
        <v>100</v>
      </c>
      <c r="D50" s="75">
        <f t="shared" si="18"/>
        <v>83.068470137286383</v>
      </c>
      <c r="E50" s="75">
        <f t="shared" si="19"/>
        <v>49.966063933020031</v>
      </c>
      <c r="F50" s="75">
        <f t="shared" si="20"/>
        <v>0.16850111750455143</v>
      </c>
      <c r="G50" s="75">
        <f t="shared" si="21"/>
        <v>2.0216565592805106E-2</v>
      </c>
      <c r="H50" s="75">
        <f t="shared" si="22"/>
        <v>4.4331160862935617</v>
      </c>
      <c r="I50" s="75">
        <f t="shared" si="23"/>
        <v>8.3244581705118019</v>
      </c>
      <c r="J50" s="75">
        <f t="shared" si="24"/>
        <v>12.329912658915507</v>
      </c>
      <c r="K50" s="75">
        <f t="shared" si="25"/>
        <v>41.689261330875361</v>
      </c>
    </row>
    <row r="51" spans="1:11" x14ac:dyDescent="0.25">
      <c r="A51" s="5" t="s">
        <v>10</v>
      </c>
      <c r="B51" s="75">
        <f t="shared" si="17"/>
        <v>100</v>
      </c>
      <c r="C51" s="75">
        <f t="shared" si="17"/>
        <v>100</v>
      </c>
      <c r="D51" s="75">
        <f t="shared" si="18"/>
        <v>82.470408275797439</v>
      </c>
      <c r="E51" s="75">
        <f t="shared" si="19"/>
        <v>49.450467531107464</v>
      </c>
      <c r="F51" s="75">
        <f t="shared" si="20"/>
        <v>0.18945560369974407</v>
      </c>
      <c r="G51" s="75">
        <f t="shared" si="21"/>
        <v>2.2659242086332548E-2</v>
      </c>
      <c r="H51" s="75">
        <f t="shared" si="22"/>
        <v>5.2837977060306835</v>
      </c>
      <c r="I51" s="75">
        <f t="shared" si="23"/>
        <v>9.8906852978647084</v>
      </c>
      <c r="J51" s="75">
        <f t="shared" si="24"/>
        <v>12.056338414472132</v>
      </c>
      <c r="K51" s="75">
        <f t="shared" si="25"/>
        <v>40.636187928941496</v>
      </c>
    </row>
    <row r="52" spans="1:11" x14ac:dyDescent="0.25">
      <c r="A52" s="5" t="s">
        <v>11</v>
      </c>
      <c r="B52" s="75">
        <f t="shared" si="17"/>
        <v>100</v>
      </c>
      <c r="C52" s="75">
        <f t="shared" si="17"/>
        <v>100</v>
      </c>
      <c r="D52" s="75">
        <f t="shared" si="18"/>
        <v>83.882853400772149</v>
      </c>
      <c r="E52" s="75">
        <f t="shared" si="19"/>
        <v>51.455355677958572</v>
      </c>
      <c r="F52" s="75">
        <f t="shared" si="20"/>
        <v>0.12756124898128171</v>
      </c>
      <c r="G52" s="75">
        <f t="shared" si="21"/>
        <v>1.5607804580843621E-2</v>
      </c>
      <c r="H52" s="75">
        <f t="shared" si="22"/>
        <v>4.3081650718036659</v>
      </c>
      <c r="I52" s="75">
        <f t="shared" si="23"/>
        <v>8.2500706749000905</v>
      </c>
      <c r="J52" s="75">
        <f t="shared" si="24"/>
        <v>11.681420278442905</v>
      </c>
      <c r="K52" s="75">
        <f t="shared" si="25"/>
        <v>40.278965842560488</v>
      </c>
    </row>
    <row r="53" spans="1:11" x14ac:dyDescent="0.25">
      <c r="A53" s="5" t="s">
        <v>12</v>
      </c>
      <c r="B53" s="75">
        <f t="shared" si="17"/>
        <v>100</v>
      </c>
      <c r="C53" s="75">
        <f t="shared" si="17"/>
        <v>100</v>
      </c>
      <c r="D53" s="75">
        <f t="shared" si="18"/>
        <v>82.206369346502356</v>
      </c>
      <c r="E53" s="75">
        <f t="shared" si="19"/>
        <v>48.279797533220211</v>
      </c>
      <c r="F53" s="75">
        <f t="shared" si="20"/>
        <v>0.11716727556670897</v>
      </c>
      <c r="G53" s="75">
        <f t="shared" si="21"/>
        <v>1.3725619978495755E-2</v>
      </c>
      <c r="H53" s="75">
        <f t="shared" si="22"/>
        <v>4.5296419426885501</v>
      </c>
      <c r="I53" s="75">
        <f t="shared" si="23"/>
        <v>8.3048499457190186</v>
      </c>
      <c r="J53" s="75">
        <f t="shared" si="24"/>
        <v>13.146821435242384</v>
      </c>
      <c r="K53" s="75">
        <f t="shared" si="25"/>
        <v>43.401626901082281</v>
      </c>
    </row>
    <row r="54" spans="1:11" x14ac:dyDescent="0.25">
      <c r="A54" s="5" t="s">
        <v>13</v>
      </c>
      <c r="B54" s="75">
        <f t="shared" si="17"/>
        <v>100</v>
      </c>
      <c r="C54" s="75">
        <f t="shared" si="17"/>
        <v>100</v>
      </c>
      <c r="D54" s="75">
        <f t="shared" si="18"/>
        <v>79.674305852635001</v>
      </c>
      <c r="E54" s="75">
        <f t="shared" si="19"/>
        <v>44.538855431049285</v>
      </c>
      <c r="F54" s="75">
        <f t="shared" si="20"/>
        <v>9.163763775998697E-2</v>
      </c>
      <c r="G54" s="75">
        <f t="shared" si="21"/>
        <v>1.021786865544951E-2</v>
      </c>
      <c r="H54" s="75">
        <f t="shared" si="22"/>
        <v>5.8191937093849946</v>
      </c>
      <c r="I54" s="75">
        <f t="shared" si="23"/>
        <v>10.155271116349647</v>
      </c>
      <c r="J54" s="75">
        <f t="shared" si="24"/>
        <v>14.414862800220007</v>
      </c>
      <c r="K54" s="75">
        <f t="shared" si="25"/>
        <v>45.295655583945624</v>
      </c>
    </row>
    <row r="55" spans="1:11" x14ac:dyDescent="0.25">
      <c r="A55" s="5" t="s">
        <v>14</v>
      </c>
      <c r="B55" s="75">
        <f t="shared" si="17"/>
        <v>100</v>
      </c>
      <c r="C55" s="75">
        <f t="shared" si="17"/>
        <v>100</v>
      </c>
      <c r="D55" s="75">
        <f t="shared" si="18"/>
        <v>78.706767659693568</v>
      </c>
      <c r="E55" s="75">
        <f t="shared" si="19"/>
        <v>43.063265275303699</v>
      </c>
      <c r="F55" s="75">
        <f t="shared" si="20"/>
        <v>7.7879761103342382E-2</v>
      </c>
      <c r="G55" s="75">
        <f t="shared" si="21"/>
        <v>8.4993391111156582E-3</v>
      </c>
      <c r="H55" s="75">
        <f t="shared" si="22"/>
        <v>6.0843972050908901</v>
      </c>
      <c r="I55" s="75">
        <f t="shared" si="23"/>
        <v>10.392508358864065</v>
      </c>
      <c r="J55" s="75">
        <f t="shared" si="24"/>
        <v>15.130955374112204</v>
      </c>
      <c r="K55" s="75">
        <f t="shared" si="25"/>
        <v>46.535727026721133</v>
      </c>
    </row>
    <row r="56" spans="1:11" x14ac:dyDescent="0.25">
      <c r="A56" s="12" t="s">
        <v>1</v>
      </c>
      <c r="B56" s="76">
        <f t="shared" si="17"/>
        <v>100</v>
      </c>
      <c r="C56" s="76">
        <f t="shared" si="17"/>
        <v>100</v>
      </c>
      <c r="D56" s="76">
        <f t="shared" si="18"/>
        <v>82.361740479283725</v>
      </c>
      <c r="E56" s="76">
        <f t="shared" si="19"/>
        <v>48.723619666946696</v>
      </c>
      <c r="F56" s="76">
        <f t="shared" si="20"/>
        <v>0.13532726939606193</v>
      </c>
      <c r="G56" s="76">
        <f t="shared" si="21"/>
        <v>1.5968532784070202E-2</v>
      </c>
      <c r="H56" s="76">
        <f t="shared" si="22"/>
        <v>4.6959495497159454</v>
      </c>
      <c r="I56" s="76">
        <f t="shared" si="23"/>
        <v>8.6725217083520949</v>
      </c>
      <c r="J56" s="76">
        <f t="shared" si="24"/>
        <v>12.806982701604271</v>
      </c>
      <c r="K56" s="76">
        <f t="shared" si="25"/>
        <v>42.587890091917139</v>
      </c>
    </row>
    <row r="57" spans="1:11" ht="24.75" customHeight="1" x14ac:dyDescent="0.25">
      <c r="A57" s="23"/>
      <c r="B57" s="23"/>
    </row>
    <row r="58" spans="1:11" ht="18" customHeight="1" x14ac:dyDescent="0.25">
      <c r="A58" s="5" t="s">
        <v>251</v>
      </c>
    </row>
    <row r="59" spans="1:11" ht="18" customHeight="1" x14ac:dyDescent="0.3">
      <c r="A59" s="5" t="s">
        <v>247</v>
      </c>
      <c r="B59" s="148"/>
      <c r="C59" s="148"/>
      <c r="D59" s="148"/>
      <c r="E59" s="148"/>
      <c r="F59" s="148"/>
      <c r="G59" s="148"/>
      <c r="H59" s="148"/>
      <c r="I59" s="148"/>
      <c r="J59" s="148"/>
      <c r="K59" s="148"/>
    </row>
    <row r="60" spans="1:11" ht="18" customHeight="1" x14ac:dyDescent="0.3">
      <c r="A60" s="5" t="s">
        <v>246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48"/>
    </row>
  </sheetData>
  <mergeCells count="10">
    <mergeCell ref="A11:K11"/>
    <mergeCell ref="A26:K26"/>
    <mergeCell ref="A42:K42"/>
    <mergeCell ref="F6:G8"/>
    <mergeCell ref="D6:E8"/>
    <mergeCell ref="A5:A9"/>
    <mergeCell ref="D5:K5"/>
    <mergeCell ref="H6:I8"/>
    <mergeCell ref="J6:K8"/>
    <mergeCell ref="B5:C8"/>
  </mergeCells>
  <phoneticPr fontId="0" type="noConversion"/>
  <pageMargins left="0.7" right="0.7" top="0.78740157499999996" bottom="0.78740157499999996" header="0.3" footer="0.3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zoomScaleNormal="100" workbookViewId="0">
      <selection activeCell="K30" sqref="K30"/>
    </sheetView>
  </sheetViews>
  <sheetFormatPr baseColWidth="10" defaultColWidth="11.42578125" defaultRowHeight="15" x14ac:dyDescent="0.25"/>
  <cols>
    <col min="1" max="1" width="18.7109375" style="5" customWidth="1"/>
    <col min="2" max="2" width="13.28515625" style="5" bestFit="1" customWidth="1"/>
    <col min="3" max="3" width="13.7109375" style="5" customWidth="1"/>
    <col min="4" max="4" width="14.140625" style="5" bestFit="1" customWidth="1"/>
    <col min="5" max="5" width="13.7109375" style="5" customWidth="1"/>
    <col min="6" max="6" width="12.7109375" style="5" bestFit="1" customWidth="1"/>
    <col min="7" max="7" width="14.85546875" style="5" customWidth="1"/>
    <col min="8" max="8" width="12.28515625" style="5" bestFit="1" customWidth="1"/>
    <col min="9" max="9" width="15.28515625" style="5" customWidth="1"/>
    <col min="10" max="16384" width="11.42578125" style="5"/>
  </cols>
  <sheetData>
    <row r="1" spans="1:12" ht="20.25" x14ac:dyDescent="0.25">
      <c r="A1" s="86" t="s">
        <v>245</v>
      </c>
      <c r="B1" s="86"/>
      <c r="C1" s="86"/>
      <c r="D1" s="86"/>
      <c r="E1" s="86"/>
      <c r="F1" s="86"/>
      <c r="G1" s="86"/>
      <c r="H1" s="86"/>
      <c r="I1" s="86"/>
    </row>
    <row r="3" spans="1:12" x14ac:dyDescent="0.25">
      <c r="A3" s="17" t="s">
        <v>157</v>
      </c>
      <c r="B3" s="24"/>
      <c r="C3" s="24"/>
      <c r="D3" s="24"/>
      <c r="E3" s="24"/>
      <c r="F3" s="24"/>
      <c r="G3" s="24"/>
      <c r="H3" s="24"/>
      <c r="I3" s="24"/>
    </row>
    <row r="4" spans="1:12" ht="28.5" customHeight="1" x14ac:dyDescent="0.25">
      <c r="A4" s="63">
        <v>2017</v>
      </c>
      <c r="B4" s="21"/>
      <c r="C4" s="21"/>
      <c r="D4" s="21"/>
      <c r="E4" s="21"/>
      <c r="F4" s="21"/>
      <c r="G4" s="21"/>
      <c r="H4" s="21"/>
      <c r="I4" s="21"/>
    </row>
    <row r="5" spans="1:12" x14ac:dyDescent="0.25">
      <c r="A5" s="202" t="s">
        <v>31</v>
      </c>
      <c r="B5" s="199" t="s">
        <v>30</v>
      </c>
      <c r="C5" s="204"/>
      <c r="D5" s="209" t="s">
        <v>156</v>
      </c>
      <c r="E5" s="209"/>
      <c r="F5" s="209"/>
      <c r="G5" s="209"/>
      <c r="H5" s="209"/>
      <c r="I5" s="194"/>
    </row>
    <row r="6" spans="1:12" ht="15" customHeight="1" x14ac:dyDescent="0.25">
      <c r="A6" s="203"/>
      <c r="B6" s="205"/>
      <c r="C6" s="206"/>
      <c r="D6" s="210" t="s">
        <v>249</v>
      </c>
      <c r="E6" s="211"/>
      <c r="F6" s="210" t="s">
        <v>224</v>
      </c>
      <c r="G6" s="211"/>
      <c r="H6" s="210" t="s">
        <v>225</v>
      </c>
      <c r="I6" s="216"/>
    </row>
    <row r="7" spans="1:12" x14ac:dyDescent="0.25">
      <c r="A7" s="203"/>
      <c r="B7" s="205"/>
      <c r="C7" s="206"/>
      <c r="D7" s="212"/>
      <c r="E7" s="213"/>
      <c r="F7" s="212"/>
      <c r="G7" s="213"/>
      <c r="H7" s="212"/>
      <c r="I7" s="217"/>
    </row>
    <row r="8" spans="1:12" ht="33" customHeight="1" x14ac:dyDescent="0.25">
      <c r="A8" s="203"/>
      <c r="B8" s="207"/>
      <c r="C8" s="208"/>
      <c r="D8" s="214"/>
      <c r="E8" s="215"/>
      <c r="F8" s="214"/>
      <c r="G8" s="215"/>
      <c r="H8" s="214"/>
      <c r="I8" s="218"/>
    </row>
    <row r="9" spans="1:12" s="9" customFormat="1" ht="30" x14ac:dyDescent="0.25">
      <c r="A9" s="203"/>
      <c r="B9" s="14" t="s">
        <v>33</v>
      </c>
      <c r="C9" s="14" t="s">
        <v>46</v>
      </c>
      <c r="D9" s="14" t="s">
        <v>33</v>
      </c>
      <c r="E9" s="14" t="s">
        <v>46</v>
      </c>
      <c r="F9" s="14" t="s">
        <v>33</v>
      </c>
      <c r="G9" s="14" t="s">
        <v>46</v>
      </c>
      <c r="H9" s="14" t="s">
        <v>33</v>
      </c>
      <c r="I9" s="15" t="s">
        <v>46</v>
      </c>
    </row>
    <row r="10" spans="1:12" s="16" customFormat="1" x14ac:dyDescent="0.25"/>
    <row r="11" spans="1:12" x14ac:dyDescent="0.25">
      <c r="A11" s="183" t="s">
        <v>1</v>
      </c>
      <c r="B11" s="183"/>
      <c r="C11" s="183"/>
      <c r="D11" s="183"/>
      <c r="E11" s="183"/>
      <c r="F11" s="183"/>
      <c r="G11" s="183"/>
      <c r="H11" s="183"/>
      <c r="I11" s="183"/>
    </row>
    <row r="12" spans="1:12" x14ac:dyDescent="0.25">
      <c r="A12" s="8"/>
      <c r="B12" s="8"/>
      <c r="C12" s="8"/>
      <c r="D12" s="8"/>
      <c r="E12" s="8"/>
      <c r="F12" s="8"/>
      <c r="G12" s="8"/>
      <c r="H12" s="8"/>
      <c r="I12" s="8"/>
    </row>
    <row r="13" spans="1:12" ht="15" customHeight="1" x14ac:dyDescent="0.25">
      <c r="A13" s="17" t="s">
        <v>0</v>
      </c>
      <c r="B13" s="65">
        <f>B29+B45+B61+B77+B93+B109+B125</f>
        <v>485966</v>
      </c>
      <c r="C13" s="50">
        <f t="shared" ref="C13:C25" si="0">E13+G13+I13</f>
        <v>100</v>
      </c>
      <c r="D13" s="65">
        <v>377385</v>
      </c>
      <c r="E13" s="50">
        <f t="shared" ref="E13:E25" si="1">D13/B13*100</f>
        <v>77.656667338867322</v>
      </c>
      <c r="F13" s="65">
        <v>32771</v>
      </c>
      <c r="G13" s="50">
        <f t="shared" ref="G13:G25" si="2">F13/B13*100</f>
        <v>6.7434758810287141</v>
      </c>
      <c r="H13" s="65">
        <v>75810</v>
      </c>
      <c r="I13" s="50">
        <f t="shared" ref="I13:I25" si="3">H13/B13*100</f>
        <v>15.599856780103957</v>
      </c>
      <c r="K13" s="146"/>
      <c r="L13" s="146"/>
    </row>
    <row r="14" spans="1:12" ht="15" customHeight="1" x14ac:dyDescent="0.25">
      <c r="A14" s="17" t="s">
        <v>4</v>
      </c>
      <c r="B14" s="65">
        <f t="shared" ref="B14:B24" si="4">B30+B46+B62+B78+B94+B110+B126</f>
        <v>454101</v>
      </c>
      <c r="C14" s="50">
        <f t="shared" si="0"/>
        <v>100.00000000000001</v>
      </c>
      <c r="D14" s="65">
        <v>359027</v>
      </c>
      <c r="E14" s="50">
        <f t="shared" si="1"/>
        <v>79.063248043937364</v>
      </c>
      <c r="F14" s="65">
        <v>28858</v>
      </c>
      <c r="G14" s="50">
        <f t="shared" si="2"/>
        <v>6.3549738934730389</v>
      </c>
      <c r="H14" s="65">
        <v>66216</v>
      </c>
      <c r="I14" s="50">
        <f t="shared" si="3"/>
        <v>14.581778062589601</v>
      </c>
      <c r="K14" s="146"/>
      <c r="L14" s="146"/>
    </row>
    <row r="15" spans="1:12" ht="15" customHeight="1" x14ac:dyDescent="0.25">
      <c r="A15" s="17" t="s">
        <v>5</v>
      </c>
      <c r="B15" s="65">
        <f t="shared" si="4"/>
        <v>534347</v>
      </c>
      <c r="C15" s="50">
        <f t="shared" si="0"/>
        <v>100</v>
      </c>
      <c r="D15" s="65">
        <v>424547</v>
      </c>
      <c r="E15" s="50">
        <f t="shared" si="1"/>
        <v>79.451554888490065</v>
      </c>
      <c r="F15" s="65">
        <v>33500</v>
      </c>
      <c r="G15" s="50">
        <f t="shared" si="2"/>
        <v>6.2693343464078577</v>
      </c>
      <c r="H15" s="65">
        <v>76300</v>
      </c>
      <c r="I15" s="50">
        <f t="shared" si="3"/>
        <v>14.279110765102077</v>
      </c>
      <c r="K15" s="146"/>
      <c r="L15" s="146"/>
    </row>
    <row r="16" spans="1:12" ht="15" customHeight="1" x14ac:dyDescent="0.25">
      <c r="A16" s="17" t="s">
        <v>6</v>
      </c>
      <c r="B16" s="65">
        <f t="shared" si="4"/>
        <v>581849</v>
      </c>
      <c r="C16" s="50">
        <f t="shared" si="0"/>
        <v>100.00000000000001</v>
      </c>
      <c r="D16" s="65">
        <v>469366</v>
      </c>
      <c r="E16" s="50">
        <f t="shared" si="1"/>
        <v>80.668008366431849</v>
      </c>
      <c r="F16" s="65">
        <v>35506</v>
      </c>
      <c r="G16" s="50">
        <f t="shared" si="2"/>
        <v>6.1022705203583749</v>
      </c>
      <c r="H16" s="65">
        <v>76977</v>
      </c>
      <c r="I16" s="50">
        <f t="shared" si="3"/>
        <v>13.229721113209786</v>
      </c>
      <c r="K16" s="146"/>
      <c r="L16" s="146"/>
    </row>
    <row r="17" spans="1:12" ht="15" customHeight="1" x14ac:dyDescent="0.25">
      <c r="A17" s="17" t="s">
        <v>7</v>
      </c>
      <c r="B17" s="65">
        <f t="shared" si="4"/>
        <v>644489</v>
      </c>
      <c r="C17" s="50">
        <f t="shared" si="0"/>
        <v>100</v>
      </c>
      <c r="D17" s="65">
        <v>532103</v>
      </c>
      <c r="E17" s="50">
        <f t="shared" si="1"/>
        <v>82.561998730777404</v>
      </c>
      <c r="F17" s="65">
        <v>30583</v>
      </c>
      <c r="G17" s="50">
        <f t="shared" si="2"/>
        <v>4.7453098501293267</v>
      </c>
      <c r="H17" s="65">
        <v>81803</v>
      </c>
      <c r="I17" s="50">
        <f t="shared" si="3"/>
        <v>12.692691419093267</v>
      </c>
      <c r="K17" s="146"/>
      <c r="L17" s="146"/>
    </row>
    <row r="18" spans="1:12" ht="15" customHeight="1" x14ac:dyDescent="0.25">
      <c r="A18" s="17" t="s">
        <v>8</v>
      </c>
      <c r="B18" s="65">
        <f t="shared" si="4"/>
        <v>651443</v>
      </c>
      <c r="C18" s="50">
        <f t="shared" si="0"/>
        <v>99.999999999999986</v>
      </c>
      <c r="D18" s="65">
        <v>536869</v>
      </c>
      <c r="E18" s="50">
        <f t="shared" si="1"/>
        <v>82.412275517581733</v>
      </c>
      <c r="F18" s="65">
        <v>30782</v>
      </c>
      <c r="G18" s="50">
        <f t="shared" si="2"/>
        <v>4.7252023584565341</v>
      </c>
      <c r="H18" s="65">
        <v>83792</v>
      </c>
      <c r="I18" s="50">
        <f t="shared" si="3"/>
        <v>12.862522123961728</v>
      </c>
      <c r="K18" s="146"/>
      <c r="L18" s="146"/>
    </row>
    <row r="19" spans="1:12" ht="15" customHeight="1" x14ac:dyDescent="0.25">
      <c r="A19" s="17" t="s">
        <v>9</v>
      </c>
      <c r="B19" s="65">
        <f t="shared" si="4"/>
        <v>688339</v>
      </c>
      <c r="C19" s="50">
        <f t="shared" si="0"/>
        <v>100</v>
      </c>
      <c r="D19" s="65">
        <v>562160</v>
      </c>
      <c r="E19" s="50">
        <f t="shared" si="1"/>
        <v>81.669061320076295</v>
      </c>
      <c r="F19" s="65">
        <v>35964</v>
      </c>
      <c r="G19" s="50">
        <f t="shared" si="2"/>
        <v>5.2247511763825676</v>
      </c>
      <c r="H19" s="65">
        <v>90215</v>
      </c>
      <c r="I19" s="50">
        <f t="shared" si="3"/>
        <v>13.106187503541133</v>
      </c>
      <c r="K19" s="146"/>
      <c r="L19" s="146"/>
    </row>
    <row r="20" spans="1:12" ht="15" customHeight="1" x14ac:dyDescent="0.25">
      <c r="A20" s="17" t="s">
        <v>10</v>
      </c>
      <c r="B20" s="65">
        <f t="shared" si="4"/>
        <v>683167</v>
      </c>
      <c r="C20" s="50">
        <f t="shared" si="0"/>
        <v>100</v>
      </c>
      <c r="D20" s="65">
        <v>553638</v>
      </c>
      <c r="E20" s="50">
        <f t="shared" si="1"/>
        <v>81.039921424776082</v>
      </c>
      <c r="F20" s="65">
        <v>38992</v>
      </c>
      <c r="G20" s="50">
        <f t="shared" si="2"/>
        <v>5.7075356391628986</v>
      </c>
      <c r="H20" s="65">
        <v>90537</v>
      </c>
      <c r="I20" s="50">
        <f t="shared" si="3"/>
        <v>13.252542936061021</v>
      </c>
      <c r="K20" s="146"/>
      <c r="L20" s="146"/>
    </row>
    <row r="21" spans="1:12" ht="15" customHeight="1" x14ac:dyDescent="0.25">
      <c r="A21" s="17" t="s">
        <v>11</v>
      </c>
      <c r="B21" s="65">
        <f t="shared" si="4"/>
        <v>673922</v>
      </c>
      <c r="C21" s="50">
        <f t="shared" si="0"/>
        <v>100</v>
      </c>
      <c r="D21" s="65">
        <v>556498</v>
      </c>
      <c r="E21" s="50">
        <f t="shared" si="1"/>
        <v>82.576025118633908</v>
      </c>
      <c r="F21" s="65">
        <v>33547</v>
      </c>
      <c r="G21" s="50">
        <f t="shared" si="2"/>
        <v>4.9778757779090164</v>
      </c>
      <c r="H21" s="65">
        <v>83877</v>
      </c>
      <c r="I21" s="50">
        <f t="shared" si="3"/>
        <v>12.446099103457078</v>
      </c>
      <c r="K21" s="146"/>
      <c r="L21" s="146"/>
    </row>
    <row r="22" spans="1:12" ht="15" customHeight="1" x14ac:dyDescent="0.25">
      <c r="A22" s="17" t="s">
        <v>12</v>
      </c>
      <c r="B22" s="65">
        <f t="shared" si="4"/>
        <v>633541</v>
      </c>
      <c r="C22" s="50">
        <f t="shared" si="0"/>
        <v>100</v>
      </c>
      <c r="D22" s="65">
        <v>518496</v>
      </c>
      <c r="E22" s="50">
        <f t="shared" si="1"/>
        <v>81.840954255525688</v>
      </c>
      <c r="F22" s="65">
        <v>32436</v>
      </c>
      <c r="G22" s="50">
        <f t="shared" si="2"/>
        <v>5.119794930399137</v>
      </c>
      <c r="H22" s="65">
        <v>82609</v>
      </c>
      <c r="I22" s="50">
        <f t="shared" si="3"/>
        <v>13.039250814075173</v>
      </c>
      <c r="K22" s="146"/>
      <c r="L22" s="146"/>
    </row>
    <row r="23" spans="1:12" ht="15" customHeight="1" x14ac:dyDescent="0.25">
      <c r="A23" s="17" t="s">
        <v>13</v>
      </c>
      <c r="B23" s="65">
        <f t="shared" si="4"/>
        <v>489950</v>
      </c>
      <c r="C23" s="50">
        <f t="shared" si="0"/>
        <v>100</v>
      </c>
      <c r="D23" s="65">
        <v>387800</v>
      </c>
      <c r="E23" s="50">
        <f t="shared" si="1"/>
        <v>79.150933768751912</v>
      </c>
      <c r="F23" s="65">
        <v>31061</v>
      </c>
      <c r="G23" s="50">
        <f t="shared" si="2"/>
        <v>6.3396264924992343</v>
      </c>
      <c r="H23" s="65">
        <v>71089</v>
      </c>
      <c r="I23" s="50">
        <f t="shared" si="3"/>
        <v>14.509439738748853</v>
      </c>
      <c r="K23" s="146"/>
      <c r="L23" s="146"/>
    </row>
    <row r="24" spans="1:12" ht="15" customHeight="1" x14ac:dyDescent="0.25">
      <c r="A24" s="17" t="s">
        <v>14</v>
      </c>
      <c r="B24" s="65">
        <f t="shared" si="4"/>
        <v>470509</v>
      </c>
      <c r="C24" s="50">
        <f t="shared" si="0"/>
        <v>99.999999999999986</v>
      </c>
      <c r="D24" s="65">
        <v>377163</v>
      </c>
      <c r="E24" s="50">
        <f t="shared" si="1"/>
        <v>80.16063454684182</v>
      </c>
      <c r="F24" s="65">
        <v>33727</v>
      </c>
      <c r="G24" s="50">
        <f t="shared" si="2"/>
        <v>7.1681944447396324</v>
      </c>
      <c r="H24" s="65">
        <v>59619</v>
      </c>
      <c r="I24" s="50">
        <f t="shared" si="3"/>
        <v>12.671171008418542</v>
      </c>
      <c r="K24" s="146"/>
      <c r="L24" s="146"/>
    </row>
    <row r="25" spans="1:12" s="12" customFormat="1" ht="15" customHeight="1" x14ac:dyDescent="0.25">
      <c r="A25" s="18" t="s">
        <v>1</v>
      </c>
      <c r="B25" s="64">
        <f>SUM(B13:B24)</f>
        <v>6991623</v>
      </c>
      <c r="C25" s="49">
        <f t="shared" si="0"/>
        <v>100</v>
      </c>
      <c r="D25" s="64">
        <f>SUM(D13:D24)</f>
        <v>5655052</v>
      </c>
      <c r="E25" s="49">
        <f t="shared" si="1"/>
        <v>80.883251285145093</v>
      </c>
      <c r="F25" s="64">
        <f>SUM(F13:F24)</f>
        <v>397727</v>
      </c>
      <c r="G25" s="49">
        <f t="shared" si="2"/>
        <v>5.6886219408569367</v>
      </c>
      <c r="H25" s="64">
        <f>SUM(H13:H24)</f>
        <v>938844</v>
      </c>
      <c r="I25" s="49">
        <f t="shared" si="3"/>
        <v>13.42812677399797</v>
      </c>
      <c r="K25" s="146"/>
      <c r="L25" s="146"/>
    </row>
    <row r="27" spans="1:12" x14ac:dyDescent="0.25">
      <c r="A27" s="183" t="s">
        <v>22</v>
      </c>
      <c r="B27" s="183"/>
      <c r="C27" s="183"/>
      <c r="D27" s="183"/>
      <c r="E27" s="183"/>
      <c r="F27" s="183"/>
      <c r="G27" s="183"/>
      <c r="H27" s="183"/>
      <c r="I27" s="183"/>
    </row>
    <row r="28" spans="1:12" x14ac:dyDescent="0.25">
      <c r="A28" s="8"/>
      <c r="B28" s="8"/>
      <c r="C28" s="8"/>
      <c r="D28" s="8"/>
      <c r="E28" s="8"/>
      <c r="F28" s="8"/>
      <c r="G28" s="8"/>
      <c r="H28" s="8"/>
      <c r="I28" s="8"/>
    </row>
    <row r="29" spans="1:12" x14ac:dyDescent="0.25">
      <c r="A29" s="17" t="s">
        <v>0</v>
      </c>
      <c r="B29" s="65">
        <f>D29+F29+H29</f>
        <v>51455</v>
      </c>
      <c r="C29" s="50">
        <f t="shared" ref="C29:C41" si="5">E29+G29+I29</f>
        <v>100.00000000000001</v>
      </c>
      <c r="D29" s="65">
        <v>34323</v>
      </c>
      <c r="E29" s="50">
        <f t="shared" ref="E29:E41" si="6">D29/B29*100</f>
        <v>66.704887766009136</v>
      </c>
      <c r="F29" s="65">
        <v>4550</v>
      </c>
      <c r="G29" s="50">
        <f t="shared" ref="G29:G41" si="7">F29/B29*100</f>
        <v>8.8426780682149442</v>
      </c>
      <c r="H29" s="65">
        <v>12582</v>
      </c>
      <c r="I29" s="50">
        <f t="shared" ref="I29:I41" si="8">H29/B29*100</f>
        <v>24.452434165775923</v>
      </c>
    </row>
    <row r="30" spans="1:12" x14ac:dyDescent="0.25">
      <c r="A30" s="17" t="s">
        <v>4</v>
      </c>
      <c r="B30" s="65">
        <f t="shared" ref="B30:B40" si="9">D30+F30+H30</f>
        <v>42240</v>
      </c>
      <c r="C30" s="50">
        <f t="shared" si="5"/>
        <v>100</v>
      </c>
      <c r="D30" s="65">
        <v>30631</v>
      </c>
      <c r="E30" s="50">
        <f t="shared" si="6"/>
        <v>72.516571969696969</v>
      </c>
      <c r="F30" s="65">
        <v>3554</v>
      </c>
      <c r="G30" s="50">
        <f t="shared" si="7"/>
        <v>8.4138257575757578</v>
      </c>
      <c r="H30" s="65">
        <v>8055</v>
      </c>
      <c r="I30" s="50">
        <f t="shared" si="8"/>
        <v>19.069602272727273</v>
      </c>
    </row>
    <row r="31" spans="1:12" x14ac:dyDescent="0.25">
      <c r="A31" s="17" t="s">
        <v>5</v>
      </c>
      <c r="B31" s="65">
        <f t="shared" si="9"/>
        <v>52859</v>
      </c>
      <c r="C31" s="50">
        <f t="shared" si="5"/>
        <v>100</v>
      </c>
      <c r="D31" s="65">
        <v>38961</v>
      </c>
      <c r="E31" s="50">
        <f t="shared" si="6"/>
        <v>73.707410280179346</v>
      </c>
      <c r="F31" s="65">
        <v>5100</v>
      </c>
      <c r="G31" s="50">
        <f t="shared" si="7"/>
        <v>9.6483096539851303</v>
      </c>
      <c r="H31" s="65">
        <v>8798</v>
      </c>
      <c r="I31" s="50">
        <f t="shared" si="8"/>
        <v>16.644280065835524</v>
      </c>
    </row>
    <row r="32" spans="1:12" x14ac:dyDescent="0.25">
      <c r="A32" s="17" t="s">
        <v>6</v>
      </c>
      <c r="B32" s="65">
        <f t="shared" si="9"/>
        <v>75874</v>
      </c>
      <c r="C32" s="50">
        <f t="shared" si="5"/>
        <v>100.00000000000001</v>
      </c>
      <c r="D32" s="65">
        <v>60511</v>
      </c>
      <c r="E32" s="50">
        <f t="shared" si="6"/>
        <v>79.751957192187049</v>
      </c>
      <c r="F32" s="65">
        <v>6278</v>
      </c>
      <c r="G32" s="50">
        <f t="shared" si="7"/>
        <v>8.2742441416031856</v>
      </c>
      <c r="H32" s="65">
        <v>9085</v>
      </c>
      <c r="I32" s="50">
        <f t="shared" si="8"/>
        <v>11.973798666209769</v>
      </c>
    </row>
    <row r="33" spans="1:9" ht="13.9" x14ac:dyDescent="0.25">
      <c r="A33" s="17" t="s">
        <v>7</v>
      </c>
      <c r="B33" s="65">
        <f t="shared" si="9"/>
        <v>85772</v>
      </c>
      <c r="C33" s="50">
        <f t="shared" si="5"/>
        <v>100</v>
      </c>
      <c r="D33" s="65">
        <v>72616</v>
      </c>
      <c r="E33" s="50">
        <f t="shared" si="6"/>
        <v>84.661661148160235</v>
      </c>
      <c r="F33" s="65">
        <v>4417</v>
      </c>
      <c r="G33" s="50">
        <f t="shared" si="7"/>
        <v>5.1496992025369588</v>
      </c>
      <c r="H33" s="65">
        <v>8739</v>
      </c>
      <c r="I33" s="50">
        <f t="shared" si="8"/>
        <v>10.188639649302802</v>
      </c>
    </row>
    <row r="34" spans="1:9" ht="13.9" x14ac:dyDescent="0.25">
      <c r="A34" s="17" t="s">
        <v>8</v>
      </c>
      <c r="B34" s="65">
        <f t="shared" si="9"/>
        <v>97674</v>
      </c>
      <c r="C34" s="50">
        <f t="shared" si="5"/>
        <v>100</v>
      </c>
      <c r="D34" s="65">
        <v>83181</v>
      </c>
      <c r="E34" s="50">
        <f t="shared" si="6"/>
        <v>85.161864979421338</v>
      </c>
      <c r="F34" s="65">
        <v>5038</v>
      </c>
      <c r="G34" s="50">
        <f t="shared" si="7"/>
        <v>5.1579744865573236</v>
      </c>
      <c r="H34" s="65">
        <v>9455</v>
      </c>
      <c r="I34" s="50">
        <f t="shared" si="8"/>
        <v>9.6801605340213364</v>
      </c>
    </row>
    <row r="35" spans="1:9" ht="13.9" x14ac:dyDescent="0.25">
      <c r="A35" s="17" t="s">
        <v>9</v>
      </c>
      <c r="B35" s="65">
        <f t="shared" si="9"/>
        <v>112065</v>
      </c>
      <c r="C35" s="50">
        <f t="shared" si="5"/>
        <v>100</v>
      </c>
      <c r="D35" s="65">
        <v>94361</v>
      </c>
      <c r="E35" s="50">
        <f t="shared" si="6"/>
        <v>84.202025610136971</v>
      </c>
      <c r="F35" s="65">
        <v>6528</v>
      </c>
      <c r="G35" s="50">
        <f t="shared" si="7"/>
        <v>5.8251907375184047</v>
      </c>
      <c r="H35" s="65">
        <v>11176</v>
      </c>
      <c r="I35" s="50">
        <f t="shared" si="8"/>
        <v>9.9727836523446225</v>
      </c>
    </row>
    <row r="36" spans="1:9" ht="13.9" x14ac:dyDescent="0.25">
      <c r="A36" s="17" t="s">
        <v>10</v>
      </c>
      <c r="B36" s="65">
        <f t="shared" si="9"/>
        <v>110344</v>
      </c>
      <c r="C36" s="50">
        <f t="shared" si="5"/>
        <v>100</v>
      </c>
      <c r="D36" s="65">
        <v>89757</v>
      </c>
      <c r="E36" s="50">
        <f t="shared" si="6"/>
        <v>81.342891321684917</v>
      </c>
      <c r="F36" s="65">
        <v>8456</v>
      </c>
      <c r="G36" s="50">
        <f t="shared" si="7"/>
        <v>7.6633074748060608</v>
      </c>
      <c r="H36" s="65">
        <v>12131</v>
      </c>
      <c r="I36" s="50">
        <f t="shared" si="8"/>
        <v>10.993801203509026</v>
      </c>
    </row>
    <row r="37" spans="1:9" x14ac:dyDescent="0.25">
      <c r="A37" s="17" t="s">
        <v>11</v>
      </c>
      <c r="B37" s="65">
        <f t="shared" si="9"/>
        <v>92956</v>
      </c>
      <c r="C37" s="50">
        <f t="shared" si="5"/>
        <v>100.00000000000001</v>
      </c>
      <c r="D37" s="65">
        <v>77632</v>
      </c>
      <c r="E37" s="50">
        <f t="shared" si="6"/>
        <v>83.514781186798061</v>
      </c>
      <c r="F37" s="65">
        <v>5872</v>
      </c>
      <c r="G37" s="50">
        <f t="shared" si="7"/>
        <v>6.3169671672619305</v>
      </c>
      <c r="H37" s="65">
        <v>9452</v>
      </c>
      <c r="I37" s="50">
        <f t="shared" si="8"/>
        <v>10.168251645940014</v>
      </c>
    </row>
    <row r="38" spans="1:9" x14ac:dyDescent="0.25">
      <c r="A38" s="17" t="s">
        <v>12</v>
      </c>
      <c r="B38" s="65">
        <f t="shared" si="9"/>
        <v>70529</v>
      </c>
      <c r="C38" s="50">
        <f t="shared" si="5"/>
        <v>100</v>
      </c>
      <c r="D38" s="65">
        <v>57633</v>
      </c>
      <c r="E38" s="50">
        <f t="shared" si="6"/>
        <v>81.71532277502871</v>
      </c>
      <c r="F38" s="65">
        <v>4349</v>
      </c>
      <c r="G38" s="50">
        <f t="shared" si="7"/>
        <v>6.1662578513802835</v>
      </c>
      <c r="H38" s="65">
        <v>8547</v>
      </c>
      <c r="I38" s="50">
        <f t="shared" si="8"/>
        <v>12.118419373591005</v>
      </c>
    </row>
    <row r="39" spans="1:9" x14ac:dyDescent="0.25">
      <c r="A39" s="17" t="s">
        <v>13</v>
      </c>
      <c r="B39" s="65">
        <f t="shared" si="9"/>
        <v>42522</v>
      </c>
      <c r="C39" s="50">
        <f t="shared" si="5"/>
        <v>100</v>
      </c>
      <c r="D39" s="65">
        <v>31880</v>
      </c>
      <c r="E39" s="50">
        <f t="shared" si="6"/>
        <v>74.972955176144112</v>
      </c>
      <c r="F39" s="65">
        <v>3524</v>
      </c>
      <c r="G39" s="50">
        <f t="shared" si="7"/>
        <v>8.2874747189690048</v>
      </c>
      <c r="H39" s="65">
        <v>7118</v>
      </c>
      <c r="I39" s="50">
        <f t="shared" si="8"/>
        <v>16.739570104886884</v>
      </c>
    </row>
    <row r="40" spans="1:9" x14ac:dyDescent="0.25">
      <c r="A40" s="17" t="s">
        <v>14</v>
      </c>
      <c r="B40" s="65">
        <f t="shared" si="9"/>
        <v>66916</v>
      </c>
      <c r="C40" s="50">
        <f t="shared" si="5"/>
        <v>100</v>
      </c>
      <c r="D40" s="65">
        <v>50013</v>
      </c>
      <c r="E40" s="50">
        <f t="shared" si="6"/>
        <v>74.739972502839379</v>
      </c>
      <c r="F40" s="65">
        <v>5859</v>
      </c>
      <c r="G40" s="50">
        <f t="shared" si="7"/>
        <v>8.7557534819774041</v>
      </c>
      <c r="H40" s="65">
        <v>11044</v>
      </c>
      <c r="I40" s="50">
        <f t="shared" si="8"/>
        <v>16.504274015183213</v>
      </c>
    </row>
    <row r="41" spans="1:9" s="12" customFormat="1" x14ac:dyDescent="0.25">
      <c r="A41" s="18" t="s">
        <v>1</v>
      </c>
      <c r="B41" s="64">
        <f>SUM(B29:B40)</f>
        <v>901206</v>
      </c>
      <c r="C41" s="49">
        <f t="shared" si="5"/>
        <v>99.999999999999986</v>
      </c>
      <c r="D41" s="64">
        <f>SUM(D29:D40)</f>
        <v>721499</v>
      </c>
      <c r="E41" s="49">
        <f t="shared" si="6"/>
        <v>80.059276125547314</v>
      </c>
      <c r="F41" s="64">
        <f>SUM(F29:F40)</f>
        <v>63525</v>
      </c>
      <c r="G41" s="49">
        <f t="shared" si="7"/>
        <v>7.0488878236496424</v>
      </c>
      <c r="H41" s="64">
        <f>SUM(H29:H40)</f>
        <v>116182</v>
      </c>
      <c r="I41" s="49">
        <f t="shared" si="8"/>
        <v>12.891836050803034</v>
      </c>
    </row>
    <row r="43" spans="1:9" x14ac:dyDescent="0.25">
      <c r="A43" s="183" t="s">
        <v>35</v>
      </c>
      <c r="B43" s="183"/>
      <c r="C43" s="183"/>
      <c r="D43" s="183"/>
      <c r="E43" s="183"/>
      <c r="F43" s="183"/>
      <c r="G43" s="183"/>
      <c r="H43" s="183"/>
      <c r="I43" s="183"/>
    </row>
    <row r="45" spans="1:9" x14ac:dyDescent="0.25">
      <c r="A45" s="17" t="s">
        <v>0</v>
      </c>
      <c r="B45" s="65">
        <f>D45+F45+H45</f>
        <v>2012</v>
      </c>
      <c r="C45" s="50">
        <f t="shared" ref="C45:C57" si="10">E45+G45+I45</f>
        <v>100</v>
      </c>
      <c r="D45" s="65">
        <v>895</v>
      </c>
      <c r="E45" s="50">
        <f t="shared" ref="E45:E57" si="11">D45/B45*100</f>
        <v>44.483101391650095</v>
      </c>
      <c r="F45" s="65">
        <v>100</v>
      </c>
      <c r="G45" s="50">
        <f t="shared" ref="G45:G57" si="12">F45/B45*100</f>
        <v>4.9701789264413518</v>
      </c>
      <c r="H45" s="65">
        <v>1017</v>
      </c>
      <c r="I45" s="50">
        <f t="shared" ref="I45:I57" si="13">H45/B45*100</f>
        <v>50.546719681908549</v>
      </c>
    </row>
    <row r="46" spans="1:9" x14ac:dyDescent="0.25">
      <c r="A46" s="17" t="s">
        <v>4</v>
      </c>
      <c r="B46" s="65">
        <f t="shared" ref="B46:B56" si="14">D46+F46+H46</f>
        <v>5131</v>
      </c>
      <c r="C46" s="50">
        <f t="shared" si="10"/>
        <v>100</v>
      </c>
      <c r="D46" s="65">
        <v>946</v>
      </c>
      <c r="E46" s="50">
        <f t="shared" si="11"/>
        <v>18.436951861235627</v>
      </c>
      <c r="F46" s="65">
        <v>1297</v>
      </c>
      <c r="G46" s="50">
        <f t="shared" si="12"/>
        <v>25.277723640615861</v>
      </c>
      <c r="H46" s="65">
        <v>2888</v>
      </c>
      <c r="I46" s="50">
        <f t="shared" si="13"/>
        <v>56.285324498148512</v>
      </c>
    </row>
    <row r="47" spans="1:9" x14ac:dyDescent="0.25">
      <c r="A47" s="17" t="s">
        <v>5</v>
      </c>
      <c r="B47" s="65">
        <f t="shared" si="14"/>
        <v>3868</v>
      </c>
      <c r="C47" s="50">
        <f t="shared" si="10"/>
        <v>100</v>
      </c>
      <c r="D47" s="65">
        <v>1243</v>
      </c>
      <c r="E47" s="50">
        <f t="shared" si="11"/>
        <v>32.135470527404344</v>
      </c>
      <c r="F47" s="65">
        <v>18</v>
      </c>
      <c r="G47" s="50">
        <f t="shared" si="12"/>
        <v>0.46535677352637023</v>
      </c>
      <c r="H47" s="65">
        <v>2607</v>
      </c>
      <c r="I47" s="50">
        <f t="shared" si="13"/>
        <v>67.399172699069283</v>
      </c>
    </row>
    <row r="48" spans="1:9" x14ac:dyDescent="0.25">
      <c r="A48" s="17" t="s">
        <v>6</v>
      </c>
      <c r="B48" s="65">
        <f t="shared" si="14"/>
        <v>2166</v>
      </c>
      <c r="C48" s="50">
        <f t="shared" si="10"/>
        <v>100</v>
      </c>
      <c r="D48" s="65">
        <v>618</v>
      </c>
      <c r="E48" s="50">
        <f t="shared" si="11"/>
        <v>28.531855955678669</v>
      </c>
      <c r="F48" s="65">
        <v>312</v>
      </c>
      <c r="G48" s="50">
        <f t="shared" si="12"/>
        <v>14.40443213296399</v>
      </c>
      <c r="H48" s="65">
        <v>1236</v>
      </c>
      <c r="I48" s="50">
        <f t="shared" si="13"/>
        <v>57.063711911357338</v>
      </c>
    </row>
    <row r="49" spans="1:9" x14ac:dyDescent="0.25">
      <c r="A49" s="17" t="s">
        <v>7</v>
      </c>
      <c r="B49" s="65">
        <f t="shared" si="14"/>
        <v>1715</v>
      </c>
      <c r="C49" s="50">
        <f t="shared" si="10"/>
        <v>100</v>
      </c>
      <c r="D49" s="65">
        <v>273</v>
      </c>
      <c r="E49" s="50">
        <f t="shared" si="11"/>
        <v>15.918367346938775</v>
      </c>
      <c r="F49" s="65">
        <v>82</v>
      </c>
      <c r="G49" s="50">
        <f t="shared" si="12"/>
        <v>4.7813411078717198</v>
      </c>
      <c r="H49" s="65">
        <v>1360</v>
      </c>
      <c r="I49" s="50">
        <f t="shared" si="13"/>
        <v>79.300291545189509</v>
      </c>
    </row>
    <row r="50" spans="1:9" x14ac:dyDescent="0.25">
      <c r="A50" s="17" t="s">
        <v>8</v>
      </c>
      <c r="B50" s="65">
        <f t="shared" si="14"/>
        <v>2234</v>
      </c>
      <c r="C50" s="50">
        <f t="shared" si="10"/>
        <v>100</v>
      </c>
      <c r="D50" s="65">
        <v>788</v>
      </c>
      <c r="E50" s="50">
        <f t="shared" si="11"/>
        <v>35.273052820053714</v>
      </c>
      <c r="F50" s="65">
        <v>42</v>
      </c>
      <c r="G50" s="50">
        <f t="shared" si="12"/>
        <v>1.8800358102059087</v>
      </c>
      <c r="H50" s="65">
        <v>1404</v>
      </c>
      <c r="I50" s="50">
        <f t="shared" si="13"/>
        <v>62.846911369740376</v>
      </c>
    </row>
    <row r="51" spans="1:9" x14ac:dyDescent="0.25">
      <c r="A51" s="17" t="s">
        <v>9</v>
      </c>
      <c r="B51" s="65">
        <f t="shared" si="14"/>
        <v>2279</v>
      </c>
      <c r="C51" s="50">
        <f t="shared" si="10"/>
        <v>100</v>
      </c>
      <c r="D51" s="65">
        <v>648</v>
      </c>
      <c r="E51" s="50">
        <f t="shared" si="11"/>
        <v>28.433523475208421</v>
      </c>
      <c r="F51" s="65">
        <v>497</v>
      </c>
      <c r="G51" s="50">
        <f t="shared" si="12"/>
        <v>21.80781044317683</v>
      </c>
      <c r="H51" s="65">
        <v>1134</v>
      </c>
      <c r="I51" s="50">
        <f t="shared" si="13"/>
        <v>49.758666081614741</v>
      </c>
    </row>
    <row r="52" spans="1:9" x14ac:dyDescent="0.25">
      <c r="A52" s="17" t="s">
        <v>10</v>
      </c>
      <c r="B52" s="65">
        <f t="shared" si="14"/>
        <v>1760</v>
      </c>
      <c r="C52" s="50">
        <f t="shared" si="10"/>
        <v>100.00000000000001</v>
      </c>
      <c r="D52" s="65">
        <v>29</v>
      </c>
      <c r="E52" s="50">
        <f t="shared" si="11"/>
        <v>1.6477272727272725</v>
      </c>
      <c r="F52" s="65">
        <v>404</v>
      </c>
      <c r="G52" s="50">
        <f t="shared" si="12"/>
        <v>22.954545454545457</v>
      </c>
      <c r="H52" s="65">
        <v>1327</v>
      </c>
      <c r="I52" s="50">
        <f t="shared" si="13"/>
        <v>75.39772727272728</v>
      </c>
    </row>
    <row r="53" spans="1:9" x14ac:dyDescent="0.25">
      <c r="A53" s="17" t="s">
        <v>11</v>
      </c>
      <c r="B53" s="65">
        <f t="shared" si="14"/>
        <v>2276</v>
      </c>
      <c r="C53" s="50">
        <f t="shared" si="10"/>
        <v>100</v>
      </c>
      <c r="D53" s="65">
        <v>481</v>
      </c>
      <c r="E53" s="50">
        <f t="shared" si="11"/>
        <v>21.133567662565905</v>
      </c>
      <c r="F53" s="65">
        <v>112</v>
      </c>
      <c r="G53" s="50">
        <f t="shared" si="12"/>
        <v>4.9209138840070299</v>
      </c>
      <c r="H53" s="65">
        <v>1683</v>
      </c>
      <c r="I53" s="50">
        <f t="shared" si="13"/>
        <v>73.945518453427056</v>
      </c>
    </row>
    <row r="54" spans="1:9" x14ac:dyDescent="0.25">
      <c r="A54" s="17" t="s">
        <v>12</v>
      </c>
      <c r="B54" s="65">
        <f t="shared" si="14"/>
        <v>7408</v>
      </c>
      <c r="C54" s="50">
        <f t="shared" si="10"/>
        <v>100</v>
      </c>
      <c r="D54" s="65">
        <v>1595</v>
      </c>
      <c r="E54" s="50">
        <f t="shared" si="11"/>
        <v>21.530777537796979</v>
      </c>
      <c r="F54" s="65">
        <v>112</v>
      </c>
      <c r="G54" s="50">
        <f t="shared" si="12"/>
        <v>1.5118790496760259</v>
      </c>
      <c r="H54" s="65">
        <v>5701</v>
      </c>
      <c r="I54" s="50">
        <f t="shared" si="13"/>
        <v>76.957343412526996</v>
      </c>
    </row>
    <row r="55" spans="1:9" x14ac:dyDescent="0.25">
      <c r="A55" s="17" t="s">
        <v>13</v>
      </c>
      <c r="B55" s="65">
        <f t="shared" si="14"/>
        <v>5103</v>
      </c>
      <c r="C55" s="50">
        <f t="shared" si="10"/>
        <v>100</v>
      </c>
      <c r="D55" s="65">
        <v>872</v>
      </c>
      <c r="E55" s="50">
        <f t="shared" si="11"/>
        <v>17.08798745835783</v>
      </c>
      <c r="F55" s="65">
        <v>14</v>
      </c>
      <c r="G55" s="50">
        <f t="shared" si="12"/>
        <v>0.2743484224965706</v>
      </c>
      <c r="H55" s="65">
        <v>4217</v>
      </c>
      <c r="I55" s="50">
        <f t="shared" si="13"/>
        <v>82.637664119145597</v>
      </c>
    </row>
    <row r="56" spans="1:9" x14ac:dyDescent="0.25">
      <c r="A56" s="17" t="s">
        <v>14</v>
      </c>
      <c r="B56" s="65">
        <f t="shared" si="14"/>
        <v>1860</v>
      </c>
      <c r="C56" s="50">
        <f t="shared" si="10"/>
        <v>100</v>
      </c>
      <c r="D56" s="65">
        <v>343</v>
      </c>
      <c r="E56" s="50">
        <f t="shared" si="11"/>
        <v>18.440860215053764</v>
      </c>
      <c r="F56" s="149">
        <v>0</v>
      </c>
      <c r="G56" s="50">
        <f t="shared" si="12"/>
        <v>0</v>
      </c>
      <c r="H56" s="65">
        <v>1517</v>
      </c>
      <c r="I56" s="50">
        <f t="shared" si="13"/>
        <v>81.55913978494624</v>
      </c>
    </row>
    <row r="57" spans="1:9" s="12" customFormat="1" x14ac:dyDescent="0.25">
      <c r="A57" s="18" t="s">
        <v>1</v>
      </c>
      <c r="B57" s="64">
        <f>SUM(B45:B56)</f>
        <v>37812</v>
      </c>
      <c r="C57" s="49">
        <f t="shared" si="10"/>
        <v>100</v>
      </c>
      <c r="D57" s="64">
        <f>SUM(D45:D56)</f>
        <v>8731</v>
      </c>
      <c r="E57" s="49">
        <f t="shared" si="11"/>
        <v>23.090553263514231</v>
      </c>
      <c r="F57" s="64">
        <f>SUM(F45:F56)</f>
        <v>2990</v>
      </c>
      <c r="G57" s="49">
        <f t="shared" si="12"/>
        <v>7.9075425790754261</v>
      </c>
      <c r="H57" s="64">
        <f>SUM(H45:H56)</f>
        <v>26091</v>
      </c>
      <c r="I57" s="49">
        <f t="shared" si="13"/>
        <v>69.001904157410337</v>
      </c>
    </row>
    <row r="59" spans="1:9" ht="33" customHeight="1" x14ac:dyDescent="0.25">
      <c r="A59" s="183" t="s">
        <v>23</v>
      </c>
      <c r="B59" s="183"/>
      <c r="C59" s="183"/>
      <c r="D59" s="183"/>
      <c r="E59" s="183"/>
      <c r="F59" s="183"/>
      <c r="G59" s="183"/>
      <c r="H59" s="183"/>
      <c r="I59" s="183"/>
    </row>
    <row r="61" spans="1:9" x14ac:dyDescent="0.25">
      <c r="A61" s="17" t="s">
        <v>0</v>
      </c>
      <c r="B61" s="65">
        <f>D61+F61+H61</f>
        <v>2405</v>
      </c>
      <c r="C61" s="50">
        <f t="shared" ref="C61:C73" si="15">E61+G61+I61</f>
        <v>99.999999999999986</v>
      </c>
      <c r="D61" s="65">
        <v>2127</v>
      </c>
      <c r="E61" s="50">
        <f t="shared" ref="E61:E73" si="16">D61/B61*100</f>
        <v>88.440748440748436</v>
      </c>
      <c r="F61" s="65">
        <v>217</v>
      </c>
      <c r="G61" s="50">
        <f t="shared" ref="G61:G73" si="17">F61/B61*100</f>
        <v>9.022869022869024</v>
      </c>
      <c r="H61" s="65">
        <v>61</v>
      </c>
      <c r="I61" s="50">
        <f t="shared" ref="I61:I73" si="18">H61/B61*100</f>
        <v>2.5363825363825363</v>
      </c>
    </row>
    <row r="62" spans="1:9" x14ac:dyDescent="0.25">
      <c r="A62" s="17" t="s">
        <v>4</v>
      </c>
      <c r="B62" s="65">
        <f t="shared" ref="B62:B72" si="19">D62+F62+H62</f>
        <v>808</v>
      </c>
      <c r="C62" s="50">
        <f t="shared" si="15"/>
        <v>100</v>
      </c>
      <c r="D62" s="65">
        <v>721</v>
      </c>
      <c r="E62" s="50">
        <f t="shared" si="16"/>
        <v>89.232673267326732</v>
      </c>
      <c r="F62" s="77">
        <v>10</v>
      </c>
      <c r="G62" s="50">
        <f t="shared" si="17"/>
        <v>1.2376237623762376</v>
      </c>
      <c r="H62" s="65">
        <v>77</v>
      </c>
      <c r="I62" s="50">
        <f t="shared" si="18"/>
        <v>9.5297029702970306</v>
      </c>
    </row>
    <row r="63" spans="1:9" x14ac:dyDescent="0.25">
      <c r="A63" s="17" t="s">
        <v>5</v>
      </c>
      <c r="B63" s="65">
        <f t="shared" si="19"/>
        <v>1072</v>
      </c>
      <c r="C63" s="50">
        <f t="shared" si="15"/>
        <v>100</v>
      </c>
      <c r="D63" s="65">
        <v>967</v>
      </c>
      <c r="E63" s="50">
        <f t="shared" si="16"/>
        <v>90.205223880597018</v>
      </c>
      <c r="F63" s="77">
        <v>72</v>
      </c>
      <c r="G63" s="50">
        <f t="shared" si="17"/>
        <v>6.7164179104477615</v>
      </c>
      <c r="H63" s="65">
        <v>33</v>
      </c>
      <c r="I63" s="50">
        <f t="shared" si="18"/>
        <v>3.0783582089552239</v>
      </c>
    </row>
    <row r="64" spans="1:9" x14ac:dyDescent="0.25">
      <c r="A64" s="17" t="s">
        <v>6</v>
      </c>
      <c r="B64" s="65">
        <f t="shared" si="19"/>
        <v>1635</v>
      </c>
      <c r="C64" s="50">
        <f t="shared" si="15"/>
        <v>100.00000000000001</v>
      </c>
      <c r="D64" s="65">
        <v>1302</v>
      </c>
      <c r="E64" s="50">
        <f t="shared" si="16"/>
        <v>79.633027522935791</v>
      </c>
      <c r="F64" s="77">
        <v>208</v>
      </c>
      <c r="G64" s="50">
        <f t="shared" si="17"/>
        <v>12.721712538226299</v>
      </c>
      <c r="H64" s="65">
        <v>125</v>
      </c>
      <c r="I64" s="50">
        <f t="shared" si="18"/>
        <v>7.6452599388379197</v>
      </c>
    </row>
    <row r="65" spans="1:9" x14ac:dyDescent="0.25">
      <c r="A65" s="17" t="s">
        <v>7</v>
      </c>
      <c r="B65" s="65">
        <f t="shared" si="19"/>
        <v>1590</v>
      </c>
      <c r="C65" s="50">
        <f t="shared" si="15"/>
        <v>100</v>
      </c>
      <c r="D65" s="65">
        <v>1470</v>
      </c>
      <c r="E65" s="50">
        <f t="shared" si="16"/>
        <v>92.452830188679243</v>
      </c>
      <c r="F65" s="149">
        <v>0</v>
      </c>
      <c r="G65" s="50">
        <f t="shared" si="17"/>
        <v>0</v>
      </c>
      <c r="H65" s="65">
        <v>120</v>
      </c>
      <c r="I65" s="50">
        <f t="shared" si="18"/>
        <v>7.5471698113207548</v>
      </c>
    </row>
    <row r="66" spans="1:9" x14ac:dyDescent="0.25">
      <c r="A66" s="17" t="s">
        <v>8</v>
      </c>
      <c r="B66" s="65">
        <f t="shared" si="19"/>
        <v>2346</v>
      </c>
      <c r="C66" s="50">
        <f t="shared" si="15"/>
        <v>100</v>
      </c>
      <c r="D66" s="65">
        <v>2146</v>
      </c>
      <c r="E66" s="50">
        <f t="shared" si="16"/>
        <v>91.474850809889176</v>
      </c>
      <c r="F66" s="149">
        <v>0</v>
      </c>
      <c r="G66" s="50">
        <f t="shared" si="17"/>
        <v>0</v>
      </c>
      <c r="H66" s="77">
        <v>200</v>
      </c>
      <c r="I66" s="50">
        <f t="shared" si="18"/>
        <v>8.5251491901108274</v>
      </c>
    </row>
    <row r="67" spans="1:9" x14ac:dyDescent="0.25">
      <c r="A67" s="17" t="s">
        <v>9</v>
      </c>
      <c r="B67" s="65">
        <f t="shared" si="19"/>
        <v>2552</v>
      </c>
      <c r="C67" s="50">
        <f t="shared" si="15"/>
        <v>100</v>
      </c>
      <c r="D67" s="65">
        <v>2414</v>
      </c>
      <c r="E67" s="50">
        <f t="shared" si="16"/>
        <v>94.592476489028215</v>
      </c>
      <c r="F67" s="149">
        <v>0</v>
      </c>
      <c r="G67" s="50">
        <f t="shared" si="17"/>
        <v>0</v>
      </c>
      <c r="H67" s="77">
        <v>138</v>
      </c>
      <c r="I67" s="50">
        <f t="shared" si="18"/>
        <v>5.407523510971787</v>
      </c>
    </row>
    <row r="68" spans="1:9" x14ac:dyDescent="0.25">
      <c r="A68" s="17" t="s">
        <v>10</v>
      </c>
      <c r="B68" s="65">
        <f t="shared" si="19"/>
        <v>2426</v>
      </c>
      <c r="C68" s="50">
        <f t="shared" si="15"/>
        <v>99.999999999999986</v>
      </c>
      <c r="D68" s="65">
        <v>2244</v>
      </c>
      <c r="E68" s="50">
        <f t="shared" si="16"/>
        <v>92.497938994229173</v>
      </c>
      <c r="F68" s="77">
        <v>3</v>
      </c>
      <c r="G68" s="50">
        <f t="shared" si="17"/>
        <v>0.12366034624896949</v>
      </c>
      <c r="H68" s="77">
        <v>179</v>
      </c>
      <c r="I68" s="50">
        <f t="shared" si="18"/>
        <v>7.378400659521847</v>
      </c>
    </row>
    <row r="69" spans="1:9" x14ac:dyDescent="0.25">
      <c r="A69" s="17" t="s">
        <v>11</v>
      </c>
      <c r="B69" s="65">
        <f t="shared" si="19"/>
        <v>2078</v>
      </c>
      <c r="C69" s="50">
        <f t="shared" si="15"/>
        <v>99.999999999999986</v>
      </c>
      <c r="D69" s="65">
        <v>1978</v>
      </c>
      <c r="E69" s="50">
        <f t="shared" si="16"/>
        <v>95.187680461982666</v>
      </c>
      <c r="F69" s="77">
        <v>8</v>
      </c>
      <c r="G69" s="50">
        <f t="shared" si="17"/>
        <v>0.38498556304138598</v>
      </c>
      <c r="H69" s="77">
        <v>92</v>
      </c>
      <c r="I69" s="50">
        <f t="shared" si="18"/>
        <v>4.4273339749759382</v>
      </c>
    </row>
    <row r="70" spans="1:9" x14ac:dyDescent="0.25">
      <c r="A70" s="17" t="s">
        <v>12</v>
      </c>
      <c r="B70" s="65">
        <f t="shared" si="19"/>
        <v>2110</v>
      </c>
      <c r="C70" s="50">
        <f t="shared" si="15"/>
        <v>100</v>
      </c>
      <c r="D70" s="65">
        <v>2102</v>
      </c>
      <c r="E70" s="50">
        <f t="shared" si="16"/>
        <v>99.620853080568722</v>
      </c>
      <c r="F70" s="77">
        <v>8</v>
      </c>
      <c r="G70" s="50">
        <f t="shared" si="17"/>
        <v>0.37914691943127965</v>
      </c>
      <c r="H70" s="149">
        <v>0</v>
      </c>
      <c r="I70" s="50">
        <f t="shared" si="18"/>
        <v>0</v>
      </c>
    </row>
    <row r="71" spans="1:9" x14ac:dyDescent="0.25">
      <c r="A71" s="17" t="s">
        <v>13</v>
      </c>
      <c r="B71" s="65">
        <f t="shared" si="19"/>
        <v>1292</v>
      </c>
      <c r="C71" s="50">
        <f t="shared" si="15"/>
        <v>100</v>
      </c>
      <c r="D71" s="65">
        <v>1117</v>
      </c>
      <c r="E71" s="50">
        <f t="shared" si="16"/>
        <v>86.455108359133121</v>
      </c>
      <c r="F71" s="77">
        <v>175</v>
      </c>
      <c r="G71" s="50">
        <f t="shared" si="17"/>
        <v>13.544891640866874</v>
      </c>
      <c r="H71" s="149">
        <v>0</v>
      </c>
      <c r="I71" s="50">
        <f t="shared" si="18"/>
        <v>0</v>
      </c>
    </row>
    <row r="72" spans="1:9" x14ac:dyDescent="0.25">
      <c r="A72" s="17" t="s">
        <v>14</v>
      </c>
      <c r="B72" s="65">
        <f t="shared" si="19"/>
        <v>2261</v>
      </c>
      <c r="C72" s="50">
        <f t="shared" si="15"/>
        <v>100</v>
      </c>
      <c r="D72" s="65">
        <v>2261</v>
      </c>
      <c r="E72" s="50">
        <f t="shared" si="16"/>
        <v>100</v>
      </c>
      <c r="F72" s="149">
        <v>0</v>
      </c>
      <c r="G72" s="50">
        <f t="shared" si="17"/>
        <v>0</v>
      </c>
      <c r="H72" s="149">
        <v>0</v>
      </c>
      <c r="I72" s="50">
        <f t="shared" si="18"/>
        <v>0</v>
      </c>
    </row>
    <row r="73" spans="1:9" s="12" customFormat="1" x14ac:dyDescent="0.25">
      <c r="A73" s="18" t="s">
        <v>1</v>
      </c>
      <c r="B73" s="64">
        <f>SUM(B61:B72)</f>
        <v>22575</v>
      </c>
      <c r="C73" s="49">
        <f t="shared" si="15"/>
        <v>100</v>
      </c>
      <c r="D73" s="64">
        <f>SUM(D61:D72)</f>
        <v>20849</v>
      </c>
      <c r="E73" s="49">
        <f t="shared" si="16"/>
        <v>92.35437430786267</v>
      </c>
      <c r="F73" s="64">
        <f>SUM(F61:F72)</f>
        <v>701</v>
      </c>
      <c r="G73" s="49">
        <f t="shared" si="17"/>
        <v>3.1052048726467332</v>
      </c>
      <c r="H73" s="64">
        <f>SUM(H61:H72)</f>
        <v>1025</v>
      </c>
      <c r="I73" s="49">
        <f t="shared" si="18"/>
        <v>4.5404208194905866</v>
      </c>
    </row>
    <row r="75" spans="1:9" x14ac:dyDescent="0.25">
      <c r="A75" s="183" t="s">
        <v>24</v>
      </c>
      <c r="B75" s="183"/>
      <c r="C75" s="183"/>
      <c r="D75" s="183"/>
      <c r="E75" s="183"/>
      <c r="F75" s="183"/>
      <c r="G75" s="183"/>
      <c r="H75" s="183"/>
      <c r="I75" s="183"/>
    </row>
    <row r="77" spans="1:9" ht="15" customHeight="1" x14ac:dyDescent="0.25">
      <c r="A77" s="17" t="s">
        <v>0</v>
      </c>
      <c r="B77" s="65">
        <f>D77</f>
        <v>1031</v>
      </c>
      <c r="C77" s="50">
        <f t="shared" ref="C77:C89" si="20">E77+G77+I77</f>
        <v>100</v>
      </c>
      <c r="D77" s="65">
        <v>1031</v>
      </c>
      <c r="E77" s="50">
        <f t="shared" ref="E77:E89" si="21">D77/B77*100</f>
        <v>100</v>
      </c>
      <c r="F77" s="109">
        <v>0</v>
      </c>
      <c r="G77" s="109">
        <v>0</v>
      </c>
      <c r="H77" s="109">
        <v>0</v>
      </c>
      <c r="I77" s="109">
        <v>0</v>
      </c>
    </row>
    <row r="78" spans="1:9" ht="15" customHeight="1" x14ac:dyDescent="0.25">
      <c r="A78" s="17" t="s">
        <v>4</v>
      </c>
      <c r="B78" s="65">
        <f t="shared" ref="B78:B88" si="22">D78</f>
        <v>1056</v>
      </c>
      <c r="C78" s="50">
        <f t="shared" si="20"/>
        <v>100</v>
      </c>
      <c r="D78" s="65">
        <v>1056</v>
      </c>
      <c r="E78" s="50">
        <f t="shared" si="21"/>
        <v>100</v>
      </c>
      <c r="F78" s="109">
        <v>0</v>
      </c>
      <c r="G78" s="109">
        <v>0</v>
      </c>
      <c r="H78" s="109">
        <v>0</v>
      </c>
      <c r="I78" s="109">
        <v>0</v>
      </c>
    </row>
    <row r="79" spans="1:9" ht="15" customHeight="1" x14ac:dyDescent="0.25">
      <c r="A79" s="17" t="s">
        <v>5</v>
      </c>
      <c r="B79" s="65">
        <f t="shared" si="22"/>
        <v>1686</v>
      </c>
      <c r="C79" s="50">
        <f t="shared" si="20"/>
        <v>100</v>
      </c>
      <c r="D79" s="65">
        <v>1686</v>
      </c>
      <c r="E79" s="50">
        <f t="shared" si="21"/>
        <v>100</v>
      </c>
      <c r="F79" s="109">
        <v>0</v>
      </c>
      <c r="G79" s="109">
        <v>0</v>
      </c>
      <c r="H79" s="109">
        <v>0</v>
      </c>
      <c r="I79" s="109">
        <v>0</v>
      </c>
    </row>
    <row r="80" spans="1:9" ht="15" customHeight="1" x14ac:dyDescent="0.25">
      <c r="A80" s="17" t="s">
        <v>6</v>
      </c>
      <c r="B80" s="65">
        <f t="shared" si="22"/>
        <v>1540</v>
      </c>
      <c r="C80" s="50">
        <f t="shared" si="20"/>
        <v>100</v>
      </c>
      <c r="D80" s="65">
        <v>1540</v>
      </c>
      <c r="E80" s="50">
        <f t="shared" si="21"/>
        <v>100</v>
      </c>
      <c r="F80" s="109">
        <v>0</v>
      </c>
      <c r="G80" s="109">
        <v>0</v>
      </c>
      <c r="H80" s="109">
        <v>0</v>
      </c>
      <c r="I80" s="109">
        <v>0</v>
      </c>
    </row>
    <row r="81" spans="1:11" ht="15" customHeight="1" x14ac:dyDescent="0.25">
      <c r="A81" s="17" t="s">
        <v>7</v>
      </c>
      <c r="B81" s="65">
        <f t="shared" si="22"/>
        <v>1811</v>
      </c>
      <c r="C81" s="50">
        <f t="shared" si="20"/>
        <v>100</v>
      </c>
      <c r="D81" s="65">
        <v>1811</v>
      </c>
      <c r="E81" s="50">
        <f t="shared" si="21"/>
        <v>100</v>
      </c>
      <c r="F81" s="109">
        <v>0</v>
      </c>
      <c r="G81" s="109">
        <v>0</v>
      </c>
      <c r="H81" s="109">
        <v>0</v>
      </c>
      <c r="I81" s="109">
        <v>0</v>
      </c>
    </row>
    <row r="82" spans="1:11" ht="15" customHeight="1" x14ac:dyDescent="0.25">
      <c r="A82" s="17" t="s">
        <v>8</v>
      </c>
      <c r="B82" s="65">
        <f t="shared" si="22"/>
        <v>1662</v>
      </c>
      <c r="C82" s="50">
        <f t="shared" si="20"/>
        <v>100</v>
      </c>
      <c r="D82" s="65">
        <v>1662</v>
      </c>
      <c r="E82" s="50">
        <f t="shared" si="21"/>
        <v>100</v>
      </c>
      <c r="F82" s="109">
        <v>0</v>
      </c>
      <c r="G82" s="109">
        <v>0</v>
      </c>
      <c r="H82" s="109">
        <v>0</v>
      </c>
      <c r="I82" s="109">
        <v>0</v>
      </c>
    </row>
    <row r="83" spans="1:11" ht="15" customHeight="1" x14ac:dyDescent="0.25">
      <c r="A83" s="17" t="s">
        <v>9</v>
      </c>
      <c r="B83" s="65">
        <f t="shared" si="22"/>
        <v>1486</v>
      </c>
      <c r="C83" s="50">
        <f t="shared" si="20"/>
        <v>100</v>
      </c>
      <c r="D83" s="65">
        <v>1486</v>
      </c>
      <c r="E83" s="50">
        <f t="shared" si="21"/>
        <v>100</v>
      </c>
      <c r="F83" s="109">
        <v>0</v>
      </c>
      <c r="G83" s="109">
        <v>0</v>
      </c>
      <c r="H83" s="109">
        <v>0</v>
      </c>
      <c r="I83" s="109">
        <v>0</v>
      </c>
    </row>
    <row r="84" spans="1:11" ht="15" customHeight="1" x14ac:dyDescent="0.25">
      <c r="A84" s="17" t="s">
        <v>10</v>
      </c>
      <c r="B84" s="65">
        <f t="shared" si="22"/>
        <v>1718</v>
      </c>
      <c r="C84" s="50">
        <f t="shared" si="20"/>
        <v>100</v>
      </c>
      <c r="D84" s="65">
        <v>1718</v>
      </c>
      <c r="E84" s="50">
        <f t="shared" si="21"/>
        <v>100</v>
      </c>
      <c r="F84" s="109">
        <v>0</v>
      </c>
      <c r="G84" s="109">
        <v>0</v>
      </c>
      <c r="H84" s="109">
        <v>0</v>
      </c>
      <c r="I84" s="109">
        <v>0</v>
      </c>
    </row>
    <row r="85" spans="1:11" ht="15" customHeight="1" x14ac:dyDescent="0.25">
      <c r="A85" s="17" t="s">
        <v>11</v>
      </c>
      <c r="B85" s="65">
        <f t="shared" si="22"/>
        <v>1707</v>
      </c>
      <c r="C85" s="50">
        <f t="shared" si="20"/>
        <v>100</v>
      </c>
      <c r="D85" s="65">
        <v>1707</v>
      </c>
      <c r="E85" s="50">
        <f t="shared" si="21"/>
        <v>100</v>
      </c>
      <c r="F85" s="109">
        <v>0</v>
      </c>
      <c r="G85" s="109">
        <v>0</v>
      </c>
      <c r="H85" s="109">
        <v>0</v>
      </c>
      <c r="I85" s="109">
        <v>0</v>
      </c>
    </row>
    <row r="86" spans="1:11" ht="15" customHeight="1" x14ac:dyDescent="0.25">
      <c r="A86" s="17" t="s">
        <v>12</v>
      </c>
      <c r="B86" s="65">
        <f t="shared" si="22"/>
        <v>1382</v>
      </c>
      <c r="C86" s="50">
        <f t="shared" si="20"/>
        <v>100</v>
      </c>
      <c r="D86" s="65">
        <v>1382</v>
      </c>
      <c r="E86" s="50">
        <f t="shared" si="21"/>
        <v>100</v>
      </c>
      <c r="F86" s="109">
        <v>0</v>
      </c>
      <c r="G86" s="109">
        <v>0</v>
      </c>
      <c r="H86" s="109">
        <v>0</v>
      </c>
      <c r="I86" s="109">
        <v>0</v>
      </c>
    </row>
    <row r="87" spans="1:11" ht="15" customHeight="1" x14ac:dyDescent="0.25">
      <c r="A87" s="17" t="s">
        <v>13</v>
      </c>
      <c r="B87" s="65">
        <f t="shared" si="22"/>
        <v>1481</v>
      </c>
      <c r="C87" s="50">
        <f t="shared" si="20"/>
        <v>100</v>
      </c>
      <c r="D87" s="65">
        <v>1481</v>
      </c>
      <c r="E87" s="50">
        <f t="shared" si="21"/>
        <v>100</v>
      </c>
      <c r="F87" s="109">
        <v>0</v>
      </c>
      <c r="G87" s="109">
        <v>0</v>
      </c>
      <c r="H87" s="109">
        <v>0</v>
      </c>
      <c r="I87" s="109">
        <v>0</v>
      </c>
    </row>
    <row r="88" spans="1:11" ht="15" customHeight="1" x14ac:dyDescent="0.25">
      <c r="A88" s="17" t="s">
        <v>14</v>
      </c>
      <c r="B88" s="65">
        <f t="shared" si="22"/>
        <v>1118</v>
      </c>
      <c r="C88" s="50">
        <f t="shared" si="20"/>
        <v>100</v>
      </c>
      <c r="D88" s="65">
        <v>1118</v>
      </c>
      <c r="E88" s="50">
        <f t="shared" si="21"/>
        <v>100</v>
      </c>
      <c r="F88" s="109">
        <v>0</v>
      </c>
      <c r="G88" s="109">
        <v>0</v>
      </c>
      <c r="H88" s="109">
        <v>0</v>
      </c>
      <c r="I88" s="109">
        <v>0</v>
      </c>
    </row>
    <row r="89" spans="1:11" s="12" customFormat="1" ht="15" customHeight="1" x14ac:dyDescent="0.25">
      <c r="A89" s="18" t="s">
        <v>1</v>
      </c>
      <c r="B89" s="64">
        <f>SUM(B77:B88)</f>
        <v>17678</v>
      </c>
      <c r="C89" s="49">
        <f t="shared" si="20"/>
        <v>100</v>
      </c>
      <c r="D89" s="64">
        <f>SUM(D77:D88)</f>
        <v>17678</v>
      </c>
      <c r="E89" s="49">
        <f t="shared" si="21"/>
        <v>100</v>
      </c>
      <c r="F89" s="110">
        <v>0</v>
      </c>
      <c r="G89" s="110">
        <v>0</v>
      </c>
      <c r="H89" s="110">
        <v>0</v>
      </c>
      <c r="I89" s="110">
        <v>0</v>
      </c>
    </row>
    <row r="90" spans="1:11" x14ac:dyDescent="0.25">
      <c r="A90" s="18"/>
      <c r="B90" s="19"/>
      <c r="C90" s="19"/>
      <c r="D90" s="10"/>
      <c r="E90" s="10"/>
      <c r="F90" s="7"/>
      <c r="G90" s="7"/>
      <c r="H90" s="7"/>
      <c r="I90" s="7"/>
    </row>
    <row r="91" spans="1:11" ht="16.5" customHeight="1" x14ac:dyDescent="0.25">
      <c r="A91" s="183" t="s">
        <v>25</v>
      </c>
      <c r="B91" s="183"/>
      <c r="C91" s="183"/>
      <c r="D91" s="183"/>
      <c r="E91" s="183"/>
      <c r="F91" s="183"/>
      <c r="G91" s="183"/>
      <c r="H91" s="183"/>
      <c r="I91" s="183"/>
    </row>
    <row r="93" spans="1:11" x14ac:dyDescent="0.25">
      <c r="A93" s="17" t="s">
        <v>0</v>
      </c>
      <c r="B93" s="65">
        <f>D93+F93+H93</f>
        <v>2362</v>
      </c>
      <c r="C93" s="50">
        <f t="shared" ref="C93:C105" si="23">E93+G93+I93</f>
        <v>100</v>
      </c>
      <c r="D93" s="65">
        <v>2329</v>
      </c>
      <c r="E93" s="50">
        <f t="shared" ref="E93:E105" si="24">D93/B93*100</f>
        <v>98.602878916172727</v>
      </c>
      <c r="F93" s="77">
        <v>25</v>
      </c>
      <c r="G93" s="50">
        <f>F93/B93*100</f>
        <v>1.0584250635055037</v>
      </c>
      <c r="H93" s="77">
        <v>8</v>
      </c>
      <c r="I93" s="50">
        <f t="shared" ref="I93:I104" si="25">H93/B93*100</f>
        <v>0.33869602032176122</v>
      </c>
      <c r="J93" s="66"/>
      <c r="K93" s="66"/>
    </row>
    <row r="94" spans="1:11" x14ac:dyDescent="0.25">
      <c r="A94" s="17" t="s">
        <v>4</v>
      </c>
      <c r="B94" s="65">
        <f t="shared" ref="B94:B104" si="26">D94+F94+H94</f>
        <v>2545</v>
      </c>
      <c r="C94" s="50">
        <f t="shared" si="23"/>
        <v>100</v>
      </c>
      <c r="D94" s="65">
        <v>2523</v>
      </c>
      <c r="E94" s="50">
        <f t="shared" si="24"/>
        <v>99.13555992141454</v>
      </c>
      <c r="F94" s="77">
        <v>8</v>
      </c>
      <c r="G94" s="50">
        <f t="shared" ref="G94:G105" si="27">F94/B94*100</f>
        <v>0.3143418467583497</v>
      </c>
      <c r="H94" s="77">
        <v>14</v>
      </c>
      <c r="I94" s="50">
        <f t="shared" si="25"/>
        <v>0.55009823182711204</v>
      </c>
      <c r="J94" s="66"/>
      <c r="K94" s="66"/>
    </row>
    <row r="95" spans="1:11" x14ac:dyDescent="0.25">
      <c r="A95" s="17" t="s">
        <v>5</v>
      </c>
      <c r="B95" s="65">
        <f t="shared" si="26"/>
        <v>3186</v>
      </c>
      <c r="C95" s="50">
        <f t="shared" si="23"/>
        <v>100.00000000000001</v>
      </c>
      <c r="D95" s="65">
        <v>3158</v>
      </c>
      <c r="E95" s="50">
        <f t="shared" si="24"/>
        <v>99.12115505335845</v>
      </c>
      <c r="F95" s="65">
        <v>11</v>
      </c>
      <c r="G95" s="50">
        <f t="shared" si="27"/>
        <v>0.34526051475204017</v>
      </c>
      <c r="H95" s="65">
        <v>17</v>
      </c>
      <c r="I95" s="50">
        <f t="shared" si="25"/>
        <v>0.53358443188951665</v>
      </c>
      <c r="J95" s="66"/>
      <c r="K95" s="66"/>
    </row>
    <row r="96" spans="1:11" x14ac:dyDescent="0.25">
      <c r="A96" s="17" t="s">
        <v>6</v>
      </c>
      <c r="B96" s="65">
        <f t="shared" si="26"/>
        <v>3299</v>
      </c>
      <c r="C96" s="50">
        <f t="shared" si="23"/>
        <v>100</v>
      </c>
      <c r="D96" s="65">
        <v>3276</v>
      </c>
      <c r="E96" s="50">
        <f t="shared" si="24"/>
        <v>99.302819036071526</v>
      </c>
      <c r="F96" s="77">
        <v>9</v>
      </c>
      <c r="G96" s="50">
        <f t="shared" si="27"/>
        <v>0.27280994240678991</v>
      </c>
      <c r="H96" s="77">
        <v>14</v>
      </c>
      <c r="I96" s="50">
        <f t="shared" si="25"/>
        <v>0.42437102152167322</v>
      </c>
      <c r="J96" s="66"/>
      <c r="K96" s="66"/>
    </row>
    <row r="97" spans="1:11" x14ac:dyDescent="0.25">
      <c r="A97" s="17" t="s">
        <v>7</v>
      </c>
      <c r="B97" s="65">
        <f t="shared" si="26"/>
        <v>3927</v>
      </c>
      <c r="C97" s="50">
        <f t="shared" si="23"/>
        <v>100</v>
      </c>
      <c r="D97" s="65">
        <v>3915</v>
      </c>
      <c r="E97" s="50">
        <f t="shared" si="24"/>
        <v>99.694423223834988</v>
      </c>
      <c r="F97" s="65">
        <v>10</v>
      </c>
      <c r="G97" s="50">
        <f t="shared" si="27"/>
        <v>0.25464731347084291</v>
      </c>
      <c r="H97" s="65">
        <v>2</v>
      </c>
      <c r="I97" s="50">
        <f t="shared" si="25"/>
        <v>5.0929462694168572E-2</v>
      </c>
      <c r="J97" s="66"/>
      <c r="K97" s="66"/>
    </row>
    <row r="98" spans="1:11" x14ac:dyDescent="0.25">
      <c r="A98" s="17" t="s">
        <v>8</v>
      </c>
      <c r="B98" s="65">
        <f t="shared" si="26"/>
        <v>3941</v>
      </c>
      <c r="C98" s="50">
        <f t="shared" si="23"/>
        <v>100</v>
      </c>
      <c r="D98" s="65">
        <v>3926</v>
      </c>
      <c r="E98" s="50">
        <f t="shared" si="24"/>
        <v>99.619385942654148</v>
      </c>
      <c r="F98" s="77">
        <v>11</v>
      </c>
      <c r="G98" s="50">
        <f t="shared" si="27"/>
        <v>0.27911697538695762</v>
      </c>
      <c r="H98" s="77">
        <v>4</v>
      </c>
      <c r="I98" s="50">
        <f t="shared" si="25"/>
        <v>0.10149708195889369</v>
      </c>
      <c r="J98" s="66"/>
      <c r="K98" s="66"/>
    </row>
    <row r="99" spans="1:11" ht="15" customHeight="1" x14ac:dyDescent="0.25">
      <c r="A99" s="17" t="s">
        <v>9</v>
      </c>
      <c r="B99" s="65">
        <f t="shared" si="26"/>
        <v>3970</v>
      </c>
      <c r="C99" s="50">
        <f t="shared" si="23"/>
        <v>100</v>
      </c>
      <c r="D99" s="65">
        <v>3963</v>
      </c>
      <c r="E99" s="50">
        <f t="shared" si="24"/>
        <v>99.823677581863976</v>
      </c>
      <c r="F99" s="65">
        <v>7</v>
      </c>
      <c r="G99" s="50">
        <f t="shared" si="27"/>
        <v>0.17632241813602015</v>
      </c>
      <c r="H99" s="109">
        <v>0</v>
      </c>
      <c r="I99" s="50">
        <f t="shared" si="25"/>
        <v>0</v>
      </c>
      <c r="J99" s="66"/>
      <c r="K99" s="66"/>
    </row>
    <row r="100" spans="1:11" x14ac:dyDescent="0.25">
      <c r="A100" s="17" t="s">
        <v>10</v>
      </c>
      <c r="B100" s="65">
        <f t="shared" si="26"/>
        <v>4320</v>
      </c>
      <c r="C100" s="50">
        <f t="shared" si="23"/>
        <v>100.00000000000001</v>
      </c>
      <c r="D100" s="65">
        <v>4304</v>
      </c>
      <c r="E100" s="50">
        <f t="shared" si="24"/>
        <v>99.629629629629633</v>
      </c>
      <c r="F100" s="77">
        <v>15</v>
      </c>
      <c r="G100" s="50">
        <f t="shared" si="27"/>
        <v>0.34722222222222221</v>
      </c>
      <c r="H100" s="77">
        <v>1</v>
      </c>
      <c r="I100" s="50">
        <f t="shared" si="25"/>
        <v>2.314814814814815E-2</v>
      </c>
      <c r="J100" s="66"/>
      <c r="K100" s="66"/>
    </row>
    <row r="101" spans="1:11" x14ac:dyDescent="0.25">
      <c r="A101" s="17" t="s">
        <v>11</v>
      </c>
      <c r="B101" s="65">
        <f t="shared" si="26"/>
        <v>3909</v>
      </c>
      <c r="C101" s="50">
        <f t="shared" si="23"/>
        <v>100</v>
      </c>
      <c r="D101" s="65">
        <v>3897</v>
      </c>
      <c r="E101" s="50">
        <f t="shared" si="24"/>
        <v>99.69301611665388</v>
      </c>
      <c r="F101" s="65">
        <v>7</v>
      </c>
      <c r="G101" s="50">
        <f t="shared" si="27"/>
        <v>0.17907393195190585</v>
      </c>
      <c r="H101" s="65">
        <v>5</v>
      </c>
      <c r="I101" s="50">
        <f t="shared" si="25"/>
        <v>0.12790995139421849</v>
      </c>
      <c r="J101" s="66"/>
      <c r="K101" s="66"/>
    </row>
    <row r="102" spans="1:11" x14ac:dyDescent="0.25">
      <c r="A102" s="17" t="s">
        <v>12</v>
      </c>
      <c r="B102" s="65">
        <f t="shared" si="26"/>
        <v>3593</v>
      </c>
      <c r="C102" s="50">
        <f t="shared" si="23"/>
        <v>100.00000000000001</v>
      </c>
      <c r="D102" s="65">
        <v>3576</v>
      </c>
      <c r="E102" s="50">
        <f t="shared" si="24"/>
        <v>99.526857779014762</v>
      </c>
      <c r="F102" s="65">
        <v>15</v>
      </c>
      <c r="G102" s="50">
        <f t="shared" si="27"/>
        <v>0.4174784302811021</v>
      </c>
      <c r="H102" s="65">
        <v>2</v>
      </c>
      <c r="I102" s="50">
        <f t="shared" si="25"/>
        <v>5.5663790704146954E-2</v>
      </c>
      <c r="J102" s="66"/>
      <c r="K102" s="66"/>
    </row>
    <row r="103" spans="1:11" x14ac:dyDescent="0.25">
      <c r="A103" s="17" t="s">
        <v>13</v>
      </c>
      <c r="B103" s="65">
        <f t="shared" si="26"/>
        <v>1290</v>
      </c>
      <c r="C103" s="50">
        <f t="shared" si="23"/>
        <v>100</v>
      </c>
      <c r="D103" s="65">
        <v>1262</v>
      </c>
      <c r="E103" s="50">
        <f t="shared" si="24"/>
        <v>97.829457364341081</v>
      </c>
      <c r="F103" s="77">
        <v>20</v>
      </c>
      <c r="G103" s="50">
        <f t="shared" si="27"/>
        <v>1.5503875968992249</v>
      </c>
      <c r="H103" s="77">
        <v>8</v>
      </c>
      <c r="I103" s="50">
        <f t="shared" si="25"/>
        <v>0.62015503875968991</v>
      </c>
      <c r="J103" s="66"/>
      <c r="K103" s="66"/>
    </row>
    <row r="104" spans="1:11" x14ac:dyDescent="0.25">
      <c r="A104" s="17" t="s">
        <v>14</v>
      </c>
      <c r="B104" s="65">
        <f t="shared" si="26"/>
        <v>2004</v>
      </c>
      <c r="C104" s="50">
        <f t="shared" si="23"/>
        <v>100.00000000000001</v>
      </c>
      <c r="D104" s="65">
        <v>1990</v>
      </c>
      <c r="E104" s="50">
        <f t="shared" si="24"/>
        <v>99.301397205588827</v>
      </c>
      <c r="F104" s="77">
        <v>10</v>
      </c>
      <c r="G104" s="50">
        <f t="shared" si="27"/>
        <v>0.49900199600798401</v>
      </c>
      <c r="H104" s="77">
        <v>4</v>
      </c>
      <c r="I104" s="50">
        <f t="shared" si="25"/>
        <v>0.19960079840319359</v>
      </c>
      <c r="J104" s="66"/>
      <c r="K104" s="66"/>
    </row>
    <row r="105" spans="1:11" s="12" customFormat="1" x14ac:dyDescent="0.25">
      <c r="A105" s="18" t="s">
        <v>1</v>
      </c>
      <c r="B105" s="64">
        <f>SUM(B93:B104)</f>
        <v>38346</v>
      </c>
      <c r="C105" s="49">
        <f t="shared" si="23"/>
        <v>100</v>
      </c>
      <c r="D105" s="64">
        <f>SUM(D93:D104)</f>
        <v>38119</v>
      </c>
      <c r="E105" s="49">
        <f t="shared" si="24"/>
        <v>99.408021697178327</v>
      </c>
      <c r="F105" s="64">
        <f>SUM(F93:F104)</f>
        <v>148</v>
      </c>
      <c r="G105" s="49">
        <f t="shared" si="27"/>
        <v>0.38595942210400042</v>
      </c>
      <c r="H105" s="64">
        <f>SUM(H93:H104)</f>
        <v>79</v>
      </c>
      <c r="I105" s="49">
        <f>H105/B105*100</f>
        <v>0.20601888071767591</v>
      </c>
      <c r="J105" s="70"/>
      <c r="K105" s="70"/>
    </row>
    <row r="107" spans="1:11" ht="28.5" customHeight="1" x14ac:dyDescent="0.25">
      <c r="A107" s="183" t="s">
        <v>26</v>
      </c>
      <c r="B107" s="183"/>
      <c r="C107" s="183"/>
      <c r="D107" s="183"/>
      <c r="E107" s="183"/>
      <c r="F107" s="183"/>
      <c r="G107" s="183"/>
      <c r="H107" s="183"/>
      <c r="I107" s="183"/>
    </row>
    <row r="109" spans="1:11" ht="15" customHeight="1" x14ac:dyDescent="0.25">
      <c r="A109" s="17" t="s">
        <v>0</v>
      </c>
      <c r="B109" s="65">
        <f>D109</f>
        <v>208</v>
      </c>
      <c r="C109" s="50">
        <f t="shared" ref="C109:C121" si="28">E109+G109+I109</f>
        <v>100</v>
      </c>
      <c r="D109" s="69">
        <v>208</v>
      </c>
      <c r="E109" s="50">
        <f t="shared" ref="E109:E121" si="29">D109/B109*100</f>
        <v>100</v>
      </c>
      <c r="F109" s="109">
        <v>0</v>
      </c>
      <c r="G109" s="109">
        <v>0</v>
      </c>
      <c r="H109" s="109">
        <v>0</v>
      </c>
      <c r="I109" s="109">
        <v>0</v>
      </c>
      <c r="J109" s="66"/>
    </row>
    <row r="110" spans="1:11" ht="15" customHeight="1" x14ac:dyDescent="0.25">
      <c r="A110" s="17" t="s">
        <v>4</v>
      </c>
      <c r="B110" s="65">
        <f t="shared" ref="B110:B120" si="30">D110</f>
        <v>370</v>
      </c>
      <c r="C110" s="50">
        <f t="shared" si="28"/>
        <v>100</v>
      </c>
      <c r="D110" s="69">
        <v>370</v>
      </c>
      <c r="E110" s="50">
        <f t="shared" si="29"/>
        <v>100</v>
      </c>
      <c r="F110" s="109">
        <v>0</v>
      </c>
      <c r="G110" s="109">
        <v>0</v>
      </c>
      <c r="H110" s="109">
        <v>0</v>
      </c>
      <c r="I110" s="109">
        <v>0</v>
      </c>
      <c r="J110" s="66"/>
    </row>
    <row r="111" spans="1:11" ht="15" customHeight="1" x14ac:dyDescent="0.25">
      <c r="A111" s="17" t="s">
        <v>5</v>
      </c>
      <c r="B111" s="65">
        <f t="shared" si="30"/>
        <v>1366</v>
      </c>
      <c r="C111" s="50">
        <f t="shared" si="28"/>
        <v>100</v>
      </c>
      <c r="D111" s="69">
        <v>1366</v>
      </c>
      <c r="E111" s="50">
        <f t="shared" si="29"/>
        <v>100</v>
      </c>
      <c r="F111" s="109">
        <v>0</v>
      </c>
      <c r="G111" s="109">
        <v>0</v>
      </c>
      <c r="H111" s="109">
        <v>0</v>
      </c>
      <c r="I111" s="109">
        <v>0</v>
      </c>
      <c r="J111" s="66"/>
    </row>
    <row r="112" spans="1:11" ht="15" customHeight="1" x14ac:dyDescent="0.25">
      <c r="A112" s="17" t="s">
        <v>6</v>
      </c>
      <c r="B112" s="65">
        <f t="shared" si="30"/>
        <v>4195</v>
      </c>
      <c r="C112" s="50">
        <f t="shared" si="28"/>
        <v>100</v>
      </c>
      <c r="D112" s="69">
        <v>4195</v>
      </c>
      <c r="E112" s="50">
        <f t="shared" si="29"/>
        <v>100</v>
      </c>
      <c r="F112" s="109">
        <v>0</v>
      </c>
      <c r="G112" s="109">
        <v>0</v>
      </c>
      <c r="H112" s="109">
        <v>0</v>
      </c>
      <c r="I112" s="109">
        <v>0</v>
      </c>
      <c r="J112" s="66"/>
    </row>
    <row r="113" spans="1:10" ht="15" customHeight="1" x14ac:dyDescent="0.25">
      <c r="A113" s="17" t="s">
        <v>7</v>
      </c>
      <c r="B113" s="65">
        <f t="shared" si="30"/>
        <v>9827</v>
      </c>
      <c r="C113" s="50">
        <f t="shared" si="28"/>
        <v>100</v>
      </c>
      <c r="D113" s="69">
        <v>9827</v>
      </c>
      <c r="E113" s="50">
        <f t="shared" si="29"/>
        <v>100</v>
      </c>
      <c r="F113" s="109">
        <v>0</v>
      </c>
      <c r="G113" s="109">
        <v>0</v>
      </c>
      <c r="H113" s="109">
        <v>0</v>
      </c>
      <c r="I113" s="109">
        <v>0</v>
      </c>
      <c r="J113" s="66"/>
    </row>
    <row r="114" spans="1:10" ht="15" customHeight="1" x14ac:dyDescent="0.25">
      <c r="A114" s="17" t="s">
        <v>8</v>
      </c>
      <c r="B114" s="65">
        <f t="shared" si="30"/>
        <v>9399</v>
      </c>
      <c r="C114" s="50">
        <f t="shared" si="28"/>
        <v>100</v>
      </c>
      <c r="D114" s="69">
        <v>9399</v>
      </c>
      <c r="E114" s="50">
        <f t="shared" si="29"/>
        <v>100</v>
      </c>
      <c r="F114" s="109">
        <v>0</v>
      </c>
      <c r="G114" s="109">
        <v>0</v>
      </c>
      <c r="H114" s="109">
        <v>0</v>
      </c>
      <c r="I114" s="109">
        <v>0</v>
      </c>
      <c r="J114" s="66"/>
    </row>
    <row r="115" spans="1:10" ht="15" customHeight="1" x14ac:dyDescent="0.25">
      <c r="A115" s="17" t="s">
        <v>9</v>
      </c>
      <c r="B115" s="65">
        <f t="shared" si="30"/>
        <v>9582</v>
      </c>
      <c r="C115" s="50">
        <f t="shared" si="28"/>
        <v>100</v>
      </c>
      <c r="D115" s="69">
        <v>9582</v>
      </c>
      <c r="E115" s="50">
        <f t="shared" si="29"/>
        <v>100</v>
      </c>
      <c r="F115" s="109">
        <v>0</v>
      </c>
      <c r="G115" s="109">
        <v>0</v>
      </c>
      <c r="H115" s="109">
        <v>0</v>
      </c>
      <c r="I115" s="109">
        <v>0</v>
      </c>
      <c r="J115" s="66"/>
    </row>
    <row r="116" spans="1:10" ht="15" customHeight="1" x14ac:dyDescent="0.25">
      <c r="A116" s="17" t="s">
        <v>10</v>
      </c>
      <c r="B116" s="65">
        <f t="shared" si="30"/>
        <v>11715</v>
      </c>
      <c r="C116" s="50">
        <f t="shared" si="28"/>
        <v>100</v>
      </c>
      <c r="D116" s="69">
        <v>11715</v>
      </c>
      <c r="E116" s="50">
        <f t="shared" si="29"/>
        <v>100</v>
      </c>
      <c r="F116" s="109">
        <v>0</v>
      </c>
      <c r="G116" s="109">
        <v>0</v>
      </c>
      <c r="H116" s="109">
        <v>0</v>
      </c>
      <c r="I116" s="109">
        <v>0</v>
      </c>
      <c r="J116" s="66"/>
    </row>
    <row r="117" spans="1:10" ht="15" customHeight="1" x14ac:dyDescent="0.25">
      <c r="A117" s="17" t="s">
        <v>11</v>
      </c>
      <c r="B117" s="65">
        <f t="shared" si="30"/>
        <v>11000</v>
      </c>
      <c r="C117" s="50">
        <f t="shared" si="28"/>
        <v>100</v>
      </c>
      <c r="D117" s="69">
        <v>11000</v>
      </c>
      <c r="E117" s="50">
        <f t="shared" si="29"/>
        <v>100</v>
      </c>
      <c r="F117" s="109">
        <v>0</v>
      </c>
      <c r="G117" s="109">
        <v>0</v>
      </c>
      <c r="H117" s="109">
        <v>0</v>
      </c>
      <c r="I117" s="109">
        <v>0</v>
      </c>
      <c r="J117" s="66"/>
    </row>
    <row r="118" spans="1:10" ht="15" customHeight="1" x14ac:dyDescent="0.25">
      <c r="A118" s="17" t="s">
        <v>12</v>
      </c>
      <c r="B118" s="65">
        <f t="shared" si="30"/>
        <v>3815</v>
      </c>
      <c r="C118" s="50">
        <f t="shared" si="28"/>
        <v>100</v>
      </c>
      <c r="D118" s="69">
        <v>3815</v>
      </c>
      <c r="E118" s="50">
        <f t="shared" si="29"/>
        <v>100</v>
      </c>
      <c r="F118" s="109">
        <v>0</v>
      </c>
      <c r="G118" s="109">
        <v>0</v>
      </c>
      <c r="H118" s="109">
        <v>0</v>
      </c>
      <c r="I118" s="109">
        <v>0</v>
      </c>
      <c r="J118" s="66"/>
    </row>
    <row r="119" spans="1:10" ht="15" customHeight="1" x14ac:dyDescent="0.25">
      <c r="A119" s="17" t="s">
        <v>13</v>
      </c>
      <c r="B119" s="65">
        <f t="shared" si="30"/>
        <v>492</v>
      </c>
      <c r="C119" s="50">
        <f t="shared" si="28"/>
        <v>100</v>
      </c>
      <c r="D119" s="69">
        <v>492</v>
      </c>
      <c r="E119" s="50">
        <f t="shared" si="29"/>
        <v>100</v>
      </c>
      <c r="F119" s="109">
        <v>0</v>
      </c>
      <c r="G119" s="109">
        <v>0</v>
      </c>
      <c r="H119" s="109">
        <v>0</v>
      </c>
      <c r="I119" s="109">
        <v>0</v>
      </c>
      <c r="J119" s="66"/>
    </row>
    <row r="120" spans="1:10" ht="15" customHeight="1" x14ac:dyDescent="0.25">
      <c r="A120" s="17" t="s">
        <v>14</v>
      </c>
      <c r="B120" s="65">
        <f t="shared" si="30"/>
        <v>301</v>
      </c>
      <c r="C120" s="50">
        <f t="shared" si="28"/>
        <v>100</v>
      </c>
      <c r="D120" s="69">
        <v>301</v>
      </c>
      <c r="E120" s="50">
        <f t="shared" si="29"/>
        <v>100</v>
      </c>
      <c r="F120" s="109">
        <v>0</v>
      </c>
      <c r="G120" s="109">
        <v>0</v>
      </c>
      <c r="H120" s="109">
        <v>0</v>
      </c>
      <c r="I120" s="109">
        <v>0</v>
      </c>
      <c r="J120" s="66"/>
    </row>
    <row r="121" spans="1:10" s="12" customFormat="1" ht="15" customHeight="1" x14ac:dyDescent="0.25">
      <c r="A121" s="18" t="s">
        <v>1</v>
      </c>
      <c r="B121" s="64">
        <f>SUM(B109:B120)</f>
        <v>62270</v>
      </c>
      <c r="C121" s="49">
        <f t="shared" si="28"/>
        <v>100</v>
      </c>
      <c r="D121" s="78">
        <f>SUM(D109:D120)</f>
        <v>62270</v>
      </c>
      <c r="E121" s="49">
        <f t="shared" si="29"/>
        <v>100</v>
      </c>
      <c r="F121" s="110">
        <v>0</v>
      </c>
      <c r="G121" s="110">
        <v>0</v>
      </c>
      <c r="H121" s="110">
        <v>0</v>
      </c>
      <c r="I121" s="110">
        <v>0</v>
      </c>
      <c r="J121" s="70"/>
    </row>
    <row r="123" spans="1:10" x14ac:dyDescent="0.25">
      <c r="A123" s="183" t="s">
        <v>27</v>
      </c>
      <c r="B123" s="183"/>
      <c r="C123" s="183"/>
      <c r="D123" s="183"/>
      <c r="E123" s="183"/>
      <c r="F123" s="183"/>
      <c r="G123" s="183"/>
      <c r="H123" s="183"/>
      <c r="I123" s="183"/>
    </row>
    <row r="125" spans="1:10" x14ac:dyDescent="0.25">
      <c r="A125" s="17" t="s">
        <v>0</v>
      </c>
      <c r="B125" s="65">
        <f>D125+F125+H125</f>
        <v>426493</v>
      </c>
      <c r="C125" s="50">
        <f t="shared" ref="C125:C137" si="31">E125+G125+I125</f>
        <v>100.00000000000001</v>
      </c>
      <c r="D125" s="65">
        <v>336472</v>
      </c>
      <c r="E125" s="50">
        <f t="shared" ref="E125:E137" si="32">D125/B125*100</f>
        <v>78.892736809279413</v>
      </c>
      <c r="F125" s="65">
        <v>27879</v>
      </c>
      <c r="G125" s="50">
        <f t="shared" ref="G125:G137" si="33">F125/B125*100</f>
        <v>6.5368013074071554</v>
      </c>
      <c r="H125" s="79">
        <v>62142</v>
      </c>
      <c r="I125" s="50">
        <f t="shared" ref="I125:I137" si="34">H125/B125*100</f>
        <v>14.570461883313444</v>
      </c>
      <c r="J125" s="66"/>
    </row>
    <row r="126" spans="1:10" x14ac:dyDescent="0.25">
      <c r="A126" s="17" t="s">
        <v>4</v>
      </c>
      <c r="B126" s="65">
        <f t="shared" ref="B126:B136" si="35">D126+F126+H126</f>
        <v>401951</v>
      </c>
      <c r="C126" s="50">
        <f t="shared" si="31"/>
        <v>100</v>
      </c>
      <c r="D126" s="65">
        <v>322780</v>
      </c>
      <c r="E126" s="50">
        <f t="shared" si="32"/>
        <v>80.303320553997864</v>
      </c>
      <c r="F126" s="65">
        <v>23989</v>
      </c>
      <c r="G126" s="50">
        <f t="shared" si="33"/>
        <v>5.9681403952223029</v>
      </c>
      <c r="H126" s="79">
        <v>55182</v>
      </c>
      <c r="I126" s="50">
        <f t="shared" si="34"/>
        <v>13.728539050779823</v>
      </c>
      <c r="J126" s="66"/>
    </row>
    <row r="127" spans="1:10" x14ac:dyDescent="0.25">
      <c r="A127" s="17" t="s">
        <v>5</v>
      </c>
      <c r="B127" s="65">
        <f t="shared" si="35"/>
        <v>470310</v>
      </c>
      <c r="C127" s="50">
        <f t="shared" si="31"/>
        <v>100</v>
      </c>
      <c r="D127" s="65">
        <v>377166</v>
      </c>
      <c r="E127" s="50">
        <f t="shared" si="32"/>
        <v>80.19519040632774</v>
      </c>
      <c r="F127" s="65">
        <v>28299</v>
      </c>
      <c r="G127" s="50">
        <f t="shared" si="33"/>
        <v>6.0170951074822989</v>
      </c>
      <c r="H127" s="79">
        <v>64845</v>
      </c>
      <c r="I127" s="50">
        <f t="shared" si="34"/>
        <v>13.787714486189959</v>
      </c>
      <c r="J127" s="66"/>
    </row>
    <row r="128" spans="1:10" x14ac:dyDescent="0.25">
      <c r="A128" s="17" t="s">
        <v>6</v>
      </c>
      <c r="B128" s="65">
        <f t="shared" si="35"/>
        <v>493140</v>
      </c>
      <c r="C128" s="50">
        <f t="shared" si="31"/>
        <v>100</v>
      </c>
      <c r="D128" s="65">
        <v>397924</v>
      </c>
      <c r="E128" s="50">
        <f t="shared" si="32"/>
        <v>80.691892768787767</v>
      </c>
      <c r="F128" s="65">
        <v>28699</v>
      </c>
      <c r="G128" s="50">
        <f t="shared" si="33"/>
        <v>5.8196455367644075</v>
      </c>
      <c r="H128" s="79">
        <v>66517</v>
      </c>
      <c r="I128" s="50">
        <f t="shared" si="34"/>
        <v>13.488461694447823</v>
      </c>
      <c r="J128" s="66"/>
    </row>
    <row r="129" spans="1:10" x14ac:dyDescent="0.25">
      <c r="A129" s="17" t="s">
        <v>7</v>
      </c>
      <c r="B129" s="65">
        <f t="shared" si="35"/>
        <v>539847</v>
      </c>
      <c r="C129" s="50">
        <f t="shared" si="31"/>
        <v>100</v>
      </c>
      <c r="D129" s="65">
        <v>442191</v>
      </c>
      <c r="E129" s="50">
        <f t="shared" si="32"/>
        <v>81.910430177439167</v>
      </c>
      <c r="F129" s="65">
        <v>26074</v>
      </c>
      <c r="G129" s="50">
        <f t="shared" si="33"/>
        <v>4.8298869864980265</v>
      </c>
      <c r="H129" s="79">
        <v>71582</v>
      </c>
      <c r="I129" s="50">
        <f t="shared" si="34"/>
        <v>13.259682836062812</v>
      </c>
      <c r="J129" s="66"/>
    </row>
    <row r="130" spans="1:10" x14ac:dyDescent="0.25">
      <c r="A130" s="17" t="s">
        <v>8</v>
      </c>
      <c r="B130" s="65">
        <f t="shared" si="35"/>
        <v>534187</v>
      </c>
      <c r="C130" s="50">
        <f t="shared" si="31"/>
        <v>100</v>
      </c>
      <c r="D130" s="65">
        <v>435767</v>
      </c>
      <c r="E130" s="50">
        <f t="shared" si="32"/>
        <v>81.57574033063328</v>
      </c>
      <c r="F130" s="65">
        <v>25691</v>
      </c>
      <c r="G130" s="50">
        <f t="shared" si="33"/>
        <v>4.8093645109296927</v>
      </c>
      <c r="H130" s="79">
        <v>72729</v>
      </c>
      <c r="I130" s="50">
        <f t="shared" si="34"/>
        <v>13.614895158437026</v>
      </c>
      <c r="J130" s="66"/>
    </row>
    <row r="131" spans="1:10" x14ac:dyDescent="0.25">
      <c r="A131" s="17" t="s">
        <v>9</v>
      </c>
      <c r="B131" s="65">
        <f t="shared" si="35"/>
        <v>556405</v>
      </c>
      <c r="C131" s="50">
        <f t="shared" si="31"/>
        <v>100</v>
      </c>
      <c r="D131" s="65">
        <v>449706</v>
      </c>
      <c r="E131" s="50">
        <f t="shared" si="32"/>
        <v>80.82350086717409</v>
      </c>
      <c r="F131" s="65">
        <v>28932</v>
      </c>
      <c r="G131" s="50">
        <f t="shared" si="33"/>
        <v>5.1998094912878212</v>
      </c>
      <c r="H131" s="79">
        <v>77767</v>
      </c>
      <c r="I131" s="50">
        <f t="shared" si="34"/>
        <v>13.976689641538087</v>
      </c>
      <c r="J131" s="66"/>
    </row>
    <row r="132" spans="1:10" x14ac:dyDescent="0.25">
      <c r="A132" s="17" t="s">
        <v>10</v>
      </c>
      <c r="B132" s="65">
        <f t="shared" si="35"/>
        <v>550884</v>
      </c>
      <c r="C132" s="50">
        <f t="shared" si="31"/>
        <v>100</v>
      </c>
      <c r="D132" s="65">
        <v>443871</v>
      </c>
      <c r="E132" s="50">
        <f t="shared" si="32"/>
        <v>80.574313285555576</v>
      </c>
      <c r="F132" s="65">
        <v>30114</v>
      </c>
      <c r="G132" s="50">
        <f t="shared" si="33"/>
        <v>5.4664865924586667</v>
      </c>
      <c r="H132" s="79">
        <v>76899</v>
      </c>
      <c r="I132" s="50">
        <f t="shared" si="34"/>
        <v>13.959200121985754</v>
      </c>
      <c r="J132" s="66"/>
    </row>
    <row r="133" spans="1:10" x14ac:dyDescent="0.25">
      <c r="A133" s="17" t="s">
        <v>11</v>
      </c>
      <c r="B133" s="65">
        <f t="shared" si="35"/>
        <v>559996</v>
      </c>
      <c r="C133" s="50">
        <f t="shared" si="31"/>
        <v>100</v>
      </c>
      <c r="D133" s="65">
        <v>459803</v>
      </c>
      <c r="E133" s="50">
        <f t="shared" si="32"/>
        <v>82.108265059036128</v>
      </c>
      <c r="F133" s="65">
        <v>27548</v>
      </c>
      <c r="G133" s="50">
        <f t="shared" si="33"/>
        <v>4.9193208522918024</v>
      </c>
      <c r="H133" s="79">
        <v>72645</v>
      </c>
      <c r="I133" s="50">
        <f t="shared" si="34"/>
        <v>12.972414088672062</v>
      </c>
      <c r="J133" s="66"/>
    </row>
    <row r="134" spans="1:10" x14ac:dyDescent="0.25">
      <c r="A134" s="17" t="s">
        <v>12</v>
      </c>
      <c r="B134" s="65">
        <f t="shared" si="35"/>
        <v>544704</v>
      </c>
      <c r="C134" s="50">
        <f t="shared" si="31"/>
        <v>100</v>
      </c>
      <c r="D134" s="65">
        <v>448393</v>
      </c>
      <c r="E134" s="50">
        <f t="shared" si="32"/>
        <v>82.31865380096346</v>
      </c>
      <c r="F134" s="65">
        <v>27952</v>
      </c>
      <c r="G134" s="50">
        <f t="shared" si="33"/>
        <v>5.1315944072376922</v>
      </c>
      <c r="H134" s="79">
        <v>68359</v>
      </c>
      <c r="I134" s="50">
        <f t="shared" si="34"/>
        <v>12.549751791798849</v>
      </c>
      <c r="J134" s="66"/>
    </row>
    <row r="135" spans="1:10" x14ac:dyDescent="0.25">
      <c r="A135" s="17" t="s">
        <v>13</v>
      </c>
      <c r="B135" s="65">
        <f t="shared" si="35"/>
        <v>437770</v>
      </c>
      <c r="C135" s="50">
        <f t="shared" si="31"/>
        <v>100</v>
      </c>
      <c r="D135" s="65">
        <v>350696</v>
      </c>
      <c r="E135" s="50">
        <f t="shared" si="32"/>
        <v>80.109646618087126</v>
      </c>
      <c r="F135" s="65">
        <v>27328</v>
      </c>
      <c r="G135" s="50">
        <f t="shared" si="33"/>
        <v>6.242547456426891</v>
      </c>
      <c r="H135" s="79">
        <v>59746</v>
      </c>
      <c r="I135" s="50">
        <f t="shared" si="34"/>
        <v>13.647805925485986</v>
      </c>
      <c r="J135" s="66"/>
    </row>
    <row r="136" spans="1:10" x14ac:dyDescent="0.25">
      <c r="A136" s="17" t="s">
        <v>14</v>
      </c>
      <c r="B136" s="65">
        <f t="shared" si="35"/>
        <v>396049</v>
      </c>
      <c r="C136" s="50">
        <f t="shared" si="31"/>
        <v>100</v>
      </c>
      <c r="D136" s="65">
        <v>321137</v>
      </c>
      <c r="E136" s="50">
        <f t="shared" si="32"/>
        <v>81.08516875437131</v>
      </c>
      <c r="F136" s="65">
        <v>27858</v>
      </c>
      <c r="G136" s="50">
        <f t="shared" si="33"/>
        <v>7.0339781188691299</v>
      </c>
      <c r="H136" s="79">
        <v>47054</v>
      </c>
      <c r="I136" s="50">
        <f t="shared" si="34"/>
        <v>11.880853126759568</v>
      </c>
      <c r="J136" s="66"/>
    </row>
    <row r="137" spans="1:10" s="12" customFormat="1" x14ac:dyDescent="0.25">
      <c r="A137" s="18" t="s">
        <v>1</v>
      </c>
      <c r="B137" s="64">
        <f>SUM(B125:B136)</f>
        <v>5911736</v>
      </c>
      <c r="C137" s="49">
        <f t="shared" si="31"/>
        <v>100</v>
      </c>
      <c r="D137" s="64">
        <f>SUM(D125:D136)</f>
        <v>4785906</v>
      </c>
      <c r="E137" s="49">
        <f t="shared" si="32"/>
        <v>80.956016980460561</v>
      </c>
      <c r="F137" s="64">
        <f>SUM(F125:F136)</f>
        <v>330363</v>
      </c>
      <c r="G137" s="49">
        <f t="shared" si="33"/>
        <v>5.5882569857652644</v>
      </c>
      <c r="H137" s="78">
        <f>SUM(H125:H136)</f>
        <v>795467</v>
      </c>
      <c r="I137" s="49">
        <f t="shared" si="34"/>
        <v>13.455726033774173</v>
      </c>
      <c r="J137" s="70"/>
    </row>
    <row r="139" spans="1:10" x14ac:dyDescent="0.25">
      <c r="A139" s="23"/>
      <c r="B139" s="23"/>
    </row>
    <row r="140" spans="1:10" ht="18" customHeight="1" x14ac:dyDescent="0.25">
      <c r="A140" s="5" t="s">
        <v>251</v>
      </c>
    </row>
    <row r="141" spans="1:10" x14ac:dyDescent="0.25">
      <c r="A141" s="5" t="s">
        <v>250</v>
      </c>
      <c r="B141" s="24"/>
      <c r="C141" s="24"/>
      <c r="D141" s="24"/>
      <c r="E141" s="24"/>
      <c r="F141" s="24"/>
      <c r="G141" s="24"/>
      <c r="H141" s="24"/>
      <c r="I141" s="24"/>
    </row>
  </sheetData>
  <mergeCells count="14">
    <mergeCell ref="A5:A9"/>
    <mergeCell ref="B5:C8"/>
    <mergeCell ref="D5:I5"/>
    <mergeCell ref="F6:G8"/>
    <mergeCell ref="H6:I8"/>
    <mergeCell ref="D6:E8"/>
    <mergeCell ref="A123:I123"/>
    <mergeCell ref="A11:I11"/>
    <mergeCell ref="A27:I27"/>
    <mergeCell ref="A43:I43"/>
    <mergeCell ref="A59:I59"/>
    <mergeCell ref="A75:I75"/>
    <mergeCell ref="A91:I91"/>
    <mergeCell ref="A107:I107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62" fitToHeight="3" orientation="portrait" r:id="rId1"/>
  <headerFooter alignWithMargins="0"/>
  <rowBreaks count="2" manualBreakCount="2">
    <brk id="58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Inhalt</vt:lpstr>
      <vt:lpstr>Übersicht Steuersätze</vt:lpstr>
      <vt:lpstr>Schaubilder 1-3</vt:lpstr>
      <vt:lpstr>Schaubilder 4-5</vt:lpstr>
      <vt:lpstr>1 Übersicht </vt:lpstr>
      <vt:lpstr> 2 Luftverkehrsunternehmen</vt:lpstr>
      <vt:lpstr>3 Steuerpfl. Rechtsvorgänge </vt:lpstr>
      <vt:lpstr>4 Steuerbefreite Rechtsvorgänge</vt:lpstr>
      <vt:lpstr>Anlage 1</vt:lpstr>
      <vt:lpstr>Anlage 2</vt:lpstr>
      <vt:lpstr>Qualitätsbericht</vt:lpstr>
      <vt:lpstr>' 2 Luftverkehrsunternehmen'!Druckbereich</vt:lpstr>
      <vt:lpstr>'1 Übersicht '!Druckbereich</vt:lpstr>
      <vt:lpstr>'4 Steuerbefreite Rechtsvorgänge'!Druckbereich</vt:lpstr>
      <vt:lpstr>Inhalt!Druckbereich</vt:lpstr>
      <vt:lpstr>'Schaubilder 1-3'!Druckbereich</vt:lpstr>
      <vt:lpstr>'Schaubilder 4-5'!Druckbereich</vt:lpstr>
      <vt:lpstr>Titel!Druckbereich</vt:lpstr>
      <vt:lpstr>'Übersicht Steuersätze'!Druckbereich</vt:lpstr>
      <vt:lpstr>'4 Steuerbefreite Rechtsvorgänge'!Drucktitel</vt:lpstr>
      <vt:lpstr>Titel!Text20</vt:lpstr>
      <vt:lpstr>Titel!Text9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Luftverkehrsteuer - Fachserie 14 Reihe 9.6 - 2017</dc:title>
  <dc:creator>Statistisches Bundesamt (Destatis)</dc:creator>
  <cp:keywords>Steuern; Luftverkehr; Luftverkehrsunternehmen; Fluggäste; Steuersatz, Steuerbefreiung</cp:keywords>
  <cp:lastModifiedBy>Haas-Helfrich, Daniela (B305)</cp:lastModifiedBy>
  <cp:lastPrinted>2018-04-04T11:38:22Z</cp:lastPrinted>
  <dcterms:created xsi:type="dcterms:W3CDTF">2011-04-10T11:11:05Z</dcterms:created>
  <dcterms:modified xsi:type="dcterms:W3CDTF">2018-04-04T11:38:58Z</dcterms:modified>
</cp:coreProperties>
</file>