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640"/>
  </bookViews>
  <sheets>
    <sheet name="Titel" sheetId="21" r:id="rId1"/>
    <sheet name="Inhalt" sheetId="9" r:id="rId2"/>
    <sheet name="Einführung" sheetId="22" r:id="rId3"/>
    <sheet name="Glossar" sheetId="19" r:id="rId4"/>
    <sheet name="1.1" sheetId="23" r:id="rId5"/>
    <sheet name="1.2" sheetId="28" r:id="rId6"/>
    <sheet name="1.3" sheetId="24" r:id="rId7"/>
    <sheet name="1.4" sheetId="25" r:id="rId8"/>
    <sheet name="1.5" sheetId="26" r:id="rId9"/>
    <sheet name="1.6" sheetId="27" r:id="rId10"/>
    <sheet name="2.1" sheetId="29" r:id="rId11"/>
    <sheet name="2.2" sheetId="30" r:id="rId12"/>
    <sheet name="2.3" sheetId="31" r:id="rId13"/>
  </sheets>
  <definedNames>
    <definedName name="_xlnm.Print_Titles" localSheetId="5">'1.2'!$1:$4</definedName>
    <definedName name="_xlnm.Print_Titles" localSheetId="6">'1.3'!$1:$3</definedName>
    <definedName name="Text20" localSheetId="0">Titel!$B$58</definedName>
    <definedName name="Text9" localSheetId="0">Titel!$B$57</definedName>
  </definedNames>
  <calcPr calcId="145621" calcOnSave="0"/>
</workbook>
</file>

<file path=xl/calcChain.xml><?xml version="1.0" encoding="utf-8"?>
<calcChain xmlns="http://schemas.openxmlformats.org/spreadsheetml/2006/main">
  <c r="E5" i="30" l="1"/>
  <c r="F5" i="30"/>
  <c r="G5" i="30"/>
  <c r="H5" i="30"/>
  <c r="I5" i="30"/>
  <c r="J5" i="30"/>
  <c r="K5" i="30"/>
  <c r="L5" i="30"/>
  <c r="M5" i="30"/>
  <c r="N5" i="30"/>
  <c r="O5" i="30"/>
  <c r="P5" i="30"/>
  <c r="E6" i="30"/>
  <c r="F6" i="30"/>
  <c r="G6" i="30"/>
  <c r="H6" i="30"/>
  <c r="I6" i="30"/>
  <c r="J6" i="30"/>
  <c r="K6" i="30"/>
  <c r="L6" i="30"/>
  <c r="M6" i="30"/>
  <c r="N6" i="30"/>
  <c r="O6" i="30"/>
  <c r="P6" i="30"/>
  <c r="E7" i="30"/>
  <c r="F7" i="30"/>
  <c r="G7" i="30"/>
  <c r="H7" i="30"/>
  <c r="I7" i="30"/>
  <c r="J7" i="30"/>
  <c r="K7" i="30"/>
  <c r="L7" i="30"/>
  <c r="M7" i="30"/>
  <c r="N7" i="30"/>
  <c r="O7" i="30"/>
  <c r="P7" i="30"/>
  <c r="E8" i="30"/>
  <c r="F8" i="30"/>
  <c r="G8" i="30"/>
  <c r="H8" i="30"/>
  <c r="I8" i="30"/>
  <c r="J8" i="30"/>
  <c r="K8" i="30"/>
  <c r="L8" i="30"/>
  <c r="M8" i="30"/>
  <c r="N8" i="30"/>
  <c r="O8" i="30"/>
  <c r="P8" i="30"/>
  <c r="E9" i="30"/>
  <c r="F9" i="30"/>
  <c r="G9" i="30"/>
  <c r="H9" i="30"/>
  <c r="I9" i="30"/>
  <c r="J9" i="30"/>
  <c r="K9" i="30"/>
  <c r="L9" i="30"/>
  <c r="M9" i="30"/>
  <c r="N9" i="30"/>
  <c r="O9" i="30"/>
  <c r="P9" i="30"/>
  <c r="E10" i="30"/>
  <c r="F10" i="30"/>
  <c r="G10" i="30"/>
  <c r="H10" i="30"/>
  <c r="I10" i="30"/>
  <c r="J10" i="30"/>
  <c r="K10" i="30"/>
  <c r="L10" i="30"/>
  <c r="M10" i="30"/>
  <c r="N10" i="30"/>
  <c r="O10" i="30"/>
  <c r="P10" i="30"/>
  <c r="E11" i="30"/>
  <c r="F11" i="30"/>
  <c r="G11" i="30"/>
  <c r="H11" i="30"/>
  <c r="I11" i="30"/>
  <c r="J11" i="30"/>
  <c r="K11" i="30"/>
  <c r="L11" i="30"/>
  <c r="M11" i="30"/>
  <c r="N11" i="30"/>
  <c r="O11" i="30"/>
  <c r="P11" i="30"/>
  <c r="E12" i="30"/>
  <c r="F12" i="30"/>
  <c r="G12" i="30"/>
  <c r="H12" i="30"/>
  <c r="I12" i="30"/>
  <c r="J12" i="30"/>
  <c r="K12" i="30"/>
  <c r="L12" i="30"/>
  <c r="M12" i="30"/>
  <c r="N12" i="30"/>
  <c r="O12" i="30"/>
  <c r="P12" i="30"/>
  <c r="E13" i="30"/>
  <c r="F13" i="30"/>
  <c r="G13" i="30"/>
  <c r="H13" i="30"/>
  <c r="I13" i="30"/>
  <c r="J13" i="30"/>
  <c r="K13" i="30"/>
  <c r="L13" i="30"/>
  <c r="M13" i="30"/>
  <c r="N13" i="30"/>
  <c r="O13" i="30"/>
  <c r="P13" i="30"/>
  <c r="E14" i="30"/>
  <c r="F14" i="30"/>
  <c r="G14" i="30"/>
  <c r="H14" i="30"/>
  <c r="I14" i="30"/>
  <c r="J14" i="30"/>
  <c r="K14" i="30"/>
  <c r="L14" i="30"/>
  <c r="M14" i="30"/>
  <c r="N14" i="30"/>
  <c r="O14" i="30"/>
  <c r="P14" i="30"/>
  <c r="E15" i="30"/>
  <c r="F15" i="30"/>
  <c r="G15" i="30"/>
  <c r="H15" i="30"/>
  <c r="I15" i="30"/>
  <c r="J15" i="30"/>
  <c r="K15" i="30"/>
  <c r="L15" i="30"/>
  <c r="M15" i="30"/>
  <c r="N15" i="30"/>
  <c r="O15" i="30"/>
  <c r="P15" i="30"/>
  <c r="E16" i="30"/>
  <c r="F16" i="30"/>
  <c r="G16" i="30"/>
  <c r="H16" i="30"/>
  <c r="I16" i="30"/>
  <c r="J16" i="30"/>
  <c r="K16" i="30"/>
  <c r="L16" i="30"/>
  <c r="M16" i="30"/>
  <c r="N16" i="30"/>
  <c r="O16" i="30"/>
  <c r="P16" i="30"/>
  <c r="E17" i="30"/>
  <c r="F17" i="30"/>
  <c r="G17" i="30"/>
  <c r="H17" i="30"/>
  <c r="I17" i="30"/>
  <c r="J17" i="30"/>
  <c r="K17" i="30"/>
  <c r="L17" i="30"/>
  <c r="M17" i="30"/>
  <c r="N17" i="30"/>
  <c r="O17" i="30"/>
  <c r="P17" i="30"/>
  <c r="E18" i="30"/>
  <c r="F18" i="30"/>
  <c r="G18" i="30"/>
  <c r="H18" i="30"/>
  <c r="I18" i="30"/>
  <c r="J18" i="30"/>
  <c r="K18" i="30"/>
  <c r="L18" i="30"/>
  <c r="M18" i="30"/>
  <c r="N18" i="30"/>
  <c r="O18" i="30"/>
  <c r="P18" i="30"/>
  <c r="E19" i="30"/>
  <c r="F19" i="30"/>
  <c r="G19" i="30"/>
  <c r="H19" i="30"/>
  <c r="I19" i="30"/>
  <c r="J19" i="30"/>
  <c r="K19" i="30"/>
  <c r="L19" i="30"/>
  <c r="M19" i="30"/>
  <c r="N19" i="30"/>
  <c r="O19" i="30"/>
  <c r="P19" i="30"/>
  <c r="E20" i="30"/>
  <c r="F20" i="30"/>
  <c r="G20" i="30"/>
  <c r="H20" i="30"/>
  <c r="I20" i="30"/>
  <c r="J20" i="30"/>
  <c r="K20" i="30"/>
  <c r="L20" i="30"/>
  <c r="M20" i="30"/>
  <c r="N20" i="30"/>
  <c r="O20" i="30"/>
  <c r="P20" i="30"/>
  <c r="E21" i="30"/>
  <c r="F21" i="30"/>
  <c r="G21" i="30"/>
  <c r="H21" i="30"/>
  <c r="I21" i="30"/>
  <c r="J21" i="30"/>
  <c r="K21" i="30"/>
  <c r="L21" i="30"/>
  <c r="M21" i="30"/>
  <c r="N21" i="30"/>
  <c r="O21" i="30"/>
  <c r="P21" i="30"/>
  <c r="E22" i="30"/>
  <c r="F22" i="30"/>
  <c r="G22" i="30"/>
  <c r="H22" i="30"/>
  <c r="I22" i="30"/>
  <c r="J22" i="30"/>
  <c r="K22" i="30"/>
  <c r="L22" i="30"/>
  <c r="M22" i="30"/>
  <c r="N22" i="30"/>
  <c r="O22" i="30"/>
  <c r="P22" i="30"/>
  <c r="E23" i="30"/>
  <c r="F23" i="30"/>
  <c r="G23" i="30"/>
  <c r="H23" i="30"/>
  <c r="I23" i="30"/>
  <c r="J23" i="30"/>
  <c r="K23" i="30"/>
  <c r="L23" i="30"/>
  <c r="M23" i="30"/>
  <c r="N23" i="30"/>
  <c r="O23" i="30"/>
  <c r="P23" i="30"/>
  <c r="D23" i="30"/>
  <c r="D6" i="30"/>
  <c r="D7" i="30"/>
  <c r="D8" i="30"/>
  <c r="D9" i="30"/>
  <c r="D10" i="30"/>
  <c r="D11" i="30"/>
  <c r="D12" i="30"/>
  <c r="D13" i="30"/>
  <c r="D14" i="30"/>
  <c r="D15" i="30"/>
  <c r="D16" i="30"/>
  <c r="D17" i="30"/>
  <c r="D18" i="30"/>
  <c r="D19" i="30"/>
  <c r="D20" i="30"/>
  <c r="D21" i="30"/>
  <c r="D22" i="30"/>
  <c r="D5" i="30"/>
  <c r="J111" i="28"/>
  <c r="I111" i="28"/>
  <c r="H111" i="28"/>
  <c r="F111" i="28"/>
  <c r="E111" i="28"/>
  <c r="J109" i="28"/>
  <c r="I109" i="28"/>
  <c r="H109" i="28"/>
  <c r="G109" i="28"/>
  <c r="F109" i="28"/>
  <c r="I104" i="28"/>
  <c r="H104" i="28"/>
  <c r="I100" i="28"/>
  <c r="H100" i="28"/>
  <c r="G100" i="28"/>
  <c r="I99" i="28"/>
  <c r="H99" i="28"/>
  <c r="G99" i="28"/>
  <c r="I97" i="28"/>
  <c r="H97" i="28"/>
  <c r="G97" i="28"/>
  <c r="I95" i="28"/>
  <c r="H95" i="28"/>
  <c r="G95" i="28"/>
  <c r="I94" i="28"/>
  <c r="H94" i="28"/>
  <c r="G94" i="28"/>
  <c r="I93" i="28"/>
  <c r="H93" i="28"/>
  <c r="G93" i="28"/>
  <c r="I92" i="28"/>
  <c r="H92" i="28"/>
  <c r="G92" i="28"/>
  <c r="I91" i="28"/>
  <c r="H91" i="28"/>
  <c r="G91" i="28"/>
  <c r="I90" i="28"/>
  <c r="H90" i="28"/>
  <c r="G90" i="28"/>
  <c r="F90" i="28"/>
  <c r="I89" i="28"/>
  <c r="H89" i="28"/>
  <c r="G89" i="28"/>
  <c r="I88" i="28"/>
  <c r="H88" i="28"/>
  <c r="G88" i="28"/>
  <c r="I87" i="28"/>
  <c r="H87" i="28"/>
  <c r="G87" i="28"/>
  <c r="I86" i="28"/>
  <c r="H86" i="28"/>
  <c r="G86" i="28"/>
  <c r="I85" i="28"/>
  <c r="H85" i="28"/>
  <c r="G85" i="28"/>
  <c r="I83" i="28"/>
  <c r="H83" i="28"/>
  <c r="G83" i="28"/>
  <c r="I81" i="28"/>
  <c r="H81" i="28"/>
  <c r="G81" i="28"/>
  <c r="Z72" i="28"/>
  <c r="J66" i="28"/>
  <c r="I66" i="28"/>
  <c r="H66" i="28"/>
  <c r="F66" i="28"/>
  <c r="E66" i="28"/>
  <c r="I60" i="28"/>
  <c r="H60" i="28"/>
  <c r="G60" i="28"/>
  <c r="F60" i="28"/>
  <c r="E60" i="28"/>
  <c r="I58" i="28"/>
  <c r="H58" i="28"/>
  <c r="G58" i="28"/>
  <c r="F58" i="28"/>
  <c r="E58" i="28"/>
  <c r="I56" i="28"/>
  <c r="H56" i="28"/>
  <c r="G56" i="28"/>
  <c r="F56" i="28"/>
  <c r="E56" i="28"/>
  <c r="I54" i="28"/>
  <c r="H54" i="28"/>
  <c r="G54" i="28"/>
  <c r="F54" i="28"/>
  <c r="E54" i="28"/>
  <c r="I51" i="28"/>
  <c r="H51" i="28"/>
  <c r="G51" i="28"/>
  <c r="F51" i="28"/>
  <c r="E51" i="28"/>
  <c r="I49" i="28"/>
  <c r="H49" i="28"/>
  <c r="G49" i="28"/>
  <c r="F49" i="28"/>
  <c r="E49" i="28"/>
  <c r="I47" i="28"/>
  <c r="H47" i="28"/>
  <c r="G47" i="28"/>
  <c r="F47" i="28"/>
  <c r="E47" i="28"/>
  <c r="I45" i="28"/>
  <c r="H45" i="28"/>
  <c r="G45" i="28"/>
  <c r="F45" i="28"/>
  <c r="E45" i="28"/>
  <c r="I43" i="28"/>
  <c r="H43" i="28"/>
  <c r="G43" i="28"/>
  <c r="F43" i="28"/>
  <c r="E43" i="28"/>
  <c r="E42" i="28"/>
  <c r="I41" i="28"/>
  <c r="H41" i="28"/>
  <c r="G41" i="28"/>
  <c r="F41" i="28"/>
  <c r="E41" i="28"/>
  <c r="I39" i="28"/>
  <c r="H39" i="28"/>
  <c r="G39" i="28"/>
  <c r="F39" i="28"/>
  <c r="E39" i="28"/>
  <c r="P86" i="28"/>
  <c r="K70" i="28"/>
  <c r="E69" i="28"/>
  <c r="K72" i="28"/>
  <c r="F68" i="28"/>
  <c r="U67" i="28"/>
  <c r="O109" i="28"/>
  <c r="Y64" i="28"/>
  <c r="AC63" i="28"/>
  <c r="L63" i="28"/>
  <c r="P61" i="28"/>
  <c r="L61" i="28"/>
  <c r="E59" i="28"/>
  <c r="E57" i="28"/>
  <c r="J56" i="28"/>
  <c r="V55" i="28"/>
  <c r="N55" i="28"/>
  <c r="U52" i="28"/>
  <c r="F89" i="28"/>
  <c r="M52" i="28"/>
  <c r="P92" i="28"/>
  <c r="E50" i="28"/>
  <c r="E48" i="28"/>
  <c r="E46" i="28"/>
  <c r="N45" i="28"/>
  <c r="J45" i="28"/>
  <c r="F44" i="28"/>
  <c r="M44" i="28"/>
  <c r="O84" i="28"/>
  <c r="G84" i="28"/>
  <c r="K41" i="28"/>
  <c r="J41" i="28"/>
  <c r="S39" i="28"/>
  <c r="F40" i="28"/>
  <c r="P38" i="28"/>
  <c r="AA38" i="28"/>
  <c r="K38" i="28"/>
  <c r="W38" i="28"/>
  <c r="R79" i="28"/>
  <c r="Y37" i="28"/>
  <c r="U37" i="28"/>
  <c r="O37" i="28"/>
  <c r="I37" i="28"/>
  <c r="U35" i="28"/>
  <c r="Q35" i="28"/>
  <c r="L35" i="28"/>
  <c r="I34" i="28"/>
  <c r="E35" i="28"/>
  <c r="R47" i="28" l="1"/>
  <c r="Y34" i="28"/>
  <c r="W44" i="28"/>
  <c r="K91" i="28"/>
  <c r="Q63" i="28"/>
  <c r="Z45" i="28"/>
  <c r="N66" i="28"/>
  <c r="U34" i="28"/>
  <c r="N34" i="28"/>
  <c r="N36" i="28"/>
  <c r="S42" i="28"/>
  <c r="K34" i="28"/>
  <c r="S34" i="28"/>
  <c r="AA34" i="28"/>
  <c r="G77" i="28"/>
  <c r="K36" i="28"/>
  <c r="S36" i="28"/>
  <c r="W77" i="28"/>
  <c r="AA36" i="28"/>
  <c r="M39" i="28"/>
  <c r="N83" i="28"/>
  <c r="R42" i="28"/>
  <c r="V84" i="28"/>
  <c r="P87" i="28"/>
  <c r="V46" i="28"/>
  <c r="M48" i="28"/>
  <c r="Q48" i="28"/>
  <c r="U48" i="28"/>
  <c r="Y48" i="28"/>
  <c r="N50" i="28"/>
  <c r="R92" i="28"/>
  <c r="V49" i="28"/>
  <c r="N102" i="28"/>
  <c r="V59" i="28"/>
  <c r="M69" i="28"/>
  <c r="AC69" i="28"/>
  <c r="S81" i="28"/>
  <c r="E34" i="28"/>
  <c r="V36" i="28"/>
  <c r="W45" i="28"/>
  <c r="H75" i="28"/>
  <c r="L75" i="28"/>
  <c r="P75" i="28"/>
  <c r="T75" i="28"/>
  <c r="X34" i="28"/>
  <c r="AB35" i="28"/>
  <c r="H77" i="28"/>
  <c r="L78" i="28"/>
  <c r="P36" i="28"/>
  <c r="AB78" i="28"/>
  <c r="W39" i="28"/>
  <c r="R39" i="28"/>
  <c r="W84" i="28"/>
  <c r="AA41" i="28"/>
  <c r="Y44" i="28"/>
  <c r="Y45" i="28"/>
  <c r="Z47" i="28"/>
  <c r="K92" i="28"/>
  <c r="Q54" i="28"/>
  <c r="Y54" i="28"/>
  <c r="R56" i="28"/>
  <c r="Z56" i="28"/>
  <c r="Y63" i="28"/>
  <c r="N65" i="28"/>
  <c r="M66" i="28"/>
  <c r="J72" i="28"/>
  <c r="N68" i="28"/>
  <c r="AA70" i="28"/>
  <c r="L36" i="28"/>
  <c r="V54" i="28"/>
  <c r="F59" i="28"/>
  <c r="L108" i="28"/>
  <c r="Z89" i="28"/>
  <c r="AA35" i="28"/>
  <c r="N46" i="28"/>
  <c r="M68" i="28"/>
  <c r="X77" i="28"/>
  <c r="N81" i="28"/>
  <c r="M88" i="28"/>
  <c r="U46" i="28"/>
  <c r="AA91" i="28"/>
  <c r="M55" i="28"/>
  <c r="V50" i="28"/>
  <c r="I59" i="28"/>
  <c r="AA72" i="28"/>
  <c r="AA92" i="28"/>
  <c r="O108" i="28"/>
  <c r="K81" i="28"/>
  <c r="S82" i="28"/>
  <c r="AA81" i="28"/>
  <c r="P34" i="28"/>
  <c r="G36" i="28"/>
  <c r="X36" i="28"/>
  <c r="U38" i="28"/>
  <c r="N39" i="28"/>
  <c r="E40" i="28"/>
  <c r="V41" i="28"/>
  <c r="N42" i="28"/>
  <c r="G44" i="28"/>
  <c r="F50" i="28"/>
  <c r="N54" i="28"/>
  <c r="N58" i="28"/>
  <c r="N59" i="28"/>
  <c r="I64" i="28"/>
  <c r="AC68" i="28"/>
  <c r="P77" i="28"/>
  <c r="AA80" i="28"/>
  <c r="V83" i="28"/>
  <c r="Z41" i="28"/>
  <c r="V81" i="28"/>
  <c r="E38" i="28"/>
  <c r="N49" i="28"/>
  <c r="V82" i="28"/>
  <c r="J90" i="28"/>
  <c r="U55" i="28"/>
  <c r="V68" i="28"/>
  <c r="P35" i="28"/>
  <c r="W36" i="28"/>
  <c r="S37" i="28"/>
  <c r="I42" i="28"/>
  <c r="U45" i="28"/>
  <c r="K80" i="28"/>
  <c r="J35" i="28"/>
  <c r="R35" i="28"/>
  <c r="Z35" i="28"/>
  <c r="J37" i="28"/>
  <c r="Z37" i="28"/>
  <c r="N38" i="28"/>
  <c r="V40" i="28"/>
  <c r="J86" i="28"/>
  <c r="N43" i="28"/>
  <c r="R86" i="28"/>
  <c r="Z86" i="28"/>
  <c r="J93" i="28"/>
  <c r="O96" i="28"/>
  <c r="O78" i="28"/>
  <c r="M89" i="28"/>
  <c r="Q113" i="28"/>
  <c r="Y77" i="28"/>
  <c r="T34" i="28"/>
  <c r="K35" i="28"/>
  <c r="H36" i="28"/>
  <c r="AB36" i="28"/>
  <c r="O42" i="28"/>
  <c r="J47" i="28"/>
  <c r="I50" i="28"/>
  <c r="V58" i="28"/>
  <c r="N84" i="28"/>
  <c r="F75" i="28"/>
  <c r="F35" i="28"/>
  <c r="V75" i="28"/>
  <c r="V35" i="28"/>
  <c r="F77" i="28"/>
  <c r="F78" i="28"/>
  <c r="R77" i="28"/>
  <c r="R78" i="28"/>
  <c r="V80" i="28"/>
  <c r="V79" i="28"/>
  <c r="L82" i="28"/>
  <c r="L81" i="28"/>
  <c r="L40" i="28"/>
  <c r="L39" i="28"/>
  <c r="P82" i="28"/>
  <c r="P81" i="28"/>
  <c r="P40" i="28"/>
  <c r="P39" i="28"/>
  <c r="X82" i="28"/>
  <c r="X81" i="28"/>
  <c r="X40" i="28"/>
  <c r="X39" i="28"/>
  <c r="AB82" i="28"/>
  <c r="AB81" i="28"/>
  <c r="AB40" i="28"/>
  <c r="AB39" i="28"/>
  <c r="M84" i="28"/>
  <c r="M83" i="28"/>
  <c r="Q84" i="28"/>
  <c r="Q83" i="28"/>
  <c r="U84" i="28"/>
  <c r="U83" i="28"/>
  <c r="Y84" i="28"/>
  <c r="Y83" i="28"/>
  <c r="V85" i="28"/>
  <c r="V86" i="28"/>
  <c r="K87" i="28"/>
  <c r="K88" i="28"/>
  <c r="K46" i="28"/>
  <c r="S87" i="28"/>
  <c r="S46" i="28"/>
  <c r="AA88" i="28"/>
  <c r="AA87" i="28"/>
  <c r="AA46" i="28"/>
  <c r="P90" i="28"/>
  <c r="P89" i="28"/>
  <c r="P48" i="28"/>
  <c r="P47" i="28"/>
  <c r="T90" i="28"/>
  <c r="T89" i="28"/>
  <c r="T48" i="28"/>
  <c r="T47" i="28"/>
  <c r="AB90" i="28"/>
  <c r="AB89" i="28"/>
  <c r="AB48" i="28"/>
  <c r="AB47" i="28"/>
  <c r="M92" i="28"/>
  <c r="M91" i="28"/>
  <c r="Q92" i="28"/>
  <c r="Q91" i="28"/>
  <c r="U92" i="28"/>
  <c r="U91" i="28"/>
  <c r="Y92" i="28"/>
  <c r="Y91" i="28"/>
  <c r="N93" i="28"/>
  <c r="N94" i="28"/>
  <c r="R93" i="28"/>
  <c r="R94" i="28"/>
  <c r="V93" i="28"/>
  <c r="V94" i="28"/>
  <c r="Z93" i="28"/>
  <c r="Z94" i="28"/>
  <c r="K97" i="28"/>
  <c r="K95" i="28"/>
  <c r="K98" i="28"/>
  <c r="K55" i="28"/>
  <c r="K54" i="28"/>
  <c r="K96" i="28"/>
  <c r="S96" i="28"/>
  <c r="S97" i="28"/>
  <c r="S55" i="28"/>
  <c r="S54" i="28"/>
  <c r="S98" i="28"/>
  <c r="W97" i="28"/>
  <c r="W96" i="28"/>
  <c r="W98" i="28"/>
  <c r="W95" i="28"/>
  <c r="W55" i="28"/>
  <c r="W54" i="28"/>
  <c r="AA97" i="28"/>
  <c r="AA95" i="28"/>
  <c r="AA98" i="28"/>
  <c r="AA96" i="28"/>
  <c r="AA55" i="28"/>
  <c r="AA54" i="28"/>
  <c r="L100" i="28"/>
  <c r="L99" i="28"/>
  <c r="L57" i="28"/>
  <c r="L56" i="28"/>
  <c r="P100" i="28"/>
  <c r="P57" i="28"/>
  <c r="P56" i="28"/>
  <c r="T100" i="28"/>
  <c r="T99" i="28"/>
  <c r="T57" i="28"/>
  <c r="T56" i="28"/>
  <c r="X100" i="28"/>
  <c r="X99" i="28"/>
  <c r="X57" i="28"/>
  <c r="X56" i="28"/>
  <c r="AB100" i="28"/>
  <c r="AB99" i="28"/>
  <c r="AB57" i="28"/>
  <c r="AB56" i="28"/>
  <c r="M102" i="28"/>
  <c r="M101" i="28"/>
  <c r="Q102" i="28"/>
  <c r="Q101" i="28"/>
  <c r="U101" i="28"/>
  <c r="U102" i="28"/>
  <c r="Y101" i="28"/>
  <c r="Y102" i="28"/>
  <c r="J103" i="28"/>
  <c r="J104" i="28"/>
  <c r="N103" i="28"/>
  <c r="N104" i="28"/>
  <c r="N61" i="28"/>
  <c r="R103" i="28"/>
  <c r="R104" i="28"/>
  <c r="R61" i="28"/>
  <c r="V103" i="28"/>
  <c r="V104" i="28"/>
  <c r="Z103" i="28"/>
  <c r="Z104" i="28"/>
  <c r="G105" i="28"/>
  <c r="G106" i="28"/>
  <c r="G62" i="28"/>
  <c r="K106" i="28"/>
  <c r="K105" i="28"/>
  <c r="K62" i="28"/>
  <c r="Z106" i="28"/>
  <c r="R106" i="28"/>
  <c r="U106" i="28"/>
  <c r="Q106" i="28"/>
  <c r="AA106" i="28"/>
  <c r="X106" i="28"/>
  <c r="O105" i="28"/>
  <c r="T106" i="28"/>
  <c r="W106" i="28"/>
  <c r="Z62" i="28"/>
  <c r="O106" i="28"/>
  <c r="AA62" i="28"/>
  <c r="W62" i="28"/>
  <c r="O62" i="28"/>
  <c r="U62" i="28"/>
  <c r="E62" i="28"/>
  <c r="X62" i="28"/>
  <c r="Q62" i="28"/>
  <c r="Y105" i="28"/>
  <c r="Y106" i="28"/>
  <c r="I108" i="28"/>
  <c r="I107" i="28"/>
  <c r="M108" i="28"/>
  <c r="M107" i="28"/>
  <c r="M63" i="28"/>
  <c r="S108" i="28"/>
  <c r="S107" i="28"/>
  <c r="S63" i="28"/>
  <c r="L109" i="28"/>
  <c r="M110" i="28"/>
  <c r="L65" i="28"/>
  <c r="Q110" i="28"/>
  <c r="P109" i="28"/>
  <c r="P65" i="28"/>
  <c r="P64" i="28"/>
  <c r="AB110" i="28"/>
  <c r="X110" i="28"/>
  <c r="AA110" i="28"/>
  <c r="K110" i="28"/>
  <c r="Y110" i="28"/>
  <c r="U110" i="28"/>
  <c r="Z110" i="28"/>
  <c r="T109" i="28"/>
  <c r="AA65" i="28"/>
  <c r="W65" i="28"/>
  <c r="AB65" i="28"/>
  <c r="X65" i="28"/>
  <c r="T65" i="28"/>
  <c r="Z65" i="28"/>
  <c r="K112" i="28"/>
  <c r="K111" i="28"/>
  <c r="K67" i="28"/>
  <c r="K66" i="28"/>
  <c r="H112" i="28"/>
  <c r="O112" i="28"/>
  <c r="O111" i="28"/>
  <c r="F112" i="28"/>
  <c r="E112" i="28"/>
  <c r="J112" i="28"/>
  <c r="O67" i="28"/>
  <c r="AC108" i="28" s="1"/>
  <c r="O66" i="28"/>
  <c r="AC107" i="28" s="1"/>
  <c r="H67" i="28"/>
  <c r="I67" i="28"/>
  <c r="I112" i="28"/>
  <c r="J67" i="28"/>
  <c r="S112" i="28"/>
  <c r="S111" i="28"/>
  <c r="S67" i="28"/>
  <c r="S66" i="28"/>
  <c r="W112" i="28"/>
  <c r="W111" i="28"/>
  <c r="W67" i="28"/>
  <c r="W66" i="28"/>
  <c r="AA112" i="28"/>
  <c r="AA111" i="28"/>
  <c r="AA67" i="28"/>
  <c r="AA66" i="28"/>
  <c r="H113" i="28"/>
  <c r="H114" i="28"/>
  <c r="H73" i="28"/>
  <c r="H72" i="28"/>
  <c r="H68" i="28"/>
  <c r="H69" i="28"/>
  <c r="L113" i="28"/>
  <c r="L114" i="28"/>
  <c r="L73" i="28"/>
  <c r="L72" i="28"/>
  <c r="L68" i="28"/>
  <c r="P113" i="28"/>
  <c r="P114" i="28"/>
  <c r="P73" i="28"/>
  <c r="P72" i="28"/>
  <c r="P68" i="28"/>
  <c r="P69" i="28"/>
  <c r="T113" i="28"/>
  <c r="T114" i="28"/>
  <c r="T73" i="28"/>
  <c r="T72" i="28"/>
  <c r="T68" i="28"/>
  <c r="X113" i="28"/>
  <c r="X73" i="28"/>
  <c r="X72" i="28"/>
  <c r="X68" i="28"/>
  <c r="X69" i="28"/>
  <c r="X114" i="28"/>
  <c r="AB113" i="28"/>
  <c r="AB114" i="28"/>
  <c r="AB73" i="28"/>
  <c r="AB72" i="28"/>
  <c r="AB68" i="28"/>
  <c r="H116" i="28"/>
  <c r="H71" i="28"/>
  <c r="H70" i="28"/>
  <c r="L116" i="28"/>
  <c r="L115" i="28"/>
  <c r="L71" i="28"/>
  <c r="P116" i="28"/>
  <c r="P115" i="28"/>
  <c r="P71" i="28"/>
  <c r="P70" i="28"/>
  <c r="T116" i="28"/>
  <c r="T115" i="28"/>
  <c r="T71" i="28"/>
  <c r="X116" i="28"/>
  <c r="X71" i="28"/>
  <c r="X115" i="28"/>
  <c r="X70" i="28"/>
  <c r="AB116" i="28"/>
  <c r="AB115" i="28"/>
  <c r="AB71" i="28"/>
  <c r="N37" i="28"/>
  <c r="O40" i="28"/>
  <c r="Z40" i="28"/>
  <c r="Y42" i="28"/>
  <c r="J43" i="28"/>
  <c r="U43" i="28"/>
  <c r="Z43" i="28"/>
  <c r="R44" i="28"/>
  <c r="S45" i="28"/>
  <c r="J48" i="28"/>
  <c r="R48" i="28"/>
  <c r="J51" i="28"/>
  <c r="Z51" i="28"/>
  <c r="R52" i="28"/>
  <c r="Z52" i="28"/>
  <c r="J57" i="28"/>
  <c r="Z57" i="28"/>
  <c r="I62" i="28"/>
  <c r="T69" i="28"/>
  <c r="R73" i="28"/>
  <c r="Z75" i="28"/>
  <c r="AA82" i="28"/>
  <c r="X85" i="28"/>
  <c r="S88" i="28"/>
  <c r="Z90" i="28"/>
  <c r="Q94" i="28"/>
  <c r="V96" i="28"/>
  <c r="P99" i="28"/>
  <c r="G75" i="28"/>
  <c r="G34" i="28"/>
  <c r="O75" i="28"/>
  <c r="O34" i="28"/>
  <c r="W75" i="28"/>
  <c r="W34" i="28"/>
  <c r="X80" i="28"/>
  <c r="T80" i="28"/>
  <c r="U80" i="28"/>
  <c r="Q80" i="28"/>
  <c r="E80" i="28"/>
  <c r="W80" i="28"/>
  <c r="O80" i="28"/>
  <c r="O79" i="28"/>
  <c r="AC38" i="28"/>
  <c r="O38" i="28"/>
  <c r="M82" i="28"/>
  <c r="M81" i="28"/>
  <c r="Q82" i="28"/>
  <c r="Q81" i="28"/>
  <c r="Y82" i="28"/>
  <c r="Y81" i="28"/>
  <c r="K86" i="28"/>
  <c r="K85" i="28"/>
  <c r="S86" i="28"/>
  <c r="S85" i="28"/>
  <c r="AA86" i="28"/>
  <c r="AA85" i="28"/>
  <c r="P88" i="28"/>
  <c r="P46" i="28"/>
  <c r="P45" i="28"/>
  <c r="T88" i="28"/>
  <c r="T87" i="28"/>
  <c r="T46" i="28"/>
  <c r="T45" i="28"/>
  <c r="AB88" i="28"/>
  <c r="AB46" i="28"/>
  <c r="AB45" i="28"/>
  <c r="V92" i="28"/>
  <c r="V91" i="28"/>
  <c r="K94" i="28"/>
  <c r="K93" i="28"/>
  <c r="K52" i="28"/>
  <c r="K51" i="28"/>
  <c r="S94" i="28"/>
  <c r="S93" i="28"/>
  <c r="S52" i="28"/>
  <c r="S51" i="28"/>
  <c r="AA94" i="28"/>
  <c r="AA93" i="28"/>
  <c r="AA52" i="28"/>
  <c r="AA51" i="28"/>
  <c r="P98" i="28"/>
  <c r="P95" i="28"/>
  <c r="P97" i="28"/>
  <c r="P96" i="28"/>
  <c r="P55" i="28"/>
  <c r="P54" i="28"/>
  <c r="T98" i="28"/>
  <c r="T95" i="28"/>
  <c r="T97" i="28"/>
  <c r="T96" i="28"/>
  <c r="T55" i="28"/>
  <c r="T54" i="28"/>
  <c r="X98" i="28"/>
  <c r="X95" i="28"/>
  <c r="X96" i="28"/>
  <c r="X97" i="28"/>
  <c r="X55" i="28"/>
  <c r="X54" i="28"/>
  <c r="M99" i="28"/>
  <c r="M100" i="28"/>
  <c r="Q99" i="28"/>
  <c r="Q100" i="28"/>
  <c r="U99" i="28"/>
  <c r="U100" i="28"/>
  <c r="Y99" i="28"/>
  <c r="Y100" i="28"/>
  <c r="J102" i="28"/>
  <c r="J101" i="28"/>
  <c r="R102" i="28"/>
  <c r="R101" i="28"/>
  <c r="Z102" i="28"/>
  <c r="Z101" i="28"/>
  <c r="I101" i="28"/>
  <c r="O104" i="28"/>
  <c r="H101" i="28"/>
  <c r="O103" i="28"/>
  <c r="G101" i="28"/>
  <c r="O61" i="28"/>
  <c r="G61" i="28"/>
  <c r="H61" i="28"/>
  <c r="O60" i="28"/>
  <c r="I61" i="28"/>
  <c r="W104" i="28"/>
  <c r="W61" i="28"/>
  <c r="W103" i="28"/>
  <c r="W60" i="28"/>
  <c r="H105" i="28"/>
  <c r="H106" i="28"/>
  <c r="P105" i="28"/>
  <c r="P106" i="28"/>
  <c r="P62" i="28"/>
  <c r="J108" i="28"/>
  <c r="J107" i="28"/>
  <c r="J63" i="28"/>
  <c r="Q109" i="28"/>
  <c r="L112" i="28"/>
  <c r="L111" i="28"/>
  <c r="L67" i="28"/>
  <c r="L66" i="28"/>
  <c r="T112" i="28"/>
  <c r="T111" i="28"/>
  <c r="T67" i="28"/>
  <c r="T66" i="28"/>
  <c r="X112" i="28"/>
  <c r="X111" i="28"/>
  <c r="X67" i="28"/>
  <c r="X66" i="28"/>
  <c r="I114" i="28"/>
  <c r="I113" i="28"/>
  <c r="I73" i="28"/>
  <c r="I72" i="28"/>
  <c r="I68" i="28"/>
  <c r="I69" i="28"/>
  <c r="Q114" i="28"/>
  <c r="Q73" i="28"/>
  <c r="Q72" i="28"/>
  <c r="Q68" i="28"/>
  <c r="Q69" i="28"/>
  <c r="Y114" i="28"/>
  <c r="Y113" i="28"/>
  <c r="Y73" i="28"/>
  <c r="Y72" i="28"/>
  <c r="Y68" i="28"/>
  <c r="Y69" i="28"/>
  <c r="M116" i="28"/>
  <c r="M115" i="28"/>
  <c r="M70" i="28"/>
  <c r="M71" i="28"/>
  <c r="U116" i="28"/>
  <c r="U115" i="28"/>
  <c r="U70" i="28"/>
  <c r="U71" i="28"/>
  <c r="AC116" i="28"/>
  <c r="AC115" i="28"/>
  <c r="AC70" i="28"/>
  <c r="AC71" i="28"/>
  <c r="Z34" i="28"/>
  <c r="G35" i="28"/>
  <c r="W35" i="28"/>
  <c r="E37" i="28"/>
  <c r="F38" i="28"/>
  <c r="Q38" i="28"/>
  <c r="Q40" i="28"/>
  <c r="R41" i="28"/>
  <c r="J42" i="28"/>
  <c r="K43" i="28"/>
  <c r="V43" i="28"/>
  <c r="I44" i="28"/>
  <c r="I46" i="28"/>
  <c r="Y46" i="28"/>
  <c r="Q49" i="28"/>
  <c r="Y49" i="28"/>
  <c r="Q50" i="28"/>
  <c r="U51" i="28"/>
  <c r="E52" i="28"/>
  <c r="I55" i="28"/>
  <c r="Y55" i="28"/>
  <c r="M57" i="28"/>
  <c r="U57" i="28"/>
  <c r="Y59" i="28"/>
  <c r="M60" i="28"/>
  <c r="U60" i="28"/>
  <c r="E61" i="28"/>
  <c r="Z61" i="28"/>
  <c r="V67" i="28"/>
  <c r="AB70" i="28"/>
  <c r="S71" i="28"/>
  <c r="S73" i="28"/>
  <c r="AA75" i="28"/>
  <c r="T78" i="28"/>
  <c r="Z79" i="28"/>
  <c r="R80" i="28"/>
  <c r="J85" i="28"/>
  <c r="Q87" i="28"/>
  <c r="W88" i="28"/>
  <c r="M95" i="28"/>
  <c r="Q97" i="28"/>
  <c r="N101" i="28"/>
  <c r="R110" i="28"/>
  <c r="H115" i="28"/>
  <c r="I75" i="28"/>
  <c r="M75" i="28"/>
  <c r="Q75" i="28"/>
  <c r="U75" i="28"/>
  <c r="Y75" i="28"/>
  <c r="AC75" i="28"/>
  <c r="I78" i="28"/>
  <c r="I36" i="28"/>
  <c r="E36" i="28"/>
  <c r="M78" i="28"/>
  <c r="M77" i="28"/>
  <c r="M36" i="28"/>
  <c r="Q78" i="28"/>
  <c r="Q36" i="28"/>
  <c r="U78" i="28"/>
  <c r="U77" i="28"/>
  <c r="U36" i="28"/>
  <c r="Y78" i="28"/>
  <c r="Y36" i="28"/>
  <c r="AC78" i="28"/>
  <c r="AC77" i="28"/>
  <c r="AC36" i="28"/>
  <c r="I80" i="28"/>
  <c r="I79" i="28"/>
  <c r="M80" i="28"/>
  <c r="M79" i="28"/>
  <c r="S38" i="28"/>
  <c r="H82" i="28"/>
  <c r="I82" i="28"/>
  <c r="O82" i="28"/>
  <c r="G82" i="28"/>
  <c r="O81" i="28"/>
  <c r="H40" i="28"/>
  <c r="W82" i="28"/>
  <c r="W81" i="28"/>
  <c r="L84" i="28"/>
  <c r="L83" i="28"/>
  <c r="L42" i="28"/>
  <c r="L41" i="28"/>
  <c r="P84" i="28"/>
  <c r="P83" i="28"/>
  <c r="P42" i="28"/>
  <c r="P41" i="28"/>
  <c r="T84" i="28"/>
  <c r="T83" i="28"/>
  <c r="T42" i="28"/>
  <c r="T41" i="28"/>
  <c r="X84" i="28"/>
  <c r="X83" i="28"/>
  <c r="X42" i="28"/>
  <c r="X41" i="28"/>
  <c r="AB84" i="28"/>
  <c r="AB83" i="28"/>
  <c r="AB42" i="28"/>
  <c r="AB41" i="28"/>
  <c r="M86" i="28"/>
  <c r="M85" i="28"/>
  <c r="Q86" i="28"/>
  <c r="Q85" i="28"/>
  <c r="U85" i="28"/>
  <c r="U86" i="28"/>
  <c r="Y85" i="28"/>
  <c r="Y86" i="28"/>
  <c r="J88" i="28"/>
  <c r="J87" i="28"/>
  <c r="N87" i="28"/>
  <c r="N88" i="28"/>
  <c r="R87" i="28"/>
  <c r="R88" i="28"/>
  <c r="V88" i="28"/>
  <c r="V87" i="28"/>
  <c r="Z88" i="28"/>
  <c r="K89" i="28"/>
  <c r="K90" i="28"/>
  <c r="K48" i="28"/>
  <c r="K47" i="28"/>
  <c r="O89" i="28"/>
  <c r="O90" i="28"/>
  <c r="F87" i="28"/>
  <c r="O48" i="28"/>
  <c r="G48" i="28"/>
  <c r="O47" i="28"/>
  <c r="H48" i="28"/>
  <c r="S89" i="28"/>
  <c r="S90" i="28"/>
  <c r="S48" i="28"/>
  <c r="S47" i="28"/>
  <c r="W89" i="28"/>
  <c r="W48" i="28"/>
  <c r="W47" i="28"/>
  <c r="AA89" i="28"/>
  <c r="AA90" i="28"/>
  <c r="AA48" i="28"/>
  <c r="AA47" i="28"/>
  <c r="L91" i="28"/>
  <c r="L92" i="28"/>
  <c r="L50" i="28"/>
  <c r="L49" i="28"/>
  <c r="P91" i="28"/>
  <c r="P50" i="28"/>
  <c r="P49" i="28"/>
  <c r="T91" i="28"/>
  <c r="T92" i="28"/>
  <c r="T50" i="28"/>
  <c r="T49" i="28"/>
  <c r="X91" i="28"/>
  <c r="X92" i="28"/>
  <c r="X50" i="28"/>
  <c r="X49" i="28"/>
  <c r="AB91" i="28"/>
  <c r="AB92" i="28"/>
  <c r="AB50" i="28"/>
  <c r="AB49" i="28"/>
  <c r="M94" i="28"/>
  <c r="M93" i="28"/>
  <c r="Q93" i="28"/>
  <c r="U93" i="28"/>
  <c r="U94" i="28"/>
  <c r="Y94" i="28"/>
  <c r="Y93" i="28"/>
  <c r="J97" i="28"/>
  <c r="J95" i="28"/>
  <c r="J96" i="28"/>
  <c r="J98" i="28"/>
  <c r="N97" i="28"/>
  <c r="N98" i="28"/>
  <c r="N96" i="28"/>
  <c r="N95" i="28"/>
  <c r="R97" i="28"/>
  <c r="R96" i="28"/>
  <c r="R98" i="28"/>
  <c r="R95" i="28"/>
  <c r="V97" i="28"/>
  <c r="V98" i="28"/>
  <c r="V95" i="28"/>
  <c r="Z97" i="28"/>
  <c r="Z95" i="28"/>
  <c r="Z96" i="28"/>
  <c r="K100" i="28"/>
  <c r="K99" i="28"/>
  <c r="K57" i="28"/>
  <c r="K56" i="28"/>
  <c r="O100" i="28"/>
  <c r="F92" i="28"/>
  <c r="O99" i="28"/>
  <c r="O57" i="28"/>
  <c r="G57" i="28"/>
  <c r="O56" i="28"/>
  <c r="H57" i="28"/>
  <c r="S100" i="28"/>
  <c r="S99" i="28"/>
  <c r="S57" i="28"/>
  <c r="S56" i="28"/>
  <c r="W100" i="28"/>
  <c r="W99" i="28"/>
  <c r="W57" i="28"/>
  <c r="W56" i="28"/>
  <c r="AA100" i="28"/>
  <c r="AA99" i="28"/>
  <c r="AA57" i="28"/>
  <c r="AA56" i="28"/>
  <c r="L101" i="28"/>
  <c r="L102" i="28"/>
  <c r="L59" i="28"/>
  <c r="L58" i="28"/>
  <c r="P102" i="28"/>
  <c r="P101" i="28"/>
  <c r="P59" i="28"/>
  <c r="P58" i="28"/>
  <c r="T101" i="28"/>
  <c r="T59" i="28"/>
  <c r="T58" i="28"/>
  <c r="X102" i="28"/>
  <c r="X101" i="28"/>
  <c r="X59" i="28"/>
  <c r="X58" i="28"/>
  <c r="AB101" i="28"/>
  <c r="AB102" i="28"/>
  <c r="AB59" i="28"/>
  <c r="AB58" i="28"/>
  <c r="M104" i="28"/>
  <c r="M103" i="28"/>
  <c r="M61" i="28"/>
  <c r="Q104" i="28"/>
  <c r="Q103" i="28"/>
  <c r="U104" i="28"/>
  <c r="U103" i="28"/>
  <c r="Y104" i="28"/>
  <c r="Y103" i="28"/>
  <c r="Y61" i="28"/>
  <c r="F106" i="28"/>
  <c r="U105" i="28"/>
  <c r="Q105" i="28"/>
  <c r="X105" i="28"/>
  <c r="T105" i="28"/>
  <c r="Z105" i="28"/>
  <c r="R105" i="28"/>
  <c r="W105" i="28"/>
  <c r="AA105" i="28"/>
  <c r="F105" i="28"/>
  <c r="F62" i="28"/>
  <c r="J106" i="28"/>
  <c r="J105" i="28"/>
  <c r="J62" i="28"/>
  <c r="N106" i="28"/>
  <c r="N105" i="28"/>
  <c r="V106" i="28"/>
  <c r="V62" i="28"/>
  <c r="H108" i="28"/>
  <c r="H107" i="28"/>
  <c r="H63" i="28"/>
  <c r="L107" i="28"/>
  <c r="P108" i="28"/>
  <c r="P107" i="28"/>
  <c r="P63" i="28"/>
  <c r="L110" i="28"/>
  <c r="Z109" i="28"/>
  <c r="Y109" i="28"/>
  <c r="AA109" i="28"/>
  <c r="K109" i="28"/>
  <c r="X109" i="28"/>
  <c r="W109" i="28"/>
  <c r="AB109" i="28"/>
  <c r="K65" i="28"/>
  <c r="Z64" i="28"/>
  <c r="J64" i="28"/>
  <c r="F64" i="28"/>
  <c r="AA64" i="28"/>
  <c r="W64" i="28"/>
  <c r="K64" i="28"/>
  <c r="G64" i="28"/>
  <c r="E65" i="28"/>
  <c r="E64" i="28"/>
  <c r="X64" i="28"/>
  <c r="H64" i="28"/>
  <c r="P110" i="28"/>
  <c r="O65" i="28"/>
  <c r="AC106" i="28" s="1"/>
  <c r="O64" i="28"/>
  <c r="AC105" i="28" s="1"/>
  <c r="T110" i="28"/>
  <c r="S109" i="28"/>
  <c r="S65" i="28"/>
  <c r="S64" i="28"/>
  <c r="G112" i="28"/>
  <c r="G111" i="28"/>
  <c r="G67" i="28"/>
  <c r="G66" i="28"/>
  <c r="N112" i="28"/>
  <c r="N111" i="28"/>
  <c r="R111" i="28"/>
  <c r="R67" i="28"/>
  <c r="R66" i="28"/>
  <c r="V112" i="28"/>
  <c r="V111" i="28"/>
  <c r="Z112" i="28"/>
  <c r="Z111" i="28"/>
  <c r="Z67" i="28"/>
  <c r="Z66" i="28"/>
  <c r="G114" i="28"/>
  <c r="G113" i="28"/>
  <c r="G68" i="28"/>
  <c r="G69" i="28"/>
  <c r="G73" i="28"/>
  <c r="G72" i="28"/>
  <c r="K114" i="28"/>
  <c r="K113" i="28"/>
  <c r="K68" i="28"/>
  <c r="K69" i="28"/>
  <c r="O114" i="28"/>
  <c r="O113" i="28"/>
  <c r="E114" i="28"/>
  <c r="O68" i="28"/>
  <c r="O69" i="28"/>
  <c r="O73" i="28"/>
  <c r="O72" i="28"/>
  <c r="S114" i="28"/>
  <c r="S113" i="28"/>
  <c r="S68" i="28"/>
  <c r="S69" i="28"/>
  <c r="W114" i="28"/>
  <c r="W113" i="28"/>
  <c r="W68" i="28"/>
  <c r="W69" i="28"/>
  <c r="W73" i="28"/>
  <c r="W72" i="28"/>
  <c r="AA114" i="28"/>
  <c r="AA113" i="28"/>
  <c r="AA68" i="28"/>
  <c r="AA69" i="28"/>
  <c r="G116" i="28"/>
  <c r="G115" i="28"/>
  <c r="G70" i="28"/>
  <c r="G71" i="28"/>
  <c r="K116" i="28"/>
  <c r="K115" i="28"/>
  <c r="E116" i="28"/>
  <c r="O115" i="28"/>
  <c r="E71" i="28"/>
  <c r="O116" i="28"/>
  <c r="O70" i="28"/>
  <c r="O71" i="28"/>
  <c r="S116" i="28"/>
  <c r="S115" i="28"/>
  <c r="W116" i="28"/>
  <c r="W115" i="28"/>
  <c r="W70" i="28"/>
  <c r="W71" i="28"/>
  <c r="AA116" i="28"/>
  <c r="AA115" i="28"/>
  <c r="H34" i="28"/>
  <c r="M34" i="28"/>
  <c r="R34" i="28"/>
  <c r="AC34" i="28"/>
  <c r="I35" i="28"/>
  <c r="O35" i="28"/>
  <c r="T35" i="28"/>
  <c r="Y35" i="28"/>
  <c r="F36" i="28"/>
  <c r="G37" i="28"/>
  <c r="M37" i="28"/>
  <c r="R37" i="28"/>
  <c r="W37" i="28"/>
  <c r="AC37" i="28"/>
  <c r="I38" i="28"/>
  <c r="T38" i="28"/>
  <c r="Z38" i="28"/>
  <c r="K39" i="28"/>
  <c r="Q39" i="28"/>
  <c r="V39" i="28"/>
  <c r="AA39" i="28"/>
  <c r="I40" i="28"/>
  <c r="N40" i="28"/>
  <c r="S40" i="28"/>
  <c r="Y40" i="28"/>
  <c r="O41" i="28"/>
  <c r="U41" i="28"/>
  <c r="G42" i="28"/>
  <c r="M42" i="28"/>
  <c r="W42" i="28"/>
  <c r="S43" i="28"/>
  <c r="Y43" i="28"/>
  <c r="K44" i="28"/>
  <c r="Q44" i="28"/>
  <c r="V44" i="28"/>
  <c r="AA44" i="28"/>
  <c r="M45" i="28"/>
  <c r="R45" i="28"/>
  <c r="M46" i="28"/>
  <c r="Q47" i="28"/>
  <c r="Y47" i="28"/>
  <c r="I48" i="28"/>
  <c r="M49" i="28"/>
  <c r="U49" i="28"/>
  <c r="M50" i="28"/>
  <c r="U50" i="28"/>
  <c r="Q51" i="28"/>
  <c r="Y51" i="28"/>
  <c r="I52" i="28"/>
  <c r="Q52" i="28"/>
  <c r="Y52" i="28"/>
  <c r="M54" i="28"/>
  <c r="U54" i="28"/>
  <c r="E55" i="28"/>
  <c r="Q56" i="28"/>
  <c r="Y56" i="28"/>
  <c r="I57" i="28"/>
  <c r="Q57" i="28"/>
  <c r="Y57" i="28"/>
  <c r="M58" i="28"/>
  <c r="U58" i="28"/>
  <c r="M59" i="28"/>
  <c r="U59" i="28"/>
  <c r="Q60" i="28"/>
  <c r="Y60" i="28"/>
  <c r="J61" i="28"/>
  <c r="U61" i="28"/>
  <c r="H62" i="28"/>
  <c r="R62" i="28"/>
  <c r="I63" i="28"/>
  <c r="Q64" i="28"/>
  <c r="V66" i="28"/>
  <c r="N67" i="28"/>
  <c r="T70" i="28"/>
  <c r="K71" i="28"/>
  <c r="AA71" i="28"/>
  <c r="S72" i="28"/>
  <c r="K73" i="28"/>
  <c r="AA73" i="28"/>
  <c r="S75" i="28"/>
  <c r="J80" i="28"/>
  <c r="Z80" i="28"/>
  <c r="F82" i="28"/>
  <c r="O83" i="28"/>
  <c r="R85" i="28"/>
  <c r="AB87" i="28"/>
  <c r="J89" i="28"/>
  <c r="W90" i="28"/>
  <c r="F94" i="28"/>
  <c r="J94" i="28"/>
  <c r="Z98" i="28"/>
  <c r="V105" i="28"/>
  <c r="R112" i="28"/>
  <c r="N75" i="28"/>
  <c r="N35" i="28"/>
  <c r="J77" i="28"/>
  <c r="J78" i="28"/>
  <c r="N77" i="28"/>
  <c r="N78" i="28"/>
  <c r="V77" i="28"/>
  <c r="V78" i="28"/>
  <c r="Z77" i="28"/>
  <c r="Z78" i="28"/>
  <c r="X79" i="28"/>
  <c r="T79" i="28"/>
  <c r="U79" i="28"/>
  <c r="Q79" i="28"/>
  <c r="F80" i="28"/>
  <c r="F79" i="28"/>
  <c r="W79" i="28"/>
  <c r="N80" i="28"/>
  <c r="N79" i="28"/>
  <c r="T82" i="28"/>
  <c r="T81" i="28"/>
  <c r="T40" i="28"/>
  <c r="T39" i="28"/>
  <c r="N86" i="28"/>
  <c r="N85" i="28"/>
  <c r="Z85" i="28"/>
  <c r="O87" i="28"/>
  <c r="O88" i="28"/>
  <c r="F86" i="28"/>
  <c r="O46" i="28"/>
  <c r="G46" i="28"/>
  <c r="H46" i="28"/>
  <c r="W87" i="28"/>
  <c r="W46" i="28"/>
  <c r="L90" i="28"/>
  <c r="L89" i="28"/>
  <c r="L48" i="28"/>
  <c r="L47" i="28"/>
  <c r="X90" i="28"/>
  <c r="X89" i="28"/>
  <c r="X48" i="28"/>
  <c r="X47" i="28"/>
  <c r="I98" i="28"/>
  <c r="H98" i="28"/>
  <c r="O97" i="28"/>
  <c r="O95" i="28"/>
  <c r="O98" i="28"/>
  <c r="G98" i="28"/>
  <c r="O55" i="28"/>
  <c r="G55" i="28"/>
  <c r="O54" i="28"/>
  <c r="F91" i="28"/>
  <c r="H55" i="28"/>
  <c r="R36" i="28"/>
  <c r="J38" i="28"/>
  <c r="J40" i="28"/>
  <c r="U40" i="28"/>
  <c r="Q41" i="28"/>
  <c r="O43" i="28"/>
  <c r="F46" i="28"/>
  <c r="Z48" i="28"/>
  <c r="R51" i="28"/>
  <c r="J52" i="28"/>
  <c r="F55" i="28"/>
  <c r="R57" i="28"/>
  <c r="J60" i="28"/>
  <c r="R60" i="28"/>
  <c r="Z60" i="28"/>
  <c r="V61" i="28"/>
  <c r="T62" i="28"/>
  <c r="T64" i="28"/>
  <c r="Q65" i="28"/>
  <c r="E67" i="28"/>
  <c r="R71" i="28"/>
  <c r="J75" i="28"/>
  <c r="I77" i="28"/>
  <c r="S79" i="28"/>
  <c r="K82" i="28"/>
  <c r="K77" i="28"/>
  <c r="K78" i="28"/>
  <c r="O77" i="28"/>
  <c r="E77" i="28"/>
  <c r="S77" i="28"/>
  <c r="S78" i="28"/>
  <c r="AA77" i="28"/>
  <c r="AA78" i="28"/>
  <c r="G80" i="28"/>
  <c r="G79" i="28"/>
  <c r="G38" i="28"/>
  <c r="Y80" i="28"/>
  <c r="Y79" i="28"/>
  <c r="U82" i="28"/>
  <c r="U81" i="28"/>
  <c r="J84" i="28"/>
  <c r="J83" i="28"/>
  <c r="R84" i="28"/>
  <c r="R83" i="28"/>
  <c r="Z84" i="28"/>
  <c r="Z83" i="28"/>
  <c r="O86" i="28"/>
  <c r="H44" i="28"/>
  <c r="W86" i="28"/>
  <c r="W85" i="28"/>
  <c r="L88" i="28"/>
  <c r="L87" i="28"/>
  <c r="L46" i="28"/>
  <c r="L45" i="28"/>
  <c r="X88" i="28"/>
  <c r="X87" i="28"/>
  <c r="X46" i="28"/>
  <c r="X45" i="28"/>
  <c r="M90" i="28"/>
  <c r="Q90" i="28"/>
  <c r="Q89" i="28"/>
  <c r="U90" i="28"/>
  <c r="U89" i="28"/>
  <c r="Y90" i="28"/>
  <c r="Y89" i="28"/>
  <c r="J92" i="28"/>
  <c r="J91" i="28"/>
  <c r="N92" i="28"/>
  <c r="N91" i="28"/>
  <c r="Z92" i="28"/>
  <c r="Z91" i="28"/>
  <c r="O94" i="28"/>
  <c r="O52" i="28"/>
  <c r="G52" i="28"/>
  <c r="O51" i="28"/>
  <c r="H52" i="28"/>
  <c r="W94" i="28"/>
  <c r="W93" i="28"/>
  <c r="W52" i="28"/>
  <c r="W51" i="28"/>
  <c r="L98" i="28"/>
  <c r="L95" i="28"/>
  <c r="L96" i="28"/>
  <c r="L97" i="28"/>
  <c r="L55" i="28"/>
  <c r="L54" i="28"/>
  <c r="AB98" i="28"/>
  <c r="AB95" i="28"/>
  <c r="AB97" i="28"/>
  <c r="AB96" i="28"/>
  <c r="AB55" i="28"/>
  <c r="AB54" i="28"/>
  <c r="V102" i="28"/>
  <c r="V101" i="28"/>
  <c r="K103" i="28"/>
  <c r="K61" i="28"/>
  <c r="K104" i="28"/>
  <c r="K60" i="28"/>
  <c r="S103" i="28"/>
  <c r="S104" i="28"/>
  <c r="S61" i="28"/>
  <c r="S60" i="28"/>
  <c r="AA103" i="28"/>
  <c r="AA104" i="28"/>
  <c r="AA61" i="28"/>
  <c r="AA60" i="28"/>
  <c r="L105" i="28"/>
  <c r="L106" i="28"/>
  <c r="L62" i="28"/>
  <c r="F108" i="28"/>
  <c r="Z107" i="28"/>
  <c r="R107" i="28"/>
  <c r="F107" i="28"/>
  <c r="U107" i="28"/>
  <c r="Q107" i="28"/>
  <c r="AA107" i="28"/>
  <c r="X107" i="28"/>
  <c r="T107" i="28"/>
  <c r="F63" i="28"/>
  <c r="W107" i="28"/>
  <c r="N108" i="28"/>
  <c r="N107" i="28"/>
  <c r="N63" i="28"/>
  <c r="V108" i="28"/>
  <c r="V107" i="28"/>
  <c r="V63" i="28"/>
  <c r="M109" i="28"/>
  <c r="N110" i="28"/>
  <c r="M64" i="28"/>
  <c r="M65" i="28"/>
  <c r="U109" i="28"/>
  <c r="V110" i="28"/>
  <c r="U64" i="28"/>
  <c r="U65" i="28"/>
  <c r="P112" i="28"/>
  <c r="P111" i="28"/>
  <c r="P67" i="28"/>
  <c r="P66" i="28"/>
  <c r="AB112" i="28"/>
  <c r="AB111" i="28"/>
  <c r="AB67" i="28"/>
  <c r="AB66" i="28"/>
  <c r="M114" i="28"/>
  <c r="M113" i="28"/>
  <c r="M73" i="28"/>
  <c r="M72" i="28"/>
  <c r="U114" i="28"/>
  <c r="U113" i="28"/>
  <c r="U73" i="28"/>
  <c r="U72" i="28"/>
  <c r="AC114" i="28"/>
  <c r="AC113" i="28"/>
  <c r="AC73" i="28"/>
  <c r="AC72" i="28"/>
  <c r="I116" i="28"/>
  <c r="I115" i="28"/>
  <c r="I70" i="28"/>
  <c r="I71" i="28"/>
  <c r="Q116" i="28"/>
  <c r="Q115" i="28"/>
  <c r="Q70" i="28"/>
  <c r="Q71" i="28"/>
  <c r="Y116" i="28"/>
  <c r="Y115" i="28"/>
  <c r="Y70" i="28"/>
  <c r="Y71" i="28"/>
  <c r="J34" i="28"/>
  <c r="L38" i="28"/>
  <c r="V38" i="28"/>
  <c r="Y39" i="28"/>
  <c r="K40" i="28"/>
  <c r="AA40" i="28"/>
  <c r="M41" i="28"/>
  <c r="W41" i="28"/>
  <c r="U42" i="28"/>
  <c r="Z42" i="28"/>
  <c r="Q43" i="28"/>
  <c r="AA43" i="28"/>
  <c r="N44" i="28"/>
  <c r="S44" i="28"/>
  <c r="O45" i="28"/>
  <c r="Q46" i="28"/>
  <c r="M47" i="28"/>
  <c r="U47" i="28"/>
  <c r="Y50" i="28"/>
  <c r="M51" i="28"/>
  <c r="Q55" i="28"/>
  <c r="M56" i="28"/>
  <c r="U56" i="28"/>
  <c r="Q58" i="28"/>
  <c r="Y58" i="28"/>
  <c r="Q59" i="28"/>
  <c r="M62" i="28"/>
  <c r="Y62" i="28"/>
  <c r="V65" i="28"/>
  <c r="F67" i="28"/>
  <c r="U69" i="28"/>
  <c r="L70" i="28"/>
  <c r="K75" i="28"/>
  <c r="J79" i="28"/>
  <c r="N82" i="28"/>
  <c r="W83" i="28"/>
  <c r="F85" i="28"/>
  <c r="AB85" i="28"/>
  <c r="X75" i="28"/>
  <c r="AB75" i="28"/>
  <c r="H78" i="28"/>
  <c r="H37" i="28"/>
  <c r="L77" i="28"/>
  <c r="L37" i="28"/>
  <c r="P78" i="28"/>
  <c r="P37" i="28"/>
  <c r="T77" i="28"/>
  <c r="T37" i="28"/>
  <c r="X78" i="28"/>
  <c r="X37" i="28"/>
  <c r="AB77" i="28"/>
  <c r="AB37" i="28"/>
  <c r="H80" i="28"/>
  <c r="H79" i="28"/>
  <c r="L80" i="28"/>
  <c r="L79" i="28"/>
  <c r="P80" i="28"/>
  <c r="P79" i="28"/>
  <c r="J82" i="28"/>
  <c r="J81" i="28"/>
  <c r="R82" i="28"/>
  <c r="R81" i="28"/>
  <c r="Z82" i="28"/>
  <c r="Z81" i="28"/>
  <c r="K84" i="28"/>
  <c r="K83" i="28"/>
  <c r="H84" i="28"/>
  <c r="I84" i="28"/>
  <c r="H42" i="28"/>
  <c r="S84" i="28"/>
  <c r="S83" i="28"/>
  <c r="AA84" i="28"/>
  <c r="AA83" i="28"/>
  <c r="L86" i="28"/>
  <c r="L85" i="28"/>
  <c r="L44" i="28"/>
  <c r="L43" i="28"/>
  <c r="P85" i="28"/>
  <c r="P44" i="28"/>
  <c r="P43" i="28"/>
  <c r="T85" i="28"/>
  <c r="T44" i="28"/>
  <c r="T43" i="28"/>
  <c r="X86" i="28"/>
  <c r="X44" i="28"/>
  <c r="X43" i="28"/>
  <c r="AB86" i="28"/>
  <c r="AB44" i="28"/>
  <c r="AB43" i="28"/>
  <c r="M87" i="28"/>
  <c r="Q88" i="28"/>
  <c r="U88" i="28"/>
  <c r="U87" i="28"/>
  <c r="Y87" i="28"/>
  <c r="Y88" i="28"/>
  <c r="N89" i="28"/>
  <c r="N90" i="28"/>
  <c r="R89" i="28"/>
  <c r="R90" i="28"/>
  <c r="V89" i="28"/>
  <c r="V90" i="28"/>
  <c r="K50" i="28"/>
  <c r="K49" i="28"/>
  <c r="F88" i="28"/>
  <c r="O92" i="28"/>
  <c r="O91" i="28"/>
  <c r="O50" i="28"/>
  <c r="G50" i="28"/>
  <c r="O49" i="28"/>
  <c r="H50" i="28"/>
  <c r="S92" i="28"/>
  <c r="S91" i="28"/>
  <c r="S50" i="28"/>
  <c r="S49" i="28"/>
  <c r="W92" i="28"/>
  <c r="W91" i="28"/>
  <c r="W50" i="28"/>
  <c r="W49" i="28"/>
  <c r="AA50" i="28"/>
  <c r="AA49" i="28"/>
  <c r="L93" i="28"/>
  <c r="L94" i="28"/>
  <c r="L52" i="28"/>
  <c r="L51" i="28"/>
  <c r="P93" i="28"/>
  <c r="P94" i="28"/>
  <c r="P52" i="28"/>
  <c r="P51" i="28"/>
  <c r="T94" i="28"/>
  <c r="T93" i="28"/>
  <c r="T52" i="28"/>
  <c r="T51" i="28"/>
  <c r="X94" i="28"/>
  <c r="X93" i="28"/>
  <c r="X52" i="28"/>
  <c r="X51" i="28"/>
  <c r="AB93" i="28"/>
  <c r="AB94" i="28"/>
  <c r="AB52" i="28"/>
  <c r="AB51" i="28"/>
  <c r="M98" i="28"/>
  <c r="M96" i="28"/>
  <c r="M97" i="28"/>
  <c r="Q98" i="28"/>
  <c r="Q96" i="28"/>
  <c r="Q95" i="28"/>
  <c r="U98" i="28"/>
  <c r="U96" i="28"/>
  <c r="U95" i="28"/>
  <c r="U97" i="28"/>
  <c r="Y98" i="28"/>
  <c r="Y96" i="28"/>
  <c r="Y95" i="28"/>
  <c r="J99" i="28"/>
  <c r="J100" i="28"/>
  <c r="N99" i="28"/>
  <c r="N100" i="28"/>
  <c r="R99" i="28"/>
  <c r="R100" i="28"/>
  <c r="V99" i="28"/>
  <c r="V100" i="28"/>
  <c r="Z99" i="28"/>
  <c r="Z100" i="28"/>
  <c r="K102" i="28"/>
  <c r="K101" i="28"/>
  <c r="K59" i="28"/>
  <c r="K58" i="28"/>
  <c r="O102" i="28"/>
  <c r="F93" i="28"/>
  <c r="O101" i="28"/>
  <c r="O59" i="28"/>
  <c r="G59" i="28"/>
  <c r="O58" i="28"/>
  <c r="H59" i="28"/>
  <c r="S101" i="28"/>
  <c r="S59" i="28"/>
  <c r="S58" i="28"/>
  <c r="S102" i="28"/>
  <c r="W102" i="28"/>
  <c r="W101" i="28"/>
  <c r="W59" i="28"/>
  <c r="W58" i="28"/>
  <c r="AA101" i="28"/>
  <c r="AA102" i="28"/>
  <c r="AA59" i="28"/>
  <c r="AA58" i="28"/>
  <c r="L104" i="28"/>
  <c r="L103" i="28"/>
  <c r="L60" i="28"/>
  <c r="P104" i="28"/>
  <c r="P103" i="28"/>
  <c r="P60" i="28"/>
  <c r="T104" i="28"/>
  <c r="T103" i="28"/>
  <c r="T61" i="28"/>
  <c r="T60" i="28"/>
  <c r="X104" i="28"/>
  <c r="X103" i="28"/>
  <c r="X61" i="28"/>
  <c r="X60" i="28"/>
  <c r="AB104" i="28"/>
  <c r="AB103" i="28"/>
  <c r="AB60" i="28"/>
  <c r="I105" i="28"/>
  <c r="I106" i="28"/>
  <c r="M105" i="28"/>
  <c r="M106" i="28"/>
  <c r="S106" i="28"/>
  <c r="S62" i="28"/>
  <c r="G108" i="28"/>
  <c r="G63" i="28"/>
  <c r="G107" i="28"/>
  <c r="K108" i="28"/>
  <c r="K107" i="28"/>
  <c r="K63" i="28"/>
  <c r="Z108" i="28"/>
  <c r="R108" i="28"/>
  <c r="U108" i="28"/>
  <c r="Q108" i="28"/>
  <c r="E108" i="28"/>
  <c r="AA108" i="28"/>
  <c r="X108" i="28"/>
  <c r="T108" i="28"/>
  <c r="W108" i="28"/>
  <c r="O107" i="28"/>
  <c r="Z63" i="28"/>
  <c r="R63" i="28"/>
  <c r="AA63" i="28"/>
  <c r="W63" i="28"/>
  <c r="O63" i="28"/>
  <c r="U63" i="28"/>
  <c r="E63" i="28"/>
  <c r="X63" i="28"/>
  <c r="Y108" i="28"/>
  <c r="Y107" i="28"/>
  <c r="N109" i="28"/>
  <c r="O110" i="28"/>
  <c r="N64" i="28"/>
  <c r="R109" i="28"/>
  <c r="S110" i="28"/>
  <c r="R64" i="28"/>
  <c r="R65" i="28"/>
  <c r="V109" i="28"/>
  <c r="W110" i="28"/>
  <c r="V64" i="28"/>
  <c r="M112" i="28"/>
  <c r="M111" i="28"/>
  <c r="Q112" i="28"/>
  <c r="Q111" i="28"/>
  <c r="Q67" i="28"/>
  <c r="Q66" i="28"/>
  <c r="U112" i="28"/>
  <c r="U111" i="28"/>
  <c r="Y111" i="28"/>
  <c r="Y112" i="28"/>
  <c r="Y67" i="28"/>
  <c r="Y66" i="28"/>
  <c r="F114" i="28"/>
  <c r="F113" i="28"/>
  <c r="F69" i="28"/>
  <c r="F73" i="28"/>
  <c r="F72" i="28"/>
  <c r="J114" i="28"/>
  <c r="J69" i="28"/>
  <c r="J113" i="28"/>
  <c r="J68" i="28"/>
  <c r="N114" i="28"/>
  <c r="N113" i="28"/>
  <c r="N69" i="28"/>
  <c r="N73" i="28"/>
  <c r="N72" i="28"/>
  <c r="R114" i="28"/>
  <c r="R113" i="28"/>
  <c r="R69" i="28"/>
  <c r="R68" i="28"/>
  <c r="V114" i="28"/>
  <c r="V113" i="28"/>
  <c r="V69" i="28"/>
  <c r="V73" i="28"/>
  <c r="V72" i="28"/>
  <c r="Z114" i="28"/>
  <c r="Z69" i="28"/>
  <c r="Z113" i="28"/>
  <c r="Z68" i="28"/>
  <c r="F115" i="28"/>
  <c r="E70" i="28"/>
  <c r="F70" i="28"/>
  <c r="F71" i="28"/>
  <c r="J115" i="28"/>
  <c r="J116" i="28"/>
  <c r="J70" i="28"/>
  <c r="N115" i="28"/>
  <c r="N116" i="28"/>
  <c r="N70" i="28"/>
  <c r="N71" i="28"/>
  <c r="R115" i="28"/>
  <c r="R116" i="28"/>
  <c r="R70" i="28"/>
  <c r="V115" i="28"/>
  <c r="V116" i="28"/>
  <c r="V70" i="28"/>
  <c r="V71" i="28"/>
  <c r="Z115" i="28"/>
  <c r="Z116" i="28"/>
  <c r="Z70" i="28"/>
  <c r="F34" i="28"/>
  <c r="L34" i="28"/>
  <c r="Q34" i="28"/>
  <c r="V34" i="28"/>
  <c r="AB34" i="28"/>
  <c r="H35" i="28"/>
  <c r="M35" i="28"/>
  <c r="S35" i="28"/>
  <c r="X35" i="28"/>
  <c r="AC35" i="28"/>
  <c r="J36" i="28"/>
  <c r="O36" i="28"/>
  <c r="T36" i="28"/>
  <c r="Z36" i="28"/>
  <c r="F37" i="28"/>
  <c r="K37" i="28"/>
  <c r="Q37" i="28"/>
  <c r="V37" i="28"/>
  <c r="AA37" i="28"/>
  <c r="H38" i="28"/>
  <c r="M38" i="28"/>
  <c r="R38" i="28"/>
  <c r="Y38" i="28"/>
  <c r="J39" i="28"/>
  <c r="O39" i="28"/>
  <c r="AC80" i="28" s="1"/>
  <c r="U39" i="28"/>
  <c r="Z39" i="28"/>
  <c r="G40" i="28"/>
  <c r="M40" i="28"/>
  <c r="R40" i="28"/>
  <c r="W40" i="28"/>
  <c r="N41" i="28"/>
  <c r="S41" i="28"/>
  <c r="Y41" i="28"/>
  <c r="F42" i="28"/>
  <c r="K42" i="28"/>
  <c r="Q42" i="28"/>
  <c r="V42" i="28"/>
  <c r="AA42" i="28"/>
  <c r="M43" i="28"/>
  <c r="R43" i="28"/>
  <c r="W43" i="28"/>
  <c r="E44" i="28"/>
  <c r="J44" i="28"/>
  <c r="O44" i="28"/>
  <c r="U44" i="28"/>
  <c r="Z44" i="28"/>
  <c r="K45" i="28"/>
  <c r="Q45" i="28"/>
  <c r="V45" i="28"/>
  <c r="AA45" i="28"/>
  <c r="J46" i="28"/>
  <c r="R46" i="28"/>
  <c r="Z46" i="28"/>
  <c r="N47" i="28"/>
  <c r="V47" i="28"/>
  <c r="F48" i="28"/>
  <c r="N48" i="28"/>
  <c r="V48" i="28"/>
  <c r="J49" i="28"/>
  <c r="R49" i="28"/>
  <c r="Z49" i="28"/>
  <c r="J50" i="28"/>
  <c r="R50" i="28"/>
  <c r="Z50" i="28"/>
  <c r="N51" i="28"/>
  <c r="V51" i="28"/>
  <c r="F52" i="28"/>
  <c r="N52" i="28"/>
  <c r="V52" i="28"/>
  <c r="J54" i="28"/>
  <c r="R54" i="28"/>
  <c r="Z54" i="28"/>
  <c r="J55" i="28"/>
  <c r="R55" i="28"/>
  <c r="Z55" i="28"/>
  <c r="N56" i="28"/>
  <c r="V56" i="28"/>
  <c r="F57" i="28"/>
  <c r="N57" i="28"/>
  <c r="V57" i="28"/>
  <c r="J58" i="28"/>
  <c r="R58" i="28"/>
  <c r="Z58" i="28"/>
  <c r="J59" i="28"/>
  <c r="R59" i="28"/>
  <c r="Z59" i="28"/>
  <c r="N60" i="28"/>
  <c r="V60" i="28"/>
  <c r="F61" i="28"/>
  <c r="Q61" i="28"/>
  <c r="AB61" i="28"/>
  <c r="N62" i="28"/>
  <c r="AC62" i="28"/>
  <c r="T63" i="28"/>
  <c r="L64" i="28"/>
  <c r="AB64" i="28"/>
  <c r="Y65" i="28"/>
  <c r="U66" i="28"/>
  <c r="M67" i="28"/>
  <c r="E68" i="28"/>
  <c r="U68" i="28"/>
  <c r="L69" i="28"/>
  <c r="AB69" i="28"/>
  <c r="S70" i="28"/>
  <c r="J71" i="28"/>
  <c r="Z71" i="28"/>
  <c r="R72" i="28"/>
  <c r="J73" i="28"/>
  <c r="Z73" i="28"/>
  <c r="R75" i="28"/>
  <c r="Q77" i="28"/>
  <c r="G78" i="28"/>
  <c r="W78" i="28"/>
  <c r="K79" i="28"/>
  <c r="AA79" i="28"/>
  <c r="S80" i="28"/>
  <c r="F84" i="28"/>
  <c r="O85" i="28"/>
  <c r="T86" i="28"/>
  <c r="Z87" i="28"/>
  <c r="R91" i="28"/>
  <c r="O93" i="28"/>
  <c r="S95" i="28"/>
  <c r="Y97" i="28"/>
  <c r="T102" i="28"/>
  <c r="S105" i="28"/>
  <c r="F116" i="28"/>
  <c r="AC79" i="28" l="1"/>
  <c r="N56" i="24" l="1"/>
  <c r="F56" i="24"/>
  <c r="E113" i="24"/>
  <c r="E98" i="24"/>
  <c r="W85" i="24"/>
  <c r="N80" i="24"/>
  <c r="U79" i="24"/>
  <c r="O74" i="24"/>
  <c r="O72" i="24"/>
  <c r="H70" i="24"/>
  <c r="O58" i="24"/>
  <c r="J58" i="24"/>
  <c r="G58" i="24"/>
  <c r="J57" i="24"/>
  <c r="V56" i="24"/>
  <c r="M55" i="24"/>
  <c r="AA53" i="24"/>
  <c r="R51" i="24"/>
  <c r="J50" i="24"/>
  <c r="Z48" i="24"/>
  <c r="R47" i="24"/>
  <c r="N44" i="24"/>
  <c r="U74" i="24"/>
  <c r="R74" i="24"/>
  <c r="N74" i="24"/>
  <c r="J74" i="24"/>
  <c r="F74" i="24"/>
  <c r="N73" i="24"/>
  <c r="K73" i="24"/>
  <c r="J73" i="24"/>
  <c r="G73" i="24"/>
  <c r="F73" i="24"/>
  <c r="U72" i="24"/>
  <c r="R72" i="24"/>
  <c r="N72" i="24"/>
  <c r="J72" i="24"/>
  <c r="F72" i="24"/>
  <c r="O70" i="24"/>
  <c r="K70" i="24"/>
  <c r="R69" i="24"/>
  <c r="O69" i="24"/>
  <c r="J69" i="24"/>
  <c r="S63" i="24"/>
  <c r="O63" i="24"/>
  <c r="K63" i="24"/>
  <c r="G63" i="24"/>
  <c r="K62" i="24"/>
  <c r="U58" i="24"/>
  <c r="R58" i="24"/>
  <c r="N58" i="24"/>
  <c r="M58" i="24"/>
  <c r="L58" i="24"/>
  <c r="K58" i="24"/>
  <c r="I58" i="24"/>
  <c r="H58" i="24"/>
  <c r="F58" i="24"/>
  <c r="E58" i="24"/>
  <c r="U57" i="24"/>
  <c r="R57" i="24"/>
  <c r="O57" i="24"/>
  <c r="M57" i="24"/>
  <c r="L57" i="24"/>
  <c r="K57" i="24"/>
  <c r="I57" i="24"/>
  <c r="H57" i="24"/>
  <c r="G57" i="24"/>
  <c r="F57" i="24"/>
  <c r="E57" i="24"/>
  <c r="W56" i="24"/>
  <c r="M56" i="24"/>
  <c r="L56" i="24"/>
  <c r="H56" i="24"/>
  <c r="G56" i="24"/>
  <c r="AA55" i="24"/>
  <c r="Y55" i="24"/>
  <c r="T55" i="24"/>
  <c r="U55" i="24"/>
  <c r="P55" i="24"/>
  <c r="O55" i="24"/>
  <c r="K55" i="24"/>
  <c r="I55" i="24"/>
  <c r="H55" i="24"/>
  <c r="X54" i="24"/>
  <c r="T54" i="24"/>
  <c r="S54" i="24"/>
  <c r="P54" i="24"/>
  <c r="O54" i="24"/>
  <c r="L54" i="24"/>
  <c r="K54" i="24"/>
  <c r="H54" i="24"/>
  <c r="G54" i="24"/>
  <c r="X53" i="24"/>
  <c r="T53" i="24"/>
  <c r="P53" i="24"/>
  <c r="O53" i="24"/>
  <c r="L53" i="24"/>
  <c r="K53" i="24"/>
  <c r="H53" i="24"/>
  <c r="G53" i="24"/>
  <c r="Y51" i="24"/>
  <c r="Z51" i="24"/>
  <c r="Q51" i="24"/>
  <c r="I51" i="24"/>
  <c r="Y50" i="24"/>
  <c r="S110" i="24"/>
  <c r="Q50" i="24"/>
  <c r="I50" i="24"/>
  <c r="Y49" i="24"/>
  <c r="X49" i="24"/>
  <c r="T49" i="24"/>
  <c r="R49" i="24"/>
  <c r="Q49" i="24"/>
  <c r="P49" i="24"/>
  <c r="O49" i="24"/>
  <c r="L49" i="24"/>
  <c r="Y48" i="24"/>
  <c r="X48" i="24"/>
  <c r="T48" i="24"/>
  <c r="J48" i="24"/>
  <c r="Q48" i="24"/>
  <c r="P48" i="24"/>
  <c r="O48" i="24"/>
  <c r="D48" i="24"/>
  <c r="L48" i="24"/>
  <c r="K48" i="24"/>
  <c r="I48" i="24"/>
  <c r="H48" i="24"/>
  <c r="G48" i="24"/>
  <c r="V47" i="24"/>
  <c r="D47" i="24"/>
  <c r="J47" i="24"/>
  <c r="F47" i="24"/>
  <c r="V46" i="24"/>
  <c r="J46" i="24"/>
  <c r="F46" i="24"/>
  <c r="Z45" i="24"/>
  <c r="Y45" i="24"/>
  <c r="V45" i="24"/>
  <c r="U45" i="24"/>
  <c r="S45" i="24"/>
  <c r="R45" i="24"/>
  <c r="O45" i="24"/>
  <c r="D45" i="24"/>
  <c r="M45" i="24"/>
  <c r="K45" i="24"/>
  <c r="J45" i="24"/>
  <c r="I45" i="24"/>
  <c r="G45" i="24"/>
  <c r="F45" i="24"/>
  <c r="E45" i="24"/>
  <c r="Z44" i="24"/>
  <c r="Y44" i="24"/>
  <c r="V44" i="24"/>
  <c r="U44" i="24"/>
  <c r="S44" i="24"/>
  <c r="R44" i="24"/>
  <c r="Q44" i="24"/>
  <c r="O44" i="24"/>
  <c r="D44" i="24"/>
  <c r="M44" i="24"/>
  <c r="K44" i="24"/>
  <c r="J44" i="24"/>
  <c r="I44" i="24"/>
  <c r="G44" i="24"/>
  <c r="F44" i="24"/>
  <c r="E44" i="24"/>
  <c r="X44" i="24"/>
  <c r="L115" i="24" l="1"/>
  <c r="L114" i="24"/>
  <c r="L113" i="24"/>
  <c r="L110" i="24"/>
  <c r="L100" i="24"/>
  <c r="L98" i="24"/>
  <c r="L111" i="24"/>
  <c r="L103" i="24"/>
  <c r="L104" i="24"/>
  <c r="L99" i="24"/>
  <c r="L112" i="24"/>
  <c r="L50" i="24"/>
  <c r="T110" i="24"/>
  <c r="T111" i="24"/>
  <c r="T103" i="24"/>
  <c r="T104" i="24"/>
  <c r="T50" i="24"/>
  <c r="L91" i="24"/>
  <c r="L92" i="24"/>
  <c r="L84" i="24"/>
  <c r="L80" i="24"/>
  <c r="L77" i="24"/>
  <c r="L78" i="24"/>
  <c r="L81" i="24"/>
  <c r="L95" i="24"/>
  <c r="L85" i="24"/>
  <c r="L51" i="24"/>
  <c r="L94" i="24"/>
  <c r="L96" i="24"/>
  <c r="L79" i="24"/>
  <c r="X91" i="24"/>
  <c r="X92" i="24"/>
  <c r="X84" i="24"/>
  <c r="X85" i="24"/>
  <c r="X81" i="24"/>
  <c r="X79" i="24"/>
  <c r="X77" i="24"/>
  <c r="X96" i="24"/>
  <c r="X95" i="24"/>
  <c r="X94" i="24"/>
  <c r="X80" i="24"/>
  <c r="X51" i="24"/>
  <c r="X78" i="24"/>
  <c r="X82" i="24"/>
  <c r="O60" i="24"/>
  <c r="O62" i="24"/>
  <c r="S62" i="24"/>
  <c r="G62" i="24"/>
  <c r="F62" i="24"/>
  <c r="D62" i="24"/>
  <c r="E62" i="24"/>
  <c r="R84" i="24"/>
  <c r="H62" i="24"/>
  <c r="AA62" i="24"/>
  <c r="N69" i="24"/>
  <c r="F69" i="24"/>
  <c r="E69" i="24"/>
  <c r="H69" i="24"/>
  <c r="G69" i="24"/>
  <c r="V69" i="24"/>
  <c r="V71" i="24"/>
  <c r="Z69" i="24"/>
  <c r="W70" i="24"/>
  <c r="W71" i="24"/>
  <c r="O73" i="24"/>
  <c r="O59" i="24"/>
  <c r="S56" i="24"/>
  <c r="Y56" i="24"/>
  <c r="I56" i="24"/>
  <c r="Q56" i="24"/>
  <c r="X56" i="24"/>
  <c r="R60" i="24"/>
  <c r="X83" i="24"/>
  <c r="K69" i="24"/>
  <c r="S69" i="24"/>
  <c r="S71" i="24"/>
  <c r="I91" i="24"/>
  <c r="W69" i="24"/>
  <c r="AA69" i="24"/>
  <c r="AA71" i="24"/>
  <c r="P70" i="24"/>
  <c r="E48" i="24"/>
  <c r="J49" i="24"/>
  <c r="R50" i="24"/>
  <c r="V62" i="24"/>
  <c r="Y104" i="24"/>
  <c r="F55" i="24"/>
  <c r="J55" i="24"/>
  <c r="N55" i="24"/>
  <c r="R55" i="24"/>
  <c r="V55" i="24"/>
  <c r="Z55" i="24"/>
  <c r="J56" i="24"/>
  <c r="R56" i="24"/>
  <c r="Z56" i="24"/>
  <c r="F48" i="24"/>
  <c r="V48" i="24"/>
  <c r="N49" i="24"/>
  <c r="V49" i="24"/>
  <c r="J53" i="24"/>
  <c r="R53" i="24"/>
  <c r="Z53" i="24"/>
  <c r="G55" i="24"/>
  <c r="L55" i="24"/>
  <c r="Q55" i="24"/>
  <c r="W55" i="24"/>
  <c r="O56" i="24"/>
  <c r="T56" i="24"/>
  <c r="U59" i="24"/>
  <c r="I60" i="24"/>
  <c r="U60" i="24"/>
  <c r="F63" i="24"/>
  <c r="J63" i="24"/>
  <c r="N63" i="24"/>
  <c r="R63" i="24"/>
  <c r="V63" i="24"/>
  <c r="Z63" i="24"/>
  <c r="O71" i="24"/>
  <c r="N45" i="24"/>
  <c r="Z50" i="24"/>
  <c r="T69" i="24"/>
  <c r="H115" i="24"/>
  <c r="H114" i="24"/>
  <c r="H113" i="24"/>
  <c r="H100" i="24"/>
  <c r="H103" i="24"/>
  <c r="H99" i="24"/>
  <c r="H98" i="24"/>
  <c r="H50" i="24"/>
  <c r="H104" i="24"/>
  <c r="P114" i="24"/>
  <c r="P110" i="24"/>
  <c r="P104" i="24"/>
  <c r="P111" i="24"/>
  <c r="P103" i="24"/>
  <c r="P50" i="24"/>
  <c r="X115" i="24"/>
  <c r="X114" i="24"/>
  <c r="X113" i="24"/>
  <c r="X110" i="24"/>
  <c r="X101" i="24"/>
  <c r="X99" i="24"/>
  <c r="X98" i="24"/>
  <c r="X111" i="24"/>
  <c r="X103" i="24"/>
  <c r="X104" i="24"/>
  <c r="X50" i="24"/>
  <c r="X100" i="24"/>
  <c r="H84" i="24"/>
  <c r="H96" i="24"/>
  <c r="H95" i="24"/>
  <c r="H94" i="24"/>
  <c r="H85" i="24"/>
  <c r="H80" i="24"/>
  <c r="H77" i="24"/>
  <c r="H79" i="24"/>
  <c r="H81" i="24"/>
  <c r="H51" i="24"/>
  <c r="P91" i="24"/>
  <c r="P92" i="24"/>
  <c r="P84" i="24"/>
  <c r="P95" i="24"/>
  <c r="P77" i="24"/>
  <c r="P83" i="24"/>
  <c r="P78" i="24"/>
  <c r="P51" i="24"/>
  <c r="P85" i="24"/>
  <c r="T91" i="24"/>
  <c r="T92" i="24"/>
  <c r="T84" i="24"/>
  <c r="T85" i="24"/>
  <c r="T77" i="24"/>
  <c r="T78" i="24"/>
  <c r="T51" i="24"/>
  <c r="T83" i="24"/>
  <c r="K59" i="24"/>
  <c r="E60" i="24"/>
  <c r="J61" i="24"/>
  <c r="W62" i="24"/>
  <c r="S70" i="24"/>
  <c r="M70" i="24"/>
  <c r="X70" i="24"/>
  <c r="AA70" i="24"/>
  <c r="S48" i="24"/>
  <c r="M48" i="24"/>
  <c r="U48" i="24"/>
  <c r="W48" i="24"/>
  <c r="AA48" i="24"/>
  <c r="S49" i="24"/>
  <c r="K49" i="24"/>
  <c r="G49" i="24"/>
  <c r="H49" i="24"/>
  <c r="D49" i="24"/>
  <c r="F49" i="24"/>
  <c r="E49" i="24"/>
  <c r="I49" i="24"/>
  <c r="U49" i="24"/>
  <c r="M49" i="24"/>
  <c r="W49" i="24"/>
  <c r="AA49" i="24"/>
  <c r="G104" i="24"/>
  <c r="G101" i="24"/>
  <c r="G99" i="24"/>
  <c r="G115" i="24"/>
  <c r="G114" i="24"/>
  <c r="G113" i="24"/>
  <c r="G100" i="24"/>
  <c r="G98" i="24"/>
  <c r="G103" i="24"/>
  <c r="G50" i="24"/>
  <c r="K104" i="24"/>
  <c r="K99" i="24"/>
  <c r="K115" i="24"/>
  <c r="K114" i="24"/>
  <c r="K113" i="24"/>
  <c r="K102" i="24"/>
  <c r="K98" i="24"/>
  <c r="K111" i="24"/>
  <c r="K103" i="24"/>
  <c r="K110" i="24"/>
  <c r="K100" i="24"/>
  <c r="K50" i="24"/>
  <c r="O104" i="24"/>
  <c r="O101" i="24"/>
  <c r="O99" i="24"/>
  <c r="O115" i="24"/>
  <c r="O114" i="24"/>
  <c r="O113" i="24"/>
  <c r="O110" i="24"/>
  <c r="O100" i="24"/>
  <c r="O98" i="24"/>
  <c r="O103" i="24"/>
  <c r="O111" i="24"/>
  <c r="O50" i="24"/>
  <c r="S112" i="24"/>
  <c r="S104" i="24"/>
  <c r="S111" i="24"/>
  <c r="S103" i="24"/>
  <c r="S50" i="24"/>
  <c r="U50" i="24"/>
  <c r="E50" i="24"/>
  <c r="M50" i="24"/>
  <c r="W104" i="24"/>
  <c r="W110" i="24"/>
  <c r="W111" i="24"/>
  <c r="W103" i="24"/>
  <c r="W102" i="24"/>
  <c r="W50" i="24"/>
  <c r="AA104" i="24"/>
  <c r="AA111" i="24"/>
  <c r="AA103" i="24"/>
  <c r="AA110" i="24"/>
  <c r="AA50" i="24"/>
  <c r="G96" i="24"/>
  <c r="G95" i="24"/>
  <c r="G94" i="24"/>
  <c r="G81" i="24"/>
  <c r="G79" i="24"/>
  <c r="G85" i="24"/>
  <c r="G80" i="24"/>
  <c r="G78" i="24"/>
  <c r="G84" i="24"/>
  <c r="G51" i="24"/>
  <c r="G77" i="24"/>
  <c r="K96" i="24"/>
  <c r="K95" i="24"/>
  <c r="K94" i="24"/>
  <c r="K91" i="24"/>
  <c r="K92" i="24"/>
  <c r="K84" i="24"/>
  <c r="K81" i="24"/>
  <c r="K79" i="24"/>
  <c r="K77" i="24"/>
  <c r="K93" i="24"/>
  <c r="K85" i="24"/>
  <c r="K78" i="24"/>
  <c r="K51" i="24"/>
  <c r="K80" i="24"/>
  <c r="O96" i="24"/>
  <c r="O95" i="24"/>
  <c r="O94" i="24"/>
  <c r="O91" i="24"/>
  <c r="O85" i="24"/>
  <c r="O83" i="24"/>
  <c r="O81" i="24"/>
  <c r="O79" i="24"/>
  <c r="O84" i="24"/>
  <c r="O80" i="24"/>
  <c r="O78" i="24"/>
  <c r="O51" i="24"/>
  <c r="O92" i="24"/>
  <c r="O77" i="24"/>
  <c r="S91" i="24"/>
  <c r="S92" i="24"/>
  <c r="S85" i="24"/>
  <c r="S84" i="24"/>
  <c r="S77" i="24"/>
  <c r="S51" i="24"/>
  <c r="M51" i="24"/>
  <c r="S78" i="24"/>
  <c r="U51" i="24"/>
  <c r="E51" i="24"/>
  <c r="W91" i="24"/>
  <c r="W92" i="24"/>
  <c r="W84" i="24"/>
  <c r="W78" i="24"/>
  <c r="W51" i="24"/>
  <c r="W77" i="24"/>
  <c r="AA91" i="24"/>
  <c r="AA92" i="24"/>
  <c r="AA84" i="24"/>
  <c r="AA77" i="24"/>
  <c r="AA93" i="24"/>
  <c r="AA85" i="24"/>
  <c r="AA78" i="24"/>
  <c r="AA51" i="24"/>
  <c r="N53" i="24"/>
  <c r="V53" i="24"/>
  <c r="F53" i="24"/>
  <c r="W53" i="24"/>
  <c r="W54" i="24"/>
  <c r="AA54" i="24"/>
  <c r="S55" i="24"/>
  <c r="J77" i="24"/>
  <c r="X55" i="24"/>
  <c r="E56" i="24"/>
  <c r="K56" i="24"/>
  <c r="P56" i="24"/>
  <c r="U56" i="24"/>
  <c r="AA56" i="24"/>
  <c r="F60" i="24"/>
  <c r="F59" i="24"/>
  <c r="J59" i="24"/>
  <c r="P59" i="24"/>
  <c r="Q59" i="24"/>
  <c r="G60" i="24"/>
  <c r="R59" i="24"/>
  <c r="N59" i="24"/>
  <c r="X59" i="24"/>
  <c r="X60" i="24"/>
  <c r="J62" i="24"/>
  <c r="N62" i="24"/>
  <c r="R62" i="24"/>
  <c r="Z62" i="24"/>
  <c r="W63" i="24"/>
  <c r="AA63" i="24"/>
  <c r="Q45" i="24"/>
  <c r="R48" i="24"/>
  <c r="Z49" i="24"/>
  <c r="J51" i="24"/>
  <c r="S53" i="24"/>
  <c r="E55" i="24"/>
  <c r="G59" i="24"/>
  <c r="H78" i="24"/>
  <c r="L93" i="24"/>
  <c r="P44" i="24"/>
  <c r="T44" i="24"/>
  <c r="H45" i="24"/>
  <c r="L45" i="24"/>
  <c r="P45" i="24"/>
  <c r="T45" i="24"/>
  <c r="X45" i="24"/>
  <c r="R46" i="24"/>
  <c r="F103" i="24"/>
  <c r="F104" i="24"/>
  <c r="F101" i="24"/>
  <c r="F99" i="24"/>
  <c r="F100" i="24"/>
  <c r="F98" i="24"/>
  <c r="F115" i="24"/>
  <c r="F113" i="24"/>
  <c r="J111" i="24"/>
  <c r="J103" i="24"/>
  <c r="J112" i="24"/>
  <c r="J104" i="24"/>
  <c r="J101" i="24"/>
  <c r="J99" i="24"/>
  <c r="J115" i="24"/>
  <c r="J114" i="24"/>
  <c r="J113" i="24"/>
  <c r="J98" i="24"/>
  <c r="J110" i="24"/>
  <c r="J100" i="24"/>
  <c r="N111" i="24"/>
  <c r="N103" i="24"/>
  <c r="N104" i="24"/>
  <c r="N101" i="24"/>
  <c r="N99" i="24"/>
  <c r="N110" i="24"/>
  <c r="N100" i="24"/>
  <c r="N115" i="24"/>
  <c r="N114" i="24"/>
  <c r="N113" i="24"/>
  <c r="N98" i="24"/>
  <c r="D50" i="24"/>
  <c r="R111" i="24"/>
  <c r="R103" i="24"/>
  <c r="R104" i="24"/>
  <c r="R100" i="24"/>
  <c r="R98" i="24"/>
  <c r="R115" i="24"/>
  <c r="R114" i="24"/>
  <c r="R113" i="24"/>
  <c r="R101" i="24"/>
  <c r="R110" i="24"/>
  <c r="R99" i="24"/>
  <c r="V111" i="24"/>
  <c r="V103" i="24"/>
  <c r="V108" i="24"/>
  <c r="V104" i="24"/>
  <c r="V110" i="24"/>
  <c r="Z111" i="24"/>
  <c r="Z103" i="24"/>
  <c r="Z104" i="24"/>
  <c r="Z110" i="24"/>
  <c r="F96" i="24"/>
  <c r="F95" i="24"/>
  <c r="F94" i="24"/>
  <c r="F84" i="24"/>
  <c r="F78" i="24"/>
  <c r="F81" i="24"/>
  <c r="F79" i="24"/>
  <c r="F77" i="24"/>
  <c r="F85" i="24"/>
  <c r="F80" i="24"/>
  <c r="J96" i="24"/>
  <c r="J95" i="24"/>
  <c r="J94" i="24"/>
  <c r="J85" i="24"/>
  <c r="J78" i="24"/>
  <c r="J92" i="24"/>
  <c r="J84" i="24"/>
  <c r="J81" i="24"/>
  <c r="J79" i="24"/>
  <c r="J91" i="24"/>
  <c r="J80" i="24"/>
  <c r="J82" i="24"/>
  <c r="N96" i="24"/>
  <c r="N95" i="24"/>
  <c r="N94" i="24"/>
  <c r="N91" i="24"/>
  <c r="N78" i="24"/>
  <c r="N85" i="24"/>
  <c r="N83" i="24"/>
  <c r="N81" i="24"/>
  <c r="N79" i="24"/>
  <c r="N92" i="24"/>
  <c r="N82" i="24"/>
  <c r="N77" i="24"/>
  <c r="N84" i="24"/>
  <c r="D51" i="24"/>
  <c r="R96" i="24"/>
  <c r="R95" i="24"/>
  <c r="R94" i="24"/>
  <c r="R78" i="24"/>
  <c r="R92" i="24"/>
  <c r="R82" i="24"/>
  <c r="R80" i="24"/>
  <c r="R85" i="24"/>
  <c r="R79" i="24"/>
  <c r="R77" i="24"/>
  <c r="V91" i="24"/>
  <c r="V84" i="24"/>
  <c r="V78" i="24"/>
  <c r="V85" i="24"/>
  <c r="V77" i="24"/>
  <c r="Z85" i="24"/>
  <c r="Z78" i="24"/>
  <c r="Z92" i="24"/>
  <c r="Z84" i="24"/>
  <c r="Z91" i="24"/>
  <c r="F54" i="24"/>
  <c r="J54" i="24"/>
  <c r="N54" i="24"/>
  <c r="R54" i="24"/>
  <c r="V54" i="24"/>
  <c r="Z54" i="24"/>
  <c r="P57" i="24"/>
  <c r="Q57" i="24"/>
  <c r="X57" i="24"/>
  <c r="E59" i="24"/>
  <c r="I59" i="24"/>
  <c r="M59" i="24"/>
  <c r="M62" i="24"/>
  <c r="Q67" i="24"/>
  <c r="U62" i="24"/>
  <c r="Y62" i="24"/>
  <c r="E63" i="24"/>
  <c r="I63" i="24"/>
  <c r="M63" i="24"/>
  <c r="Q63" i="24"/>
  <c r="U63" i="24"/>
  <c r="Y63" i="24"/>
  <c r="J70" i="24"/>
  <c r="G70" i="24"/>
  <c r="N70" i="24"/>
  <c r="F70" i="24"/>
  <c r="E70" i="24"/>
  <c r="R70" i="24"/>
  <c r="V70" i="24"/>
  <c r="Z70" i="24"/>
  <c r="G72" i="24"/>
  <c r="K72" i="24"/>
  <c r="U73" i="24"/>
  <c r="G74" i="24"/>
  <c r="K74" i="24"/>
  <c r="N47" i="24"/>
  <c r="N57" i="24"/>
  <c r="Q62" i="24"/>
  <c r="Z77" i="24"/>
  <c r="R81" i="24"/>
  <c r="V92" i="24"/>
  <c r="W44" i="24"/>
  <c r="AA44" i="24"/>
  <c r="W45" i="24"/>
  <c r="AA45" i="24"/>
  <c r="N46" i="24"/>
  <c r="D46" i="24"/>
  <c r="E100" i="24"/>
  <c r="E103" i="24"/>
  <c r="E104" i="24"/>
  <c r="E99" i="24"/>
  <c r="E114" i="24"/>
  <c r="E115" i="24"/>
  <c r="I110" i="24"/>
  <c r="I102" i="24"/>
  <c r="I100" i="24"/>
  <c r="I111" i="24"/>
  <c r="I103" i="24"/>
  <c r="I101" i="24"/>
  <c r="I115" i="24"/>
  <c r="I114" i="24"/>
  <c r="I113" i="24"/>
  <c r="I99" i="24"/>
  <c r="I98" i="24"/>
  <c r="I104" i="24"/>
  <c r="M110" i="24"/>
  <c r="M100" i="24"/>
  <c r="M98" i="24"/>
  <c r="M111" i="24"/>
  <c r="M103" i="24"/>
  <c r="M104" i="24"/>
  <c r="M99" i="24"/>
  <c r="M101" i="24"/>
  <c r="M115" i="24"/>
  <c r="M114" i="24"/>
  <c r="M113" i="24"/>
  <c r="M108" i="24"/>
  <c r="Q110" i="24"/>
  <c r="Q102" i="24"/>
  <c r="Q111" i="24"/>
  <c r="Q103" i="24"/>
  <c r="Q104" i="24"/>
  <c r="U110" i="24"/>
  <c r="U100" i="24"/>
  <c r="U98" i="24"/>
  <c r="U115" i="24"/>
  <c r="U114" i="24"/>
  <c r="U113" i="24"/>
  <c r="U111" i="24"/>
  <c r="U103" i="24"/>
  <c r="U104" i="24"/>
  <c r="U101" i="24"/>
  <c r="U99" i="24"/>
  <c r="Y110" i="24"/>
  <c r="Y111" i="24"/>
  <c r="Y103" i="24"/>
  <c r="Y112" i="24"/>
  <c r="Y108" i="24"/>
  <c r="E85" i="24"/>
  <c r="E80" i="24"/>
  <c r="E77" i="24"/>
  <c r="E84" i="24"/>
  <c r="E78" i="24"/>
  <c r="E79" i="24"/>
  <c r="E96" i="24"/>
  <c r="E94" i="24"/>
  <c r="I92" i="24"/>
  <c r="I85" i="24"/>
  <c r="I96" i="24"/>
  <c r="I95" i="24"/>
  <c r="I94" i="24"/>
  <c r="I80" i="24"/>
  <c r="I77" i="24"/>
  <c r="I78" i="24"/>
  <c r="I84" i="24"/>
  <c r="I81" i="24"/>
  <c r="I79" i="24"/>
  <c r="M92" i="24"/>
  <c r="M93" i="24"/>
  <c r="M85" i="24"/>
  <c r="M82" i="24"/>
  <c r="M80" i="24"/>
  <c r="M77" i="24"/>
  <c r="M91" i="24"/>
  <c r="M78" i="24"/>
  <c r="M96" i="24"/>
  <c r="M95" i="24"/>
  <c r="M94" i="24"/>
  <c r="M79" i="24"/>
  <c r="M84" i="24"/>
  <c r="M81" i="24"/>
  <c r="Q92" i="24"/>
  <c r="Q85" i="24"/>
  <c r="Q84" i="24"/>
  <c r="Q77" i="24"/>
  <c r="Q78" i="24"/>
  <c r="Q91" i="24"/>
  <c r="U96" i="24"/>
  <c r="U95" i="24"/>
  <c r="U94" i="24"/>
  <c r="U92" i="24"/>
  <c r="U93" i="24"/>
  <c r="U89" i="24"/>
  <c r="U85" i="24"/>
  <c r="U80" i="24"/>
  <c r="U77" i="24"/>
  <c r="U91" i="24"/>
  <c r="U84" i="24"/>
  <c r="U78" i="24"/>
  <c r="U81" i="24"/>
  <c r="Y92" i="24"/>
  <c r="Y85" i="24"/>
  <c r="Y77" i="24"/>
  <c r="Y78" i="24"/>
  <c r="Y91" i="24"/>
  <c r="E53" i="24"/>
  <c r="I53" i="24"/>
  <c r="M53" i="24"/>
  <c r="Q53" i="24"/>
  <c r="U53" i="24"/>
  <c r="Y53" i="24"/>
  <c r="E54" i="24"/>
  <c r="I54" i="24"/>
  <c r="M54" i="24"/>
  <c r="Q54" i="24"/>
  <c r="U54" i="24"/>
  <c r="Y54" i="24"/>
  <c r="P58" i="24"/>
  <c r="Q58" i="24"/>
  <c r="X58" i="24"/>
  <c r="H59" i="24"/>
  <c r="L59" i="24"/>
  <c r="L62" i="24"/>
  <c r="P62" i="24"/>
  <c r="T62" i="24"/>
  <c r="X62" i="24"/>
  <c r="H63" i="24"/>
  <c r="L63" i="24"/>
  <c r="P63" i="24"/>
  <c r="T63" i="24"/>
  <c r="X63" i="24"/>
  <c r="L71" i="24"/>
  <c r="T71" i="24"/>
  <c r="U70" i="24"/>
  <c r="R73" i="24"/>
  <c r="N48" i="24"/>
  <c r="F50" i="24"/>
  <c r="N50" i="24"/>
  <c r="V50" i="24"/>
  <c r="F51" i="24"/>
  <c r="N51" i="24"/>
  <c r="V51" i="24"/>
  <c r="I62" i="24"/>
  <c r="E81" i="24"/>
  <c r="I83" i="24"/>
  <c r="Y84" i="24"/>
  <c r="R91" i="24"/>
  <c r="E95" i="24"/>
  <c r="F114" i="24"/>
  <c r="I69" i="24"/>
  <c r="M69" i="24"/>
  <c r="Q69" i="24"/>
  <c r="U69" i="24"/>
  <c r="Y69" i="24"/>
  <c r="I70" i="24"/>
  <c r="Q70" i="24"/>
  <c r="Y70" i="24"/>
  <c r="M71" i="24"/>
  <c r="Q71" i="24"/>
  <c r="E72" i="24"/>
  <c r="I72" i="24"/>
  <c r="M72" i="24"/>
  <c r="E73" i="24"/>
  <c r="I73" i="24"/>
  <c r="M73" i="24"/>
  <c r="E74" i="24"/>
  <c r="I74" i="24"/>
  <c r="M74" i="24"/>
  <c r="L69" i="24"/>
  <c r="P69" i="24"/>
  <c r="X69" i="24"/>
  <c r="L70" i="24"/>
  <c r="T70" i="24"/>
  <c r="P71" i="24"/>
  <c r="X71" i="24"/>
  <c r="H72" i="24"/>
  <c r="L72" i="24"/>
  <c r="X72" i="24"/>
  <c r="H73" i="24"/>
  <c r="L73" i="24"/>
  <c r="X73" i="24"/>
  <c r="H74" i="24"/>
  <c r="L74" i="24"/>
  <c r="X74" i="24"/>
  <c r="Q93" i="24" l="1"/>
  <c r="P72" i="24"/>
  <c r="S67" i="24"/>
  <c r="W89" i="24"/>
  <c r="H89" i="24"/>
  <c r="O67" i="24"/>
  <c r="X89" i="24"/>
  <c r="L83" i="24"/>
  <c r="T108" i="24"/>
  <c r="P67" i="24"/>
  <c r="P68" i="24"/>
  <c r="T61" i="24"/>
  <c r="E89" i="24"/>
  <c r="M64" i="24"/>
  <c r="M67" i="24"/>
  <c r="I67" i="24"/>
  <c r="U61" i="24"/>
  <c r="Z89" i="24"/>
  <c r="J83" i="24"/>
  <c r="Z108" i="24"/>
  <c r="Z67" i="24"/>
  <c r="W93" i="24"/>
  <c r="O93" i="24"/>
  <c r="K83" i="24"/>
  <c r="AA102" i="24"/>
  <c r="AA108" i="24"/>
  <c r="T89" i="24"/>
  <c r="P102" i="24"/>
  <c r="V61" i="24"/>
  <c r="N61" i="24"/>
  <c r="X93" i="24"/>
  <c r="T112" i="24"/>
  <c r="T102" i="24"/>
  <c r="L102" i="24"/>
  <c r="N67" i="24"/>
  <c r="H67" i="24"/>
  <c r="Y71" i="24"/>
  <c r="I71" i="24"/>
  <c r="H65" i="24"/>
  <c r="L64" i="24"/>
  <c r="P61" i="24"/>
  <c r="Y93" i="24"/>
  <c r="U82" i="24"/>
  <c r="M83" i="24"/>
  <c r="I93" i="24"/>
  <c r="E82" i="24"/>
  <c r="U112" i="24"/>
  <c r="U102" i="24"/>
  <c r="M102" i="24"/>
  <c r="I108" i="24"/>
  <c r="E101" i="24"/>
  <c r="E102" i="24"/>
  <c r="X61" i="24"/>
  <c r="E67" i="24"/>
  <c r="E65" i="24"/>
  <c r="I64" i="24"/>
  <c r="Y67" i="24"/>
  <c r="Q68" i="24"/>
  <c r="M61" i="24"/>
  <c r="Z93" i="24"/>
  <c r="V93" i="24"/>
  <c r="R83" i="24"/>
  <c r="R89" i="24"/>
  <c r="N89" i="24"/>
  <c r="J93" i="24"/>
  <c r="F82" i="24"/>
  <c r="F83" i="24"/>
  <c r="Z102" i="24"/>
  <c r="Z112" i="24"/>
  <c r="V102" i="24"/>
  <c r="R102" i="24"/>
  <c r="R108" i="24"/>
  <c r="N112" i="24"/>
  <c r="L44" i="24"/>
  <c r="G67" i="24"/>
  <c r="F64" i="24"/>
  <c r="E61" i="24"/>
  <c r="AA83" i="24"/>
  <c r="S89" i="24"/>
  <c r="S93" i="24"/>
  <c r="S83" i="24"/>
  <c r="O82" i="24"/>
  <c r="K82" i="24"/>
  <c r="G89" i="24"/>
  <c r="AA112" i="24"/>
  <c r="W112" i="24"/>
  <c r="O108" i="24"/>
  <c r="K112" i="24"/>
  <c r="G108" i="24"/>
  <c r="W67" i="24"/>
  <c r="W68" i="24"/>
  <c r="K60" i="24"/>
  <c r="T93" i="24"/>
  <c r="X112" i="24"/>
  <c r="X102" i="24"/>
  <c r="P108" i="24"/>
  <c r="P113" i="24"/>
  <c r="H101" i="24"/>
  <c r="H102" i="24"/>
  <c r="F67" i="24"/>
  <c r="Z71" i="24"/>
  <c r="K67" i="24"/>
  <c r="J64" i="24"/>
  <c r="K61" i="24"/>
  <c r="K65" i="24"/>
  <c r="H71" i="24"/>
  <c r="G71" i="24"/>
  <c r="E71" i="24"/>
  <c r="N71" i="24"/>
  <c r="F71" i="24"/>
  <c r="V67" i="24"/>
  <c r="R61" i="24"/>
  <c r="F61" i="24"/>
  <c r="W64" i="24"/>
  <c r="Q112" i="24"/>
  <c r="U64" i="24"/>
  <c r="U67" i="24"/>
  <c r="V64" i="24"/>
  <c r="R67" i="24"/>
  <c r="O89" i="24"/>
  <c r="P89" i="24"/>
  <c r="S61" i="24"/>
  <c r="Q61" i="24"/>
  <c r="Z83" i="24"/>
  <c r="L61" i="24"/>
  <c r="Q64" i="24"/>
  <c r="Z61" i="24"/>
  <c r="V65" i="24"/>
  <c r="N65" i="24"/>
  <c r="X67" i="24"/>
  <c r="X68" i="24"/>
  <c r="Y89" i="24"/>
  <c r="I89" i="24"/>
  <c r="Y102" i="24"/>
  <c r="U108" i="24"/>
  <c r="I65" i="24"/>
  <c r="V83" i="24"/>
  <c r="V89" i="24"/>
  <c r="J89" i="24"/>
  <c r="V112" i="24"/>
  <c r="N102" i="24"/>
  <c r="N108" i="24"/>
  <c r="F102" i="24"/>
  <c r="G83" i="24"/>
  <c r="W108" i="24"/>
  <c r="O102" i="24"/>
  <c r="K108" i="24"/>
  <c r="P94" i="24"/>
  <c r="P93" i="24"/>
  <c r="H83" i="24"/>
  <c r="X108" i="24"/>
  <c r="AA67" i="24"/>
  <c r="O61" i="24"/>
  <c r="O65" i="24"/>
  <c r="O64" i="24"/>
  <c r="D67" i="24"/>
  <c r="U71" i="24"/>
  <c r="X64" i="24"/>
  <c r="H64" i="24"/>
  <c r="T67" i="24"/>
  <c r="L67" i="24"/>
  <c r="H61" i="24"/>
  <c r="Y83" i="24"/>
  <c r="U83" i="24"/>
  <c r="Q83" i="24"/>
  <c r="Q89" i="24"/>
  <c r="M89" i="24"/>
  <c r="I82" i="24"/>
  <c r="E83" i="24"/>
  <c r="Q108" i="24"/>
  <c r="M112" i="24"/>
  <c r="I112" i="24"/>
  <c r="E108" i="24"/>
  <c r="Y64" i="24"/>
  <c r="E64" i="24"/>
  <c r="Y61" i="24"/>
  <c r="I61" i="24"/>
  <c r="R93" i="24"/>
  <c r="N93" i="24"/>
  <c r="F89" i="24"/>
  <c r="R112" i="24"/>
  <c r="J102" i="24"/>
  <c r="J108" i="24"/>
  <c r="F108" i="24"/>
  <c r="H44" i="24"/>
  <c r="R71" i="24"/>
  <c r="F65" i="24"/>
  <c r="J67" i="24"/>
  <c r="Q60" i="24"/>
  <c r="N60" i="24"/>
  <c r="P60" i="24"/>
  <c r="J60" i="24"/>
  <c r="AA89" i="24"/>
  <c r="W83" i="24"/>
  <c r="K89" i="24"/>
  <c r="S102" i="24"/>
  <c r="S108" i="24"/>
  <c r="O112" i="24"/>
  <c r="K101" i="24"/>
  <c r="G102" i="24"/>
  <c r="P112" i="24"/>
  <c r="H108" i="24"/>
  <c r="J71" i="24"/>
  <c r="K71" i="24"/>
  <c r="AA61" i="24"/>
  <c r="AA65" i="24"/>
  <c r="AA64" i="24"/>
  <c r="G61" i="24"/>
  <c r="P73" i="24"/>
  <c r="Z65" i="24"/>
  <c r="R65" i="24"/>
  <c r="M60" i="24"/>
  <c r="L89" i="24"/>
  <c r="L82" i="24"/>
  <c r="L108" i="24"/>
  <c r="W61" i="24"/>
  <c r="G82" i="24"/>
  <c r="E68" i="24" l="1"/>
  <c r="H68" i="24"/>
  <c r="G68" i="24"/>
  <c r="S68" i="24"/>
  <c r="F68" i="24"/>
  <c r="E90" i="24"/>
  <c r="U109" i="24"/>
  <c r="H90" i="24"/>
  <c r="T90" i="24"/>
  <c r="G109" i="24"/>
  <c r="O109" i="24"/>
  <c r="W109" i="24"/>
  <c r="AA109" i="24"/>
  <c r="G90" i="24"/>
  <c r="S90" i="24"/>
  <c r="R109" i="24"/>
  <c r="V109" i="24"/>
  <c r="Z109" i="24"/>
  <c r="F90" i="24"/>
  <c r="Q109" i="24"/>
  <c r="Y109" i="24"/>
  <c r="Y90" i="24"/>
  <c r="H109" i="24"/>
  <c r="J90" i="24"/>
  <c r="I109" i="24"/>
  <c r="M109" i="24"/>
  <c r="U90" i="24"/>
  <c r="M90" i="24"/>
  <c r="X109" i="24"/>
  <c r="K109" i="24"/>
  <c r="K90" i="24"/>
  <c r="W90" i="24"/>
  <c r="N109" i="24"/>
  <c r="N90" i="24"/>
  <c r="R90" i="24"/>
  <c r="Q90" i="24"/>
  <c r="L109" i="24"/>
  <c r="T109" i="24"/>
  <c r="L90" i="24"/>
  <c r="X90" i="24"/>
  <c r="P109" i="24"/>
  <c r="S109" i="24"/>
  <c r="O90" i="24"/>
  <c r="AA90" i="24"/>
  <c r="P90" i="24"/>
  <c r="F109" i="24"/>
  <c r="J109" i="24"/>
  <c r="V90" i="24"/>
  <c r="Z90" i="24"/>
  <c r="E109" i="24"/>
  <c r="I90" i="24"/>
  <c r="I68" i="24"/>
  <c r="T68" i="24"/>
  <c r="R68" i="24"/>
  <c r="Y68" i="24"/>
  <c r="O68" i="24"/>
  <c r="P74" i="24"/>
  <c r="P96" i="24"/>
  <c r="P115" i="24"/>
  <c r="N68" i="24"/>
  <c r="H60" i="24"/>
  <c r="H82" i="24"/>
  <c r="L68" i="24"/>
  <c r="P64" i="24"/>
  <c r="S65" i="24"/>
  <c r="Z106" i="24"/>
  <c r="G65" i="24"/>
  <c r="T65" i="24"/>
  <c r="L65" i="24"/>
  <c r="H106" i="24"/>
  <c r="X106" i="24"/>
  <c r="P87" i="24"/>
  <c r="O87" i="24"/>
  <c r="AA87" i="24"/>
  <c r="N106" i="24"/>
  <c r="J87" i="24"/>
  <c r="Z87" i="24"/>
  <c r="E106" i="24"/>
  <c r="M106" i="24"/>
  <c r="U106" i="24"/>
  <c r="E87" i="24"/>
  <c r="I87" i="24"/>
  <c r="J65" i="24"/>
  <c r="G106" i="24"/>
  <c r="F87" i="24"/>
  <c r="N87" i="24"/>
  <c r="R87" i="24"/>
  <c r="V87" i="24"/>
  <c r="I106" i="24"/>
  <c r="Q106" i="24"/>
  <c r="Q87" i="24"/>
  <c r="X87" i="24"/>
  <c r="P65" i="24"/>
  <c r="K106" i="24"/>
  <c r="O106" i="24"/>
  <c r="S106" i="24"/>
  <c r="K87" i="24"/>
  <c r="R106" i="24"/>
  <c r="V106" i="24"/>
  <c r="Q65" i="24"/>
  <c r="L106" i="24"/>
  <c r="T106" i="24"/>
  <c r="M87" i="24"/>
  <c r="X65" i="24"/>
  <c r="P106" i="24"/>
  <c r="H87" i="24"/>
  <c r="G87" i="24"/>
  <c r="F106" i="24"/>
  <c r="J106" i="24"/>
  <c r="Y106" i="24"/>
  <c r="U87" i="24"/>
  <c r="L87" i="24"/>
  <c r="S87" i="24"/>
  <c r="T87" i="24"/>
  <c r="W106" i="24"/>
  <c r="AA106" i="24"/>
  <c r="W87" i="24"/>
  <c r="Y87" i="24"/>
  <c r="Z64" i="24"/>
  <c r="U68" i="24"/>
  <c r="K64" i="24"/>
  <c r="L60" i="24"/>
  <c r="L101" i="24"/>
  <c r="W65" i="24"/>
  <c r="R64" i="24"/>
  <c r="M68" i="24"/>
  <c r="U65" i="24"/>
  <c r="V68" i="24"/>
  <c r="Q72" i="24"/>
  <c r="Q94" i="24"/>
  <c r="Q113" i="24"/>
  <c r="J68" i="24"/>
  <c r="Q73" i="24"/>
  <c r="Q114" i="24"/>
  <c r="Q95" i="24"/>
  <c r="AA68" i="24"/>
  <c r="S64" i="24"/>
  <c r="X86" i="24"/>
  <c r="H86" i="24"/>
  <c r="K86" i="24"/>
  <c r="S86" i="24"/>
  <c r="W86" i="24"/>
  <c r="F105" i="24"/>
  <c r="R105" i="24"/>
  <c r="V86" i="24"/>
  <c r="Z86" i="24"/>
  <c r="U105" i="24"/>
  <c r="G86" i="24"/>
  <c r="N105" i="24"/>
  <c r="Z105" i="24"/>
  <c r="R86" i="24"/>
  <c r="Q105" i="24"/>
  <c r="M86" i="24"/>
  <c r="T105" i="24"/>
  <c r="L86" i="24"/>
  <c r="E105" i="24"/>
  <c r="I86" i="24"/>
  <c r="T86" i="24"/>
  <c r="G105" i="24"/>
  <c r="O105" i="24"/>
  <c r="W105" i="24"/>
  <c r="AA105" i="24"/>
  <c r="AA86" i="24"/>
  <c r="V105" i="24"/>
  <c r="F86" i="24"/>
  <c r="I105" i="24"/>
  <c r="M105" i="24"/>
  <c r="Y105" i="24"/>
  <c r="Q86" i="24"/>
  <c r="U86" i="24"/>
  <c r="X105" i="24"/>
  <c r="P86" i="24"/>
  <c r="G64" i="24"/>
  <c r="K105" i="24"/>
  <c r="J105" i="24"/>
  <c r="N86" i="24"/>
  <c r="Y86" i="24"/>
  <c r="L105" i="24"/>
  <c r="H105" i="24"/>
  <c r="P105" i="24"/>
  <c r="S105" i="24"/>
  <c r="O86" i="24"/>
  <c r="J86" i="24"/>
  <c r="E86" i="24"/>
  <c r="T64" i="24"/>
  <c r="K68" i="24"/>
  <c r="Y65" i="24"/>
  <c r="Z68" i="24"/>
  <c r="N64" i="24"/>
  <c r="M65" i="24"/>
  <c r="S66" i="24" l="1"/>
  <c r="E66" i="24"/>
  <c r="L88" i="24"/>
  <c r="X88" i="24"/>
  <c r="X107" i="24"/>
  <c r="P88" i="24"/>
  <c r="S107" i="24"/>
  <c r="W107" i="24"/>
  <c r="G88" i="24"/>
  <c r="AA88" i="24"/>
  <c r="V107" i="24"/>
  <c r="F88" i="24"/>
  <c r="J88" i="24"/>
  <c r="H66" i="24"/>
  <c r="U107" i="24"/>
  <c r="Y107" i="24"/>
  <c r="E88" i="24"/>
  <c r="M88" i="24"/>
  <c r="Y88" i="24"/>
  <c r="AA107" i="24"/>
  <c r="F107" i="24"/>
  <c r="R107" i="24"/>
  <c r="I107" i="24"/>
  <c r="P107" i="24"/>
  <c r="Z88" i="24"/>
  <c r="E107" i="24"/>
  <c r="L107" i="24"/>
  <c r="T107" i="24"/>
  <c r="H88" i="24"/>
  <c r="T88" i="24"/>
  <c r="G107" i="24"/>
  <c r="K107" i="24"/>
  <c r="O107" i="24"/>
  <c r="O88" i="24"/>
  <c r="W88" i="24"/>
  <c r="J107" i="24"/>
  <c r="N88" i="24"/>
  <c r="R88" i="24"/>
  <c r="V88" i="24"/>
  <c r="M107" i="24"/>
  <c r="Q107" i="24"/>
  <c r="U88" i="24"/>
  <c r="K88" i="24"/>
  <c r="Q88" i="24"/>
  <c r="H107" i="24"/>
  <c r="S88" i="24"/>
  <c r="N107" i="24"/>
  <c r="Z107" i="24"/>
  <c r="I88" i="24"/>
  <c r="N66" i="24"/>
  <c r="G66" i="24"/>
  <c r="Q66" i="24"/>
  <c r="I66" i="24"/>
  <c r="F66" i="24"/>
  <c r="Q74" i="24"/>
  <c r="Q115" i="24"/>
  <c r="Q96" i="24"/>
  <c r="V66" i="24"/>
  <c r="P66" i="24"/>
  <c r="T66" i="24"/>
  <c r="K66" i="24"/>
  <c r="M66" i="24"/>
  <c r="R66" i="24"/>
  <c r="W66" i="24"/>
  <c r="AA66" i="24"/>
  <c r="L66" i="24"/>
  <c r="U66" i="24"/>
  <c r="X66" i="24"/>
  <c r="Z66" i="24"/>
  <c r="O66" i="24"/>
  <c r="Y66" i="24"/>
  <c r="J66" i="24"/>
</calcChain>
</file>

<file path=xl/sharedStrings.xml><?xml version="1.0" encoding="utf-8"?>
<sst xmlns="http://schemas.openxmlformats.org/spreadsheetml/2006/main" count="1997" uniqueCount="784">
  <si>
    <t>Wassereinsatz</t>
  </si>
  <si>
    <t>Inhalt</t>
  </si>
  <si>
    <t>Teil 1</t>
  </si>
  <si>
    <t>Gesamtwirtschaftliche Übersichtstabellen</t>
  </si>
  <si>
    <t>Teil 2</t>
  </si>
  <si>
    <t>Teil 3</t>
  </si>
  <si>
    <t>Teil 4</t>
  </si>
  <si>
    <t>Rohstoffe</t>
  </si>
  <si>
    <t>Teil 5</t>
  </si>
  <si>
    <t>Energie</t>
  </si>
  <si>
    <t>Teil 6</t>
  </si>
  <si>
    <t>Luftschadstoffe</t>
  </si>
  <si>
    <t>Abwasser</t>
  </si>
  <si>
    <t>Abfall</t>
  </si>
  <si>
    <t>Umweltschutzmaßnahmen</t>
  </si>
  <si>
    <t>Verkehr und Umwelt</t>
  </si>
  <si>
    <t xml:space="preserve">Bevölkerung und Wirtschaft </t>
  </si>
  <si>
    <t xml:space="preserve">Einsatz von Umweltfaktoren für wirtschaftliche Zwecke </t>
  </si>
  <si>
    <t>Erwerbspersonen</t>
  </si>
  <si>
    <t>Energieverbrauch</t>
  </si>
  <si>
    <t>Wasserentnahme aus der Natur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</si>
  <si>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</si>
  <si>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</si>
  <si>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</si>
  <si>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</si>
  <si>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</si>
  <si>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</si>
  <si>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>Flächennutzung</t>
  </si>
  <si>
    <t>Entnahmen von Material nach Materialarten (Mill. Tonnen)</t>
  </si>
  <si>
    <t>Abgaben von Material nach Materialarten (Mill. Tonnen)</t>
  </si>
  <si>
    <t>Bevölkerung, Konsumausgaben und direkter Einsatz von Umweltfaktoren der privaten Haushalte</t>
  </si>
  <si>
    <t xml:space="preserve">Wirtschaftliche Bezugszahlen </t>
  </si>
  <si>
    <t>Waldgesamtrechnung</t>
  </si>
  <si>
    <t>Landwirtschaft und Umwelt</t>
  </si>
  <si>
    <t>Indikatoren der deutschen Nachhaltigkeitsstrategie zu Umwelt und Ökonomie</t>
  </si>
  <si>
    <t>Luftemissionen</t>
  </si>
  <si>
    <t>Abfälle sind alle beweglichen Sachen, deren sich ihr Besitzer entledigt, entledigen will</t>
  </si>
  <si>
    <t>oder entledigen muss.</t>
  </si>
  <si>
    <t>Abschreibungen</t>
  </si>
  <si>
    <t xml:space="preserve">Wertminderung des Anlagevermögens während einer Periode durch normalen Verschleiß </t>
  </si>
  <si>
    <t xml:space="preserve">und wirtschaftliches Veraltern. </t>
  </si>
  <si>
    <t xml:space="preserve">Abwasser entsteht durch den Einsatz von Wasser im Produktionsprozess bei den </t>
  </si>
  <si>
    <t xml:space="preserve">Produktionsbereichen oder durch den Einsatz von Wasser bei den privaten Haushalten.  </t>
  </si>
  <si>
    <t>Die Abwassermenge ist im Wesentlichen abhängig vom Wassereinsatz.</t>
  </si>
  <si>
    <t xml:space="preserve">Artenvielfalt </t>
  </si>
  <si>
    <t xml:space="preserve">Bezogen auf den angestrebten Zielwert 100, der bis zum Jahr 2015 erreicht werden soll, </t>
  </si>
  <si>
    <t>und Landschaftsqualität</t>
  </si>
  <si>
    <t>Bevölkerung</t>
  </si>
  <si>
    <t>Dazu zählen alle gemeldeten Personen einschließlich der Ausländerinnnen und Ausländer</t>
  </si>
  <si>
    <t>am Ort der alleinigen bzw. Hauptwohnung.</t>
  </si>
  <si>
    <t>Bruttoanlageinvestitionen</t>
  </si>
  <si>
    <t>Verhältnis der Bruttoanlageinvestitionen (in jeweiligen Preisen) zum nominalen Brutto-</t>
  </si>
  <si>
    <t xml:space="preserve">inlandsprodukt, auch als Investitionsquote bezeichnet. Dazu zählen die Anlagearten </t>
  </si>
  <si>
    <t xml:space="preserve">Bauten (Wohnbauten, Nichtwohnbauten), Ausrüstungen (Maschinen, Fahrzeuge, Geräte) </t>
  </si>
  <si>
    <t>und sonstige Anlagen (immatrielle Anlagegüter, wie Software und Urheberrechte, Grund-</t>
  </si>
  <si>
    <t>stücksübertragungskosten, Nutztiere).</t>
  </si>
  <si>
    <t>Bruttoinlandsprodukt</t>
  </si>
  <si>
    <t xml:space="preserve">Wert der im Inland erwirtschafteten Leistung einer Volkswirtschaft in einer Periode </t>
  </si>
  <si>
    <t xml:space="preserve">(Quartal, Jahr). </t>
  </si>
  <si>
    <t>Einwohner</t>
  </si>
  <si>
    <t xml:space="preserve">Hierzu zählen alle Personen (Deutsche und Ausländer), die im Wirtschaftsgebiet </t>
  </si>
  <si>
    <t xml:space="preserve">(Deutschland) ihren ständigen Wohnsitz haben. Nicht dazu gehören Angehörige </t>
  </si>
  <si>
    <t>ausländischer Missionen und Streitkräfte.</t>
  </si>
  <si>
    <t>Energieproduktivität</t>
  </si>
  <si>
    <t xml:space="preserve">Sie drückt aus, wie viel Bruttoinlandsprodukt (in Euro, preisbereinigt) je eingesetzter </t>
  </si>
  <si>
    <t>Einheit Primärenergie (in Petajoule) erwirtschaftet wird.</t>
  </si>
  <si>
    <t>Der Energieverbrauch ergibt sich aus der Differenz zwischen der in einem Wirtschafts-</t>
  </si>
  <si>
    <t xml:space="preserve">bereich eingesetzten und der von diesem Wirtschaftsbereich an nachfolgende Bereiche </t>
  </si>
  <si>
    <t xml:space="preserve">weitergegebenen Energiemenge. In der Regel wird die eingesetzte Energiemenge im </t>
  </si>
  <si>
    <t>Verlauf der Produktions- und Konsumaktivität eines Bereiches vollständig verbraucht</t>
  </si>
  <si>
    <t>(z. B. zum Antrieb von Maschinen, Geräten und Fahrzeugen oder Raumheizung) und</t>
  </si>
  <si>
    <t>letztlich als Wärme an die Umwelt abgegeben.</t>
  </si>
  <si>
    <t>Erneuerbare Energien</t>
  </si>
  <si>
    <t xml:space="preserve">unter Energieverlust durch Umwandlung aus Primärenergie gewonnen und steht dem </t>
  </si>
  <si>
    <t xml:space="preserve">Verbraucher direkt zur Verfügung. </t>
  </si>
  <si>
    <t>Anteil des Stroms aus erneuerbaren Energiequellen am (Brutto-)Stromverbrauch</t>
  </si>
  <si>
    <t>(bestehend aus Nettostromversorgung des Landes, Austauschsaldo über die Landes-</t>
  </si>
  <si>
    <t>grenzen, Eigenstromverbrauch der Kraftwerke und Netzverlusten.</t>
  </si>
  <si>
    <t>Erwerbslose</t>
  </si>
  <si>
    <t xml:space="preserve">Alle Personen, die nicht erwerbstätig sind, für die Aufnahme einer Erwerbstätigkeit zur </t>
  </si>
  <si>
    <t xml:space="preserve">Verfügung stehen und aktiv nach einer Arbeit suchen (Definition der Internationalen </t>
  </si>
  <si>
    <t>Arbeitsorganisation, ILO).</t>
  </si>
  <si>
    <t>Erwerbslose und Erwerbstätige nach dem Inländerkonzept.</t>
  </si>
  <si>
    <t>Erwerbstätige</t>
  </si>
  <si>
    <t xml:space="preserve">Alle Personen, die als Arbeitnehmerinnen bzw. Arbeitnehmer oder als Selbstständige bzw. </t>
  </si>
  <si>
    <t xml:space="preserve">mithelfende Familienangehörige eine auf wirtschaftlichen Erwerb gerichtete Tätigkeit </t>
  </si>
  <si>
    <t>ausüben, unabhängig vom Umfang dieser Tätigkeit.</t>
  </si>
  <si>
    <t>Exporte (Ausfuhr)</t>
  </si>
  <si>
    <t>Zu den Exporten zählen alle Verkäufe von Waren und Dienstleistungen an Wirtschafts-</t>
  </si>
  <si>
    <t>einheiten, die ihren ständigen Sitz (Wohnsitz) außerhalb Deutschlands haben.</t>
  </si>
  <si>
    <t>Gütertransportintensität</t>
  </si>
  <si>
    <t xml:space="preserve">Berechnung: Güterbeförderungsleistung (in Tonnenkilometern) / Bruttoinlandsprodukt </t>
  </si>
  <si>
    <t xml:space="preserve">(preisbereinigt). </t>
  </si>
  <si>
    <t>Dabei geht es um jegliche Beförderung von Gegenständen und alle Nebenleistungen im</t>
  </si>
  <si>
    <t>Importe (Einfuhr)</t>
  </si>
  <si>
    <t xml:space="preserve">Importe sind alle Käufe von Waren und Dienstleistungen bei Wirtschaftseinheiten, die </t>
  </si>
  <si>
    <t>ihren ständigen Sitz (Wohnsitz) außerhalb Deutschlands haben.</t>
  </si>
  <si>
    <t>Inländerkonzept</t>
  </si>
  <si>
    <t xml:space="preserve">Es wird auch Wohnortkonzept genannt. Es misst die wirtschaftlichen Leistungen aller </t>
  </si>
  <si>
    <t xml:space="preserve">inländischen Wirtschaftseinheiten, unabhängig davon, an welchem Ort sie erbracht </t>
  </si>
  <si>
    <t>wurden.</t>
  </si>
  <si>
    <t xml:space="preserve">Konsumausgaben </t>
  </si>
  <si>
    <t xml:space="preserve">Waren- und Dienstleistungskäufe der inländischen privaten Haushalte für Konsumzwecke. </t>
  </si>
  <si>
    <t>der privaten Haushalte</t>
  </si>
  <si>
    <t xml:space="preserve">Neben den tatsächlichen Käufen, zu denen u. a. Entgelte für häusliche Dienste gehören, </t>
  </si>
  <si>
    <t>sind auch bestimmte unterstellte Käufe einbegriffen, z. B. der Eigenkonsum der Unter-</t>
  </si>
  <si>
    <t>nehmerinnen und Unternehmer, der Wert der Nutzung von Eigentümerwohnungen.</t>
  </si>
  <si>
    <t>Ökologischer Landbau</t>
  </si>
  <si>
    <t>Personentransportintensität</t>
  </si>
  <si>
    <t>Berechnung: Personenbeförderungsleistung (in Personenkilometern) / Bruttoinlands-</t>
  </si>
  <si>
    <t>produkt (preisbereinigt).</t>
  </si>
  <si>
    <t xml:space="preserve">Basis sind jegliche Beförderungen von Personen und alle Nebenleistungen im Inland </t>
  </si>
  <si>
    <t>(einschließlich Luftverkehr).</t>
  </si>
  <si>
    <t>Primärenergieverbrauch</t>
  </si>
  <si>
    <t>Der Primärenergieverbrauch im Inland basiert auf den im Inland gewonnenen Primär-</t>
  </si>
  <si>
    <t xml:space="preserve">energieträgern und sämtlichen importierten Energieträgern abzüglich der Ausfuhr von </t>
  </si>
  <si>
    <t>Energie (und ohne Hochseebunkerungen). Aus Verwendungssicht entspricht das der</t>
  </si>
  <si>
    <t>Summe der für energetische Zwecke (Endenergieverbrauch und Eigenverbrauch der</t>
  </si>
  <si>
    <t>Energiesektoren) und für nicht-energetische Zwecke (z. B. in der Chemie) eingesetzten</t>
  </si>
  <si>
    <t xml:space="preserve">Energie, der durch inländische Umwandlung von Energie entstehenden Verluste, der </t>
  </si>
  <si>
    <t xml:space="preserve">Fackel- und Leitungsverluste sowie der in den Energiebilanzen nachgewiesenen </t>
  </si>
  <si>
    <t>statistischen Differenzen.</t>
  </si>
  <si>
    <t xml:space="preserve">Rohstoffe sind natürlich vorkommende Stoffe tierischer, pflanzlicher oder mineralischer </t>
  </si>
  <si>
    <t xml:space="preserve">Herkunft, die unmittelbar aus der Umwelt entnommen werden. Dazu zählen gesammelte </t>
  </si>
  <si>
    <t xml:space="preserve">und geerntete Pflanzen, erlegte bzw. gefangene Tiere (Wildtiere, Fische) sowie abgebaute </t>
  </si>
  <si>
    <t>abiotische Rohstoffe (Energieträger, Erze, Steine, Erden und Mineralien).</t>
  </si>
  <si>
    <t>Rohstoffproduktivität</t>
  </si>
  <si>
    <t>Die Rohstoffproduktivität drückt aus, wie viel Bruttoinlandsprodukt (in Euro, preisbereinigt)</t>
  </si>
  <si>
    <t>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</si>
  <si>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</si>
  <si>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</si>
  <si>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</si>
  <si>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Schadstoffbelastung der Luft</t>
  </si>
  <si>
    <t xml:space="preserve">Zu den Luftschadstoffen zählen hier folgende Stoffe oder Stoffgruppen: Schwefeldioxid </t>
  </si>
  <si>
    <t>(NMVOC). Ungewichtetes Mittel der Indizes der vier genannten Luftschadstoffe.</t>
  </si>
  <si>
    <t xml:space="preserve">Schienenverkehr </t>
  </si>
  <si>
    <t xml:space="preserve">Anteil der Güterbeförderungsleistung der Bahn sowie Anteil der Binnenschifffahrt an der </t>
  </si>
  <si>
    <t>und Binnenschifffahrt</t>
  </si>
  <si>
    <t xml:space="preserve">gesamten Güterbeförderungsleistung im Inland ohne den Nahverkehr deutscher </t>
  </si>
  <si>
    <t>Lastkraftfahrzeuge bis 50 km.</t>
  </si>
  <si>
    <t>Schuldenstand</t>
  </si>
  <si>
    <t>Schuldenstand des Staates in der Abgrenzung des Maastricht-Vertrages im Verhältnis zum</t>
  </si>
  <si>
    <t>nominalen Bruttoinlandsprodukt als Maßzahl der Staatsverschuldung.</t>
  </si>
  <si>
    <t>Siedlungs- und Verkehrsfläche</t>
  </si>
  <si>
    <t xml:space="preserve">Sie enthält Gebäude- und Freifläche, Betriebsfläche (ohne Abbauland), Erholungsfläche, </t>
  </si>
  <si>
    <t xml:space="preserve">Verkehrsfläche, Friedhof. Die Begriffe "Siedlungsfläche" und "versiegelte Fläche" dürfen </t>
  </si>
  <si>
    <t>nicht gleichgesetzt werden. Die Siedlungsflächen umfassen auch einen erheblichen Anteil</t>
  </si>
  <si>
    <t xml:space="preserve">Siedlungs- und Verkehrsfläche, </t>
  </si>
  <si>
    <t xml:space="preserve">Durchschnittlicher täglicher Anstieg der Siedlungs- und Verkehrsfläche. Berechnung durch </t>
  </si>
  <si>
    <t>Anstieg</t>
  </si>
  <si>
    <t>Division des Anstiegs der Siedlungs- und Verkehrsfläche (in Hektar) in definierter Zeit-</t>
  </si>
  <si>
    <t xml:space="preserve">spanne (ein Jahr oder vier Jahre) durch die Anzahl der Tage (365/366 oder 1 461). Der </t>
  </si>
  <si>
    <t>gleitende Vierjahresdurchschnitt berechnet sich jeweils aus der Entwicklung der Siedlungs-</t>
  </si>
  <si>
    <t>und Verkehrsfläche in dem betreffenden und den vorangegangenen drei Jahren. Auf ein</t>
  </si>
  <si>
    <t>Jahr bezogene Aussagen werden derzeit durch externe Effekte (Umstellungen in den</t>
  </si>
  <si>
    <t>amtlichen Liegenschaftskatastern) beeinflusst, sodass der gleitende Vierjahresdurch-</t>
  </si>
  <si>
    <t>schnitt aussagekräftiger ist.</t>
  </si>
  <si>
    <t>Staatsdefizit</t>
  </si>
  <si>
    <t>Jährliches Staatsdefizit (gesamtstaatlicher Finanzierungssaldo), berechnet aus Staats-</t>
  </si>
  <si>
    <t>einnahmen abzüglich Staatsausgaben (von Bund, Ländern, Gemeinden und Sozial-</t>
  </si>
  <si>
    <t xml:space="preserve">versicherung) in der Abgrenzung der Volkswirtschaftlichen Gesamtrechnungen in Prozent </t>
  </si>
  <si>
    <t>des nominalen Bruttoinlandsprodukts. Erlöse aus den UMTS-Versteigerungen im Jahr 2000</t>
  </si>
  <si>
    <t>sind nicht berücksichtigt.</t>
  </si>
  <si>
    <t>Stickstoffüberschuss</t>
  </si>
  <si>
    <t xml:space="preserve">Stickstoffüberschuss in Kilogramm pro Hektar landwirtschaftlich genutzter Fläche, </t>
  </si>
  <si>
    <t xml:space="preserve">errechnet aus Stickstoffzufuhr (über Düngemittel, atmosphärische Deposition, biologische </t>
  </si>
  <si>
    <t xml:space="preserve">Stickstofffixierung, Saat- und Pflanzgut, Futtermittel aus inländischer Erzeugung und aus </t>
  </si>
  <si>
    <t>Importen) abzüglich Stickstoffabfuhr (über pflanzliche und tierische Marktprodukte, die den</t>
  </si>
  <si>
    <t>Agrarsektor verlassen). Gesamtsaldo wird nach dem Prinzip der "Hoftor-Bilanz" berechnet,</t>
  </si>
  <si>
    <t xml:space="preserve">Der gleitende Dreijahresdurchschnitt berechnet sich jeweils aus dem Gesamtsaldo des </t>
  </si>
  <si>
    <t>betreffenden Jahres sowie des Vor- und Folgejahres.</t>
  </si>
  <si>
    <t>Strukturelles Defizit</t>
  </si>
  <si>
    <t xml:space="preserve">Jährliches strukturelles Defizit in Prozent des Bruttoinlandsprodukts. Es handelt sich um </t>
  </si>
  <si>
    <t xml:space="preserve">denjenigen Teil des jährlichen Staatsdefizits, der nicht auf konjunkturelle Schwankungen </t>
  </si>
  <si>
    <t xml:space="preserve">und temporäre Effekte zurückzuführen ist. Der Grundsatz des strukturell ausgeglichenen </t>
  </si>
  <si>
    <t>Haushalts (Schuldenbremse) ist im Grundgesetz niedergelegt (Artikel 109 sowie 115) und</t>
  </si>
  <si>
    <t>steht in Bezug zum Europäischen Stabilitäts- und Wachstumspakt.</t>
  </si>
  <si>
    <t>Territorialkonzept</t>
  </si>
  <si>
    <t>Gebietsbezogene Berechnung der Umweltnutzung.</t>
  </si>
  <si>
    <t>Treibhausgasemissionen</t>
  </si>
  <si>
    <t xml:space="preserve">Emissionen folgender Treibhausgase (Stoffe oder Stoffgruppen) gemäß Kyoto-Protokoll: </t>
  </si>
  <si>
    <t>Wasserabgabe an die Natur</t>
  </si>
  <si>
    <t>Wasserdampf durch Verdunstung oder über Wasserverluste zurück in die Natur.</t>
  </si>
  <si>
    <t xml:space="preserve">Bei der Entnahme von Wasser aus der Natur handelt es sich um die direkte Entnahme von </t>
  </si>
  <si>
    <t>Grund-, Oberflächen- oder Quellwasser sowie Uferfiltrat, das von den Produktionsbereichen</t>
  </si>
  <si>
    <t xml:space="preserve">und privaten Haushalten gefördert wird. Zu dem aus der Natur entnommenen Wasser gehört </t>
  </si>
  <si>
    <t>auch das im Kanalsystem gesammelte Fremd- und Regenwasser.</t>
  </si>
  <si>
    <r>
      <t>Anteil erneuerbarer Energien am gesamten Endenergieverbrauch</t>
    </r>
    <r>
      <rPr>
        <sz val="10"/>
        <rFont val="MetaNormalLF-Roman"/>
        <family val="2"/>
      </rPr>
      <t>: Endenergie wird</t>
    </r>
  </si>
  <si>
    <r>
      <t>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Stickstoffoxide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 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 xml:space="preserve">) und flüchtige organische Verbindungen </t>
    </r>
  </si>
  <si>
    <r>
      <t xml:space="preserve">Stickstoffflüsse im innerwirtschaftlichen Kreislauf werden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mit Ausnahme der inländischen</t>
    </r>
  </si>
  <si>
    <r>
      <t xml:space="preserve">Futtermittelerzeugung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nicht ausgewiesen.</t>
    </r>
  </si>
  <si>
    <t xml:space="preserve">Glossar </t>
  </si>
  <si>
    <t>Statistisches Bundesamt</t>
  </si>
  <si>
    <t xml:space="preserve">  </t>
  </si>
  <si>
    <t>Umweltnutzung und Wirtschaft</t>
  </si>
  <si>
    <t>Einführung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</si>
  <si>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</si>
  <si>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</si>
  <si>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</si>
  <si>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</si>
  <si>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Teil 1: Gesamtwirtschaftliche Übersichtstabellen,</t>
  </si>
  <si>
    <t>Wirtschaftliche Bezugszahlen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</si>
  <si>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</si>
  <si>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</si>
  <si>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</si>
  <si>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</si>
  <si>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</si>
  <si>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</si>
  <si>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</si>
  <si>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</si>
  <si>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</si>
  <si>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</si>
  <si>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</si>
  <si>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Kapitel 12</t>
  </si>
  <si>
    <t>Kapitel 13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</si>
  <si>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</si>
  <si>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</si>
  <si>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Erläuterungen zu den Tabellen</t>
  </si>
  <si>
    <t>Das Ziel der Umweltökonomischen Gesamtrechnungen (UGR) ist es insbesondere, die Wechselwirkungen</t>
  </si>
  <si>
    <t xml:space="preserve">zwischen Wirtschaft und Umwelt zu beschreiben. Den Ausgangspunkt bilden die Volkswirtschaflichen </t>
  </si>
  <si>
    <t xml:space="preserve">Gesamtrechnungen (VGR), die durch die UGR um die Darstellung von umweltrelevanten Tatbeständen </t>
  </si>
  <si>
    <t>ergänzt werden.</t>
  </si>
  <si>
    <t>der Umwelt, die sich das ökonomische System zu Nutzen macht, zusätzlich mit in die Betrachtung ein. Dazu</t>
  </si>
  <si>
    <t>gehören nicht nur die materiellen Inputs (Rohstoffe), bei denen die Umwelt als Resoourcenquelle in Anspruch</t>
  </si>
  <si>
    <t>genommen wird, sondern auch "Dienstleistungen" der Umwelt, wie z. B. die Aufnahme von Rest- und Schad-</t>
  </si>
  <si>
    <t>stoffen und die Bereitstellung von Fläche als Standort für ökonomische Aktivitäten. Eine direkte Messung</t>
  </si>
  <si>
    <t>des Inputs von Dienstleistungen der Umwelt auf gesamtwirtschaftlicher Ebene ist zurzeit weder in monetären</t>
  </si>
  <si>
    <t>noch in physischen Einheiten möglich. Deshalb wird dieser Input, indirekt, das heißt näherungsweise</t>
  </si>
  <si>
    <t>anhand der von der Umwelt aufgenommenen Rest- und Schadstoffmenge bzw. der genutzten Fläche</t>
  </si>
  <si>
    <t>gemessen. Da der Beitrag der Natur nicht in einer einzigen Zahl zusammengefasst werden kann, werden</t>
  </si>
  <si>
    <t>Produktivitäten für einzelne wichtige Naturbestandteile gebildet. Die Nutzung der Umwelt für wirtschaftliche</t>
  </si>
  <si>
    <t>Zwecke stellt in der Regel eine Belastung für die Umwelt dar, die mit einer quantitativen oder qualitativen</t>
  </si>
  <si>
    <t>Verschlechterung des Umweltzustandes verbunden ist.</t>
  </si>
  <si>
    <t xml:space="preserve">Für die Nutzung folgender unmittelbarer Einsatzfaktoren im Produktionsprozess und im  Konsum werden in </t>
  </si>
  <si>
    <t>den UGR Mengenentwicklungen und Produktivitäten dargestellt:</t>
  </si>
  <si>
    <t>Umwelt als Ressourcenquelle</t>
  </si>
  <si>
    <t>Rohstoffverbrauch gemessen als Entnahme von verwerteten abiotischen Rohstoffen aus</t>
  </si>
  <si>
    <t>der inländischen Umwelt zuzüglich importierter abiotischer Güter (Mill. Tonnen)</t>
  </si>
  <si>
    <t>Wasserentnahme</t>
  </si>
  <si>
    <r>
      <t>Wasserverbrauch als Entnahme von Wasser aus der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</si>
  <si>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Umwelt als Senke für Rest- und Schadstoffe</t>
  </si>
  <si>
    <t>Treibhausgase</t>
  </si>
  <si>
    <r>
      <t>Belastung der Umwelt durch die Emission von Treibhausgasen, hier: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</t>
    </r>
  </si>
  <si>
    <r>
      <t>Methan 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(Lachgas,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 Fluorkohlenwasser-</t>
    </r>
  </si>
  <si>
    <r>
      <t>Belastung der Umwelt durch die Emission von Schwefeldioxid (SO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Stickoxiden (NO</t>
    </r>
    <r>
      <rPr>
        <vertAlign val="subscript"/>
        <sz val="10"/>
        <rFont val="MetaNormalLF-Roman"/>
        <family val="2"/>
      </rPr>
      <t>x</t>
    </r>
    <r>
      <rPr>
        <sz val="10"/>
        <rFont val="MetaNormalLF-Roman"/>
        <family val="2"/>
      </rPr>
      <t>),</t>
    </r>
  </si>
  <si>
    <r>
      <t>Ammoniak (NH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) und flüchtigen Kohlenwasserstoffen ohne Methan (NMVOC)</t>
    </r>
  </si>
  <si>
    <t>(1 000 Tonnen)</t>
  </si>
  <si>
    <t>Wasserabgabe</t>
  </si>
  <si>
    <r>
      <t>Belastung der Umwelt durch die Abgabe von genutztem Wasser an die Umwelt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</si>
  <si>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Belastung der Umwelt durch die Ablagerung von Abfall (1 000 Tonnen)</t>
  </si>
  <si>
    <t>Strukturelle Nutzung der Umwelt</t>
  </si>
  <si>
    <t>Fläche</t>
  </si>
  <si>
    <r>
      <t>Flächeninanspruchnahme als Siedlungs- und Verkehrsfläche (km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)</t>
    </r>
  </si>
  <si>
    <t>Nutzung ökonomischer Faktoren</t>
  </si>
  <si>
    <t>Arbeit</t>
  </si>
  <si>
    <t>Arbeitsvolumen als geleistete Arbeitsstunden (Mrd. Stunden)</t>
  </si>
  <si>
    <t>Kapital</t>
  </si>
  <si>
    <t>Die Produktivität eines Einsatzfaktors gibt an, wie viel wirtschaftliche Leistung mit der Nutzung einer Einheit</t>
  </si>
  <si>
    <t>dieses Faktors produziert wird.</t>
  </si>
  <si>
    <t>Produktivität</t>
  </si>
  <si>
    <t>=</t>
  </si>
  <si>
    <t>Bruttoinlandsprodukt (BIP)</t>
  </si>
  <si>
    <t>Einsatzfaktor</t>
  </si>
  <si>
    <t>Die Produktivität drückt aus, wie effizient eine Volkswirtschaft mit dem Einsatz von Arbeit, Kapital und Umwelt</t>
  </si>
  <si>
    <t>umgeht. So steigt z. B. bei einer Zunahme des Bruttoinlandsproduktes und gleichbleibender Nutzung eines</t>
  </si>
  <si>
    <t>Einsatzfaktors dessen Produktivität. Direkt untereinander vergleichbar sind diese Faktoren wegen ihrer unter-</t>
  </si>
  <si>
    <t>schiedlichen Beschaffenheit und Funktionen nicht. Die Beobachtung ihrer Entwicklung über längere Zeiträume</t>
  </si>
  <si>
    <t>kann aber darüber Auskunft geben, wie sich das Verhältnis dieser Faktoren zueinander verändert.</t>
  </si>
  <si>
    <t>Weiterhin ist zu beachten, dass bei der Berechnung von Produktivitäten der gesamte Ertrag der wirtschaft-</t>
  </si>
  <si>
    <t xml:space="preserve">lichen Tätigkeit ausschließlich auf den jeweiligen Produktionsfaktor bezogen wird, obwohl das Produkt aus </t>
  </si>
  <si>
    <t xml:space="preserve">dem Zusammenwirken sämtlicher Produktionsfaktoren entsteht. Die ermittelten Produktivitäten können </t>
  </si>
  <si>
    <t>deshalb nur als grobe Orientierungshilfen dienen.</t>
  </si>
  <si>
    <t>Auf der Ebene der Produktions- und Wirtschaftsbereiche wird zur Berechnung der Effizienz der Faktornutzung</t>
  </si>
  <si>
    <t>die Bruttowertschöpfung (BWS) herangezogen. Steht die wirtschaftliche Leistung bei dem Bruch im Nenner,</t>
  </si>
  <si>
    <t>handelt es sich um eine "Intensität"; steht die BWS im Zähler, nennt man das Verhältnis "Produktivität". In den</t>
  </si>
  <si>
    <t>Fällen Rohstoffe und Energie findet die entsprechende (gesamtwirtschaftliche) Produktivität als Indikator im</t>
  </si>
  <si>
    <t>Rahmen der Nachhaltigkeitsstrategie der Bundesregierung Verwendung. Intensitäten werden in den UGR be-</t>
  </si>
  <si>
    <t>rechnet, um den "Umweltverbrauch" verschiedener Branchen miteinander vergleichbar zu machen.</t>
  </si>
  <si>
    <t xml:space="preserve">Werden Produktivität oder Intensität über einen längeren Zeitraum beobachtet, ist für die monetären Größen </t>
  </si>
  <si>
    <t>eine Preisbereinigung erforderlich. Seit dem Jahr 2005 hat sich in den Berechnungen der VGR die Methode der</t>
  </si>
  <si>
    <t>Preisbereinigung (Deflationierung) verändert. Im Zuge der Revision der VGR wurde die bisherige Festpreisbasis</t>
  </si>
  <si>
    <t>zugunsten einer Vorjahrespreisbasis abgeschafft. Angaben in konstanten Preisen (z. B. "in Preisen von 1995")</t>
  </si>
  <si>
    <t>gehören damit der Vergangenheit an. Preisbereinigte Angaben in den VGR erfolgen seither in Form verketteter</t>
  </si>
  <si>
    <t>Angaben, bei denen Volumenindizes auf Vorjahrespreisbasis für eine Reihe von Jahren miteinander verknüpft</t>
  </si>
  <si>
    <t xml:space="preserve">Mit dem sektoralen Berichtsmodul "Private Haushalte und Umwelt" werden seit 2006 jährlich in umfassender </t>
  </si>
  <si>
    <t>Weise umweltbezogene Daten über private Haushalte zusammengestellt. Ausgehend von den Ergebnissen der</t>
  </si>
  <si>
    <t>Eine ausführliche textliche Analyse zum Berichtsmodul "Private Haushalte und Umwelt" findet sich im Bericht zu</t>
  </si>
  <si>
    <t>den Umwelökonomischen Gesamtrechnungen im Kapitel 6.1.</t>
  </si>
  <si>
    <t>Die nationale Strategie für nachhaltige Entwicklung der Bundesregierung misst die Wirksamkeit der politischen</t>
  </si>
  <si>
    <t>Maßnahmen zur Umsetzung der Strategie an Hand eines Sets von Nachhaltigkeitsindikatoren. Diese Indikatoren</t>
  </si>
  <si>
    <t>betreffen 21 ausgewählte Themenbereiche, mit denen Aspekte der Generationengerechtigkeit, der Lebens-</t>
  </si>
  <si>
    <t xml:space="preserve">qualität, des sozialen Zusammenhalts und der internationalen Verantwortung der Gesellschaft beschrieben </t>
  </si>
  <si>
    <t>werden sollen. Die Indikatoren sind größtenteils mit von der Politik vorgegebenen Zielwerten und Zieljahren</t>
  </si>
  <si>
    <t>verknüpft. Im Abstand von jeweils zwei Jahren wird die Entwicklung der Indikatoren in einem vom Statistischen</t>
  </si>
  <si>
    <t>beschrieben und analysiert. Das Datenkompendium enthält u. a. Berechnungsvorschriften und weiterführende</t>
  </si>
  <si>
    <t>Hintergrunddaten zu den Indikatoren. Der größte Teil des den Indikatoren zu Grunde liegenden Datenmaterials</t>
  </si>
  <si>
    <t>stammt aus der amtlichen Statistik (z. B. VGR, UGR, Flächenerhebung, Bildungsstatistik, Verkehrsstatistik,</t>
  </si>
  <si>
    <t xml:space="preserve">Agrarstatistik, Mikrozensus, Kinder- und Jugendhilfestatistik u. v. m.). Hinzu kommen weitere externe Quellen </t>
  </si>
  <si>
    <t xml:space="preserve">von Bundesressorts und ihren nachgeordneten Institutionen, von fachlichen Arbeitsgemeinschaften und </t>
  </si>
  <si>
    <t>anderen Stellen.</t>
  </si>
  <si>
    <t>Tabelle 1.6 enthält Zeitreihen von 20 ausgewählten Indikatoren der Nachhaltigkeitsstrategie, die sich auf Aspekte</t>
  </si>
  <si>
    <t>von Umwelt und Ökonomie beziehen. Für die Mehrzahl dieser Indikatoren steht im Statistischen Bundesamt ein</t>
  </si>
  <si>
    <t>vergleichsweise umfassender Gesamtrechnungsansatz aus der Volkswirtschaftlichen und der Umweltökono-</t>
  </si>
  <si>
    <t>mischen Gesamtrechnung zur Verfügung, wodurch weitergehende Analysen ermöglicht werden. Die Indikatoren</t>
  </si>
  <si>
    <t>dieser Tabelle werden auch zwischen den Veröffentlichungsjahren der Indikatorenberichte zeitnah aktualisiert</t>
  </si>
  <si>
    <t>und im Internet zur Verfügung gestellt.</t>
  </si>
  <si>
    <t>teils in physischen Einheiten und teils monetär. Mit Ausnahme der Angaben zum BIP selbst werden zusammen-</t>
  </si>
  <si>
    <t xml:space="preserve">gesetzte Indikatoren (z. B. Energie- oder Rohstoffproduktivitäten) im Indikatorenbericht auch als zerlegte Reihen </t>
  </si>
  <si>
    <t>dargestellt (das heißt z. B. Energieverbrauch bzw. Ressourcenverbrauch und BIP), um eine möglichst hohe Trans-</t>
  </si>
  <si>
    <t>parenz zu gewährleisten.</t>
  </si>
  <si>
    <t>Über die Tabelle 1.6 hinausgehende Berechnungen zum Erfolg der Strategie, ablesbar an der durchschnittlichen</t>
  </si>
  <si>
    <t xml:space="preserve">Entwicklungsgeschwindigkeit der Indikatoren in der Vergangenheit in Verbindung mit dem sich daraus </t>
  </si>
  <si>
    <t>ergebenden Status im festgelegten Zieljahr, sind dem Anhang des o. g. Indikatorenberichts zu entnehmen.</t>
  </si>
  <si>
    <t>Der Indikatorenbericht und das Datenkompendium finden sich unter: www.destatis.de, Pfad: Publikationen,</t>
  </si>
  <si>
    <t>Thematische Veröffentlichungen, Umwelt, Umweltökonomische Gesamtrechnungen.</t>
  </si>
  <si>
    <t>Produktionsergebnis eine zentrale Rolle. Die UGR beziehen den  Produktionsfaktor Natur, bzw. die Leistungen</t>
  </si>
  <si>
    <t>In der ökonomischen Beschreibung spielt der Beitrag der Produktionsfaktoren Arbeit und Kapital zum</t>
  </si>
  <si>
    <t>Energieverbrauch als Verbrauch von Primärenergie (Petajoule [PJ])</t>
  </si>
  <si>
    <r>
      <t>und 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 (Mill. Tonnen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-Äquivalente)</t>
    </r>
  </si>
  <si>
    <t>Kapitalnutzung aus Abschreibungen (Mrd. Euro)</t>
  </si>
  <si>
    <r>
      <t xml:space="preserve">Produktivität, Intensität </t>
    </r>
    <r>
      <rPr>
        <b/>
        <sz val="10"/>
        <rFont val="Symbol"/>
        <family val="1"/>
        <charset val="2"/>
      </rPr>
      <t>-</t>
    </r>
    <r>
      <rPr>
        <b/>
        <sz val="10"/>
        <rFont val="MetaNormalLF-Roman"/>
        <family val="2"/>
      </rPr>
      <t xml:space="preserve"> Indikatoren für die Effizienz der Faktornutzung</t>
    </r>
  </si>
  <si>
    <t>der Wassergesamtrechnungen, der Emissionsberechnungen, der Berechnung zur Flächennutzung und der</t>
  </si>
  <si>
    <t>Abfallstatistik. Die Höhe der privaten Konsumausgaben (preisbereinigt) ist eine weitere wichtige Bestimmungs-</t>
  </si>
  <si>
    <t xml:space="preserve">größe der Nutzung von Umweltfaktoren durch private Haushalte. Für den Bereich "Wohnen" werden </t>
  </si>
  <si>
    <t xml:space="preserve">Berechnungen durchgeführt, bei denen neben Daten zum Energieeinsatz der privaten Haushalte wichtige </t>
  </si>
  <si>
    <t xml:space="preserve">Bezugsgrößen wie die Einwohnerzahl, die Zahl der Privathaushalte, die Wohnfläche sowie die Anzahl der </t>
  </si>
  <si>
    <t>Wohngebäude herangezogen werden. Daneben enthält das Berichtsmodul Ergebnisse für die Treibhausgas-</t>
  </si>
  <si>
    <t>Zu den Tabellen 1.4 und 1.5 siehe Erläuterungen im Teil 4, Kapitel 5 "Rohstoffe".</t>
  </si>
  <si>
    <t>Einführung und Erläuterungen zu den Tabellen</t>
  </si>
  <si>
    <t>Glossar</t>
  </si>
  <si>
    <t>Dokument vor, welches durch Doppelklick auf die nachstehende Schaltfläche geöffnet werden kann.</t>
  </si>
  <si>
    <t>Die dargestellten Daten sind das Ergebnis der verschiedenen Berechnungen: der Energieflussrechnungen,</t>
  </si>
  <si>
    <t>Tabellen zu den Umweltökonomischen Gesamtrechnungen</t>
  </si>
  <si>
    <t>2.1</t>
  </si>
  <si>
    <t>2.2</t>
  </si>
  <si>
    <t xml:space="preserve">Die Analyse der Zusammenhänge zwischen Wirtschaft und Umwelt erfordert neben der Darstellung der </t>
  </si>
  <si>
    <t>absoluten Kenngrößen den Einsatz weiterer Indikatoren, die verschiedene Größen zueinander in Beziehung</t>
  </si>
  <si>
    <t>setzen. So ist es in der Ökonomie gängige Praxis, die wirtschaftliche Leistung (Bruttowertschöpfung) zu den</t>
  </si>
  <si>
    <t>eingesetzten Produktionsfaktoren Arbeit oder Kapital in Beziehung zu setzen. In den UGR wird die wirtschaft-</t>
  </si>
  <si>
    <t>schaftiche Leistung in Relation zu den einzelnen in physischen Einheiten gemessenen Mengen der Umwelt-</t>
  </si>
  <si>
    <r>
      <t xml:space="preserve">einsatzfaktoren gesetzt. Auf diese Weise lassen sich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ähnlich wie bei der Betrachtung der wirtschaftlichen</t>
    </r>
  </si>
  <si>
    <t>Effiziens der Nutzung der verschiedenen Bestandteile des Produktionsfaktors Umwelt herangezogen werden.</t>
  </si>
  <si>
    <t>und auf ein einheitliches Basisjahr normiert werden (Kettenindizes). Preisbereinigte Werte der BWS für die</t>
  </si>
  <si>
    <t>Produktionsbereiche wurden für Zwecke der UGR geschätzt.</t>
  </si>
  <si>
    <t>Bundesamt herausgegebenen Indikatorenbericht (zuletzt 2014) und einem zugehörigen Datenkompendium</t>
  </si>
  <si>
    <t>Die Berechnung der Bruttowertschöpfung (BWS) für die Wirtschaftsbereiche wurde auf die WZ 2008</t>
  </si>
  <si>
    <t xml:space="preserve">(Klassifikation der Wirtschaftszweige, Ausgabe 2008) (bisher WZ93 bzw. 2003) umgestellt. Für die </t>
  </si>
  <si>
    <t>Schätzung auf Basis der Angaben für Wirtschaftsbereiche vorgenommen.</t>
  </si>
  <si>
    <t>lichen Deflators ermittelt. Dieser wurde anhand der Angaben zur nominalen BWS der Wirtschaftsbereiche und</t>
  </si>
  <si>
    <t>zur Volumenentwicklung der gesamten Bruttowertschöpfung berechnet. Durch Division der Angaben zur BWS</t>
  </si>
  <si>
    <t>berechnet.</t>
  </si>
  <si>
    <t>zeigt der Indikator die Bestandsentwicklung für 51 ausgewählte Vogelarten in Form eines</t>
  </si>
  <si>
    <t>Index (Maßzahl in % des Zielwertes; Zielerreichungsgrad). Die Vogelarten repräsentieren</t>
  </si>
  <si>
    <t>die wichtigsten Landschafts- und Lebensraumtypen in Deutschland (je 10 Arten für die</t>
  </si>
  <si>
    <t xml:space="preserve">Teilindikatoren zu Agrarland, Siedlungen, Binnengewässer, Küsten/Meere, 11 Arten für </t>
  </si>
  <si>
    <t>Wälder; wegen unsicherer Datenlage vorrübergehend ohne die Alpen). Die Bestands-</t>
  </si>
  <si>
    <t>größe je Art wird jährlichaus den Ergebnissen von Programmen des Vogelmonitorings</t>
  </si>
  <si>
    <t xml:space="preserve">errechnet und in Relation zur Größe des festgelegten Zielwerts gesetzt. In die </t>
  </si>
  <si>
    <t>Berechnung geht das in 2004 begonnene, räumlich reprasentative und statistisch</t>
  </si>
  <si>
    <t>belastbare Monitoring häufiger Brutvögel ein. In 2011 wurden dafür mehr als 1 400</t>
  </si>
  <si>
    <t>Probeflächen erfasst. Der Indikator wird auch für die Nationale Strategie zur</t>
  </si>
  <si>
    <t>biologischen Vielfalt verwendet.</t>
  </si>
  <si>
    <t>Zu den erneuerbaren Energien (EE) zählen u. a. Wasserkraft, Windkraft auf Land und auf</t>
  </si>
  <si>
    <t xml:space="preserve">See, Solarenergie und Geothermie, aber auch Biomasse wie z. B. biogene Festbrennstoffe, </t>
  </si>
  <si>
    <t>Biogas, biogene Abfälle.</t>
  </si>
  <si>
    <t>Im Ökolandbauverfahren genutzte Fläche von Betrieben, die dem Kontrollverfahren der</t>
  </si>
  <si>
    <t>EU-Rechtsvorschriften für den ökologischen Landbau unterliegen (Verordnung (EG) Nr.</t>
  </si>
  <si>
    <t>834/2007 und Durchführungsvorschriften in der Verordnung (EG) Nr. 889/2009 der</t>
  </si>
  <si>
    <t>Kommission), als Anteil an der gesamten landwirtschaftlich genutzten Fläche in Deutsch-</t>
  </si>
  <si>
    <t>land. Sowohl die voll auf Ökolandbau umgestellten als auch die noch in der Umstellung</t>
  </si>
  <si>
    <t>befindlichen Flächen sind einbezogen. Verwendet werden die Ergebnisse der amtlichen</t>
  </si>
  <si>
    <t>Statistik. Aus methodischen Gründen (u. a. Erfassungsuntergrenzen, Zeitpunkt der</t>
  </si>
  <si>
    <t>Erhebung) unterscheiden sich diese geringfügig von den durch die Bundesanstalt für</t>
  </si>
  <si>
    <t>Landwirtschaft und Ernährung jährlich bereitgestellten Daten.</t>
  </si>
  <si>
    <t xml:space="preserve">Inland (einschließlich Luftverkehr sowie einschließlich Nahverkehr deutscher Lastkraft- </t>
  </si>
  <si>
    <t>fahrzeuge bis 50 km).</t>
  </si>
  <si>
    <t>unbebauter und nicht versiegelter Flächen.</t>
  </si>
  <si>
    <t>(ohne Emissionen aus Landnutzungsänderungen und Forstwirtschaft (LULUCF) und ohne</t>
  </si>
  <si>
    <r>
      <t>Emissionen aus der energetischen Nutzung von Biomasse):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Methan</t>
    </r>
  </si>
  <si>
    <r>
      <t>(CH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Distickstoffmonoxid (früher Distickstoffoxid) = Lachgas (N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O), teilhalogenierte</t>
    </r>
  </si>
  <si>
    <t>Fluorkohlenwasserstoffe (H-FKW/HFC), perfluorierte Kohlenwasserstoffe (FKW/PFC) und</t>
  </si>
  <si>
    <r>
      <t>Schwefelhexafluorid (SF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). Das Basisjahr ist 1990 für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, CH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, N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O und 1995 für HFC, PFC,</t>
    </r>
  </si>
  <si>
    <r>
      <t>SF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. Berechnung auf Basis der Datenbank ZSE (Zentrales System Emissionen) des Umwelt-</t>
    </r>
  </si>
  <si>
    <t>bundesamtes unter Berücksichtigung weiterer energiestatistischer Informationen.</t>
  </si>
  <si>
    <t>Berechnung des Indikators nach dem Territorialprinzip (Emissionen auf dem Gebiet</t>
  </si>
  <si>
    <t>Deutschlands, das heißt mit ausländischen Betrieben, die in Deutschland ansässig sind</t>
  </si>
  <si>
    <t>und ohne Emissionen deutscher Betriebe, die im Ausland ansässig sind.</t>
  </si>
  <si>
    <t>Die Wasserabgabe der Wirtschaftsbereiche und privaten Haushalte an die Natur ergibt</t>
  </si>
  <si>
    <t>sich aus dem Wassereinsatz nach Berücksichtigung des Saldos von Wasserausbau und</t>
  </si>
  <si>
    <t xml:space="preserve">Wassereinbau sowie der Abwasserzuleitungen und -ableitungen an andere Bereiche. </t>
  </si>
  <si>
    <t>Sie erfolgt größtenteils in Form von direkten und indirekten Abwassereinleitungen. Im</t>
  </si>
  <si>
    <t>Bereich öffentliche Abwasserbeseitigung wird das entnommene Fremd- und Niederschlags-</t>
  </si>
  <si>
    <t>wasser wieder an die Natur abgegeben. Ein geringer Teil des Wassers gelangt als</t>
  </si>
  <si>
    <t>Bruttowertschöpfung</t>
  </si>
  <si>
    <t xml:space="preserve">Produktionswert abzüglich Vorleistungen für einzelne Wirtschaftsbereiche; umfasst also </t>
  </si>
  <si>
    <t>Produktionsbereiche</t>
  </si>
  <si>
    <t>Darstellungsbereiche in den Input-Output-Tabellen (IOT). Die Produktionsbereiche werden</t>
  </si>
  <si>
    <t>in den Input-Outpur-Rechnung unter streng fachlichen Gesichtspunkten gebildet und als</t>
  </si>
  <si>
    <t xml:space="preserve">homogene Produktionseinheiten abgegrenzt. Sie sind jeweils durch die Herstellung einer </t>
  </si>
  <si>
    <t>bestimmten Gütergruppe charakterisiert. Sie produzieren jeweils nur die Güter einer Güter-</t>
  </si>
  <si>
    <t>gruppe, und zwar alle und nur diese.</t>
  </si>
  <si>
    <r>
      <t>stoffe (H-FKW), Tetrafluormethan (CF</t>
    </r>
    <r>
      <rPr>
        <vertAlign val="subscript"/>
        <sz val="10"/>
        <rFont val="MetaNormalLF-Roman"/>
        <family val="2"/>
      </rPr>
      <t>4</t>
    </r>
    <r>
      <rPr>
        <sz val="10"/>
        <rFont val="MetaNormalLF-Roman"/>
        <family val="2"/>
      </rPr>
      <t>), Hexafluorethan (C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6</t>
    </r>
    <r>
      <rPr>
        <sz val="10"/>
        <rFont val="MetaNormalLF-Roman"/>
        <family val="2"/>
      </rPr>
      <t>), Oktafluorpropan (C</t>
    </r>
    <r>
      <rPr>
        <vertAlign val="subscript"/>
        <sz val="10"/>
        <rFont val="MetaNormalLF-Roman"/>
        <family val="2"/>
      </rPr>
      <t>3</t>
    </r>
    <r>
      <rPr>
        <sz val="10"/>
        <rFont val="MetaNormalLF-Roman"/>
        <family val="2"/>
      </rPr>
      <t>F</t>
    </r>
    <r>
      <rPr>
        <vertAlign val="subscript"/>
        <sz val="10"/>
        <rFont val="MetaNormalLF-Roman"/>
        <family val="2"/>
      </rPr>
      <t>8</t>
    </r>
    <r>
      <rPr>
        <sz val="10"/>
        <rFont val="MetaNormalLF-Roman"/>
        <family val="2"/>
      </rPr>
      <t>)</t>
    </r>
  </si>
  <si>
    <t>Die vorgestellten Zeitreihen werden in unterschiedlichen Dimensionen dargestellt, teils als Indizes mit je Indikator</t>
  </si>
  <si>
    <t>emissionen von Ernährungsgütern.</t>
  </si>
  <si>
    <r>
      <t xml:space="preserve">verschiedenen Startjahren (1990, 1994, 1999 und sogar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das Zieljahr orientiert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2015), teils als Anteil in %,</t>
    </r>
  </si>
  <si>
    <t>in jeweiligen Preisen durch den Deflator der gesamten BWS wurden Volumenangaben für Produktionsbereiche</t>
  </si>
  <si>
    <t>Ausgabe 2015</t>
  </si>
  <si>
    <t>Artikelnummer: 5850008157006</t>
  </si>
  <si>
    <t>Telefon: +49 (0) 611 / 75 24 05   </t>
  </si>
  <si>
    <t>© Statistisches Bundesamt, Wiesbaden 2015</t>
  </si>
  <si>
    <r>
      <t xml:space="preserve">Einsatzfaktoren Arbeit und Kapital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sogenannte Produktivitäten errechnen. Diese können als Maß für die</t>
    </r>
  </si>
  <si>
    <t xml:space="preserve">Umweltökonomischen Gesamtrechnungen sowie anderer amtlicher und nichtamtlicher Datenquellen werden </t>
  </si>
  <si>
    <t>Abwasser dargestellt. Einen Überblick über sämtliche haushaltsbezogene Daten bietet dabei die Tabelle 1.3.</t>
  </si>
  <si>
    <t>Angaben zu Konsumausgaben, Flächenverbrauch, Energieverbrauch, Kohlendioxidemissionen und Wasser/</t>
  </si>
  <si>
    <t>nur den im Produktionsprozess geschaffenen Mehrwert. Die Bruttowertschöpfung wird</t>
  </si>
  <si>
    <t>zu Herstellungspreisen nachgewiesen.</t>
  </si>
  <si>
    <t>lfd. Nr.</t>
  </si>
  <si>
    <t>Gegenstand der Nachweisung</t>
  </si>
  <si>
    <t>Maßeinheit</t>
  </si>
  <si>
    <t>Mill.</t>
  </si>
  <si>
    <t>Erwerbstätige Inländer</t>
  </si>
  <si>
    <t xml:space="preserve">Erwerbslose </t>
  </si>
  <si>
    <t>in % der Erwerbspersonen</t>
  </si>
  <si>
    <t>%</t>
  </si>
  <si>
    <t>Konsumausgaben der privaten Haushalte im Inland in jeweiligen Preisen</t>
  </si>
  <si>
    <t>Mrd. EUR</t>
  </si>
  <si>
    <t xml:space="preserve">Konsumausgaben der privaten Haushalte im Inland </t>
  </si>
  <si>
    <t>Index 2005 = 100</t>
  </si>
  <si>
    <t xml:space="preserve">Arbeitsstunden </t>
  </si>
  <si>
    <t>Mrd. Std.</t>
  </si>
  <si>
    <t>je Erwerbstätigen im Inland</t>
  </si>
  <si>
    <t>Std.</t>
  </si>
  <si>
    <t>Abschreibungen in jeweiligen Preisen</t>
  </si>
  <si>
    <t>Abschreibungen in Preisen von 2005</t>
  </si>
  <si>
    <t>Bruttoinlandsprodukt preisbereinigt insgesamt, Kettenindex</t>
  </si>
  <si>
    <t>je Erwerbstätigenstunde</t>
  </si>
  <si>
    <t>je Einwohner</t>
  </si>
  <si>
    <t>Nachrichtlich:</t>
  </si>
  <si>
    <t>Erwerbstätige im Inland</t>
  </si>
  <si>
    <t xml:space="preserve">Mill. </t>
  </si>
  <si>
    <t>______</t>
  </si>
  <si>
    <r>
      <t xml:space="preserve">Tabelle 1.1: Bevölkerung 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und Wirtschaft</t>
    </r>
  </si>
  <si>
    <t>Einwohner  1)</t>
  </si>
  <si>
    <t>1) Daten der Bevölkerungsfortschreibung auf Grundlage früherer Zählungen.</t>
  </si>
  <si>
    <t>*) Bei den Angaben zur Bevölkerung und Erwerbstätigkeit handelt
es sich um Jahresdurchschnittszahlen.</t>
  </si>
  <si>
    <t>Tabelle 1.3: Bevölkerung, Konsumausgaben und direkter Einsatz von Umweltfaktoren der privaten Haushalte</t>
  </si>
  <si>
    <t>Produktionsfaktor</t>
  </si>
  <si>
    <t>Bevölkerung 1)</t>
  </si>
  <si>
    <t>1 000</t>
  </si>
  <si>
    <t>Anzahl der Haushalte (Stichtag 31.12. des Jahres) 1)</t>
  </si>
  <si>
    <t>Siedlungsfläche (Stichtag 31.12. des Jahres)</t>
  </si>
  <si>
    <r>
      <t>km</t>
    </r>
    <r>
      <rPr>
        <vertAlign val="superscript"/>
        <sz val="9"/>
        <rFont val="MetaNormalLF-Roman"/>
        <family val="2"/>
      </rPr>
      <t xml:space="preserve">2 </t>
    </r>
  </si>
  <si>
    <t>-</t>
  </si>
  <si>
    <t>Zum Wohnen genutzte Gebäude und Freifläche</t>
  </si>
  <si>
    <r>
      <t>km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</t>
    </r>
  </si>
  <si>
    <t>Wohnfläche (tatsächlich benutzt)</t>
  </si>
  <si>
    <r>
      <t>Mill. m</t>
    </r>
    <r>
      <rPr>
        <vertAlign val="superscript"/>
        <sz val="9"/>
        <rFont val="MetaNormalLF-Roman"/>
        <family val="2"/>
      </rPr>
      <t>2</t>
    </r>
  </si>
  <si>
    <t>…</t>
  </si>
  <si>
    <t>Wohnungen (Stichtag 31.12. des Jahres) 2)</t>
  </si>
  <si>
    <t>Konsumausgaben der privaten Haushalte im Inland (jeweilige Preise)</t>
  </si>
  <si>
    <t>Mill. EUR</t>
  </si>
  <si>
    <t>Konsumausgaben der privaten Haushalte im Inland (preisbereinigt)</t>
  </si>
  <si>
    <t>Kettenindex (2005=100)</t>
  </si>
  <si>
    <t>darunter:</t>
  </si>
  <si>
    <t>tatsächliche  Mietzahlungen (jeweilige Preise)</t>
  </si>
  <si>
    <t>unterstellte Mietzahlungen (jeweilige Preise)</t>
  </si>
  <si>
    <t>tatsächliche Mietzahlungen (preisbereinigt)</t>
  </si>
  <si>
    <t>unterstellte Mietzahlungen (preisbereinigt)</t>
  </si>
  <si>
    <r>
      <t>Mill. m</t>
    </r>
    <r>
      <rPr>
        <vertAlign val="superscript"/>
        <sz val="9"/>
        <rFont val="MetaNormalLF-Roman"/>
        <family val="2"/>
      </rPr>
      <t>3</t>
    </r>
  </si>
  <si>
    <t>dar.: Wasserentnahme aus der Natur</t>
  </si>
  <si>
    <t>dar.: Fremdbezug</t>
  </si>
  <si>
    <t>Wasserverbrauch pro Kopf</t>
  </si>
  <si>
    <r>
      <t>m</t>
    </r>
    <r>
      <rPr>
        <vertAlign val="superscript"/>
        <sz val="9"/>
        <rFont val="MetaNormalLF-Roman"/>
        <family val="2"/>
      </rPr>
      <t>3</t>
    </r>
  </si>
  <si>
    <t>Petajoule</t>
  </si>
  <si>
    <t>dar.: Energieverbrauch für motorisierten Individualverkehr (Inländerkonzept)</t>
  </si>
  <si>
    <t>dar.: Energieverbrauch für Wohnen (temperaturbereinigt)</t>
  </si>
  <si>
    <t>.</t>
  </si>
  <si>
    <t>nachrichtl.: Energieverbrauch für Wohnen (EB)</t>
  </si>
  <si>
    <t>Energieverbrauch pro Kopf</t>
  </si>
  <si>
    <t>Terajoule</t>
  </si>
  <si>
    <t>Energieverbrauch pro Haushalt</t>
  </si>
  <si>
    <t>Emissionsrelevanter Energieverbrauch</t>
  </si>
  <si>
    <t>dar.: emissionsrelevanter Energieverbrauch für motorisierten Individualverkehr</t>
  </si>
  <si>
    <t>dar.: emissionsrelevanter Energieverbrauch für Wohnen</t>
  </si>
  <si>
    <t>Emission von Kohlendioxid insgesamt</t>
  </si>
  <si>
    <t>Mill. t</t>
  </si>
  <si>
    <t>dar.: Emission von Kohlendioxid durch motorisierten Individualverkehr</t>
  </si>
  <si>
    <t>dar.: Emission von Kohlendioxid durch Wohnen (unbereinigt)</t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</si>
  <si>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.........................................................................................................................</t>
    </r>
  </si>
  <si>
    <t xml:space="preserve">1 000 t </t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</si>
  <si>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</si>
  <si>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</si>
  <si>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........................................................................................................................</t>
    </r>
  </si>
  <si>
    <t>NMVOC</t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</si>
  <si>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.........................................................................................................................</t>
    </r>
  </si>
  <si>
    <t>Abwasser insgesamt</t>
  </si>
  <si>
    <t>dar.: direkte Einleitung in die Natur</t>
  </si>
  <si>
    <t>dar.: Indirekte Einleitung</t>
  </si>
  <si>
    <t>Messzahl</t>
  </si>
  <si>
    <t>Bevölkerung in Privathaushalten (Stichtag)</t>
  </si>
  <si>
    <t>2005 = 100</t>
  </si>
  <si>
    <t>Anzahl der Haushalte (Stichtag)</t>
  </si>
  <si>
    <t>2000 = 100</t>
  </si>
  <si>
    <t>Wohnfläche</t>
  </si>
  <si>
    <t>Wohnungen</t>
  </si>
  <si>
    <t>Private Konsumausgaben (jeweilige Preise)</t>
  </si>
  <si>
    <t>Private Konsumausgaben (preisbereinigt)</t>
  </si>
  <si>
    <t>tatsächliche Mietzahlungen (jeweilige Preise)</t>
  </si>
  <si>
    <t>dar.: Energieverbrauch für motorisierten Individualverkehr</t>
  </si>
  <si>
    <t>dar.: Emission von Kohlendioxid durch Wohnen</t>
  </si>
  <si>
    <t xml:space="preserve">dar.: Indirekte Einleitung </t>
  </si>
  <si>
    <t xml:space="preserve">Faktoren im Verhältnis zu den Konsumausgaben der privaten Haushalte (preisbereinigt) </t>
  </si>
  <si>
    <t>Tatsächliche Mietzahlungen (preisbereingt)</t>
  </si>
  <si>
    <t>Unterstellte Mietzahlungen (preisbereinigt)</t>
  </si>
  <si>
    <t>Faktoren im Verhältnis zu  den Konsumausgaben der privaten Haushalte (jeweilige Preise)</t>
  </si>
  <si>
    <t>Mill. Tonnen</t>
  </si>
  <si>
    <r>
      <t xml:space="preserve">Verwertete inländische Entnahme </t>
    </r>
    <r>
      <rPr>
        <vertAlign val="superscript"/>
        <sz val="9"/>
        <rFont val="MetaNormalLF-Roman"/>
        <family val="2"/>
      </rPr>
      <t xml:space="preserve">1) </t>
    </r>
  </si>
  <si>
    <t>Abiotische verwertete Rohstoffe</t>
  </si>
  <si>
    <t>Energieträger</t>
  </si>
  <si>
    <t>Steinkohle</t>
  </si>
  <si>
    <t>Braunkohle</t>
  </si>
  <si>
    <t>Erdöl</t>
  </si>
  <si>
    <t>Erdgas, Grubengas und Erdölgas</t>
  </si>
  <si>
    <t>Sonstige Energieträger 2)</t>
  </si>
  <si>
    <t>Mineralische Rohstoffe</t>
  </si>
  <si>
    <t>Erze</t>
  </si>
  <si>
    <t>Sonstige mineralische Rohstoffe</t>
  </si>
  <si>
    <t>Baumineralien</t>
  </si>
  <si>
    <t>Bausande und andere natürliche Sande</t>
  </si>
  <si>
    <t>Feldsteine, Kiese, gebrochene Natursteine 3)</t>
  </si>
  <si>
    <t>Industriemineralien</t>
  </si>
  <si>
    <t>Kieselsaure Sande und Quarzsande</t>
  </si>
  <si>
    <t>Chemische und Düngemittelmineralien</t>
  </si>
  <si>
    <t>Salze</t>
  </si>
  <si>
    <t>Sonstige Industriemineralien 5)</t>
  </si>
  <si>
    <t>Biotische verwertete Rohstoffe</t>
  </si>
  <si>
    <t>Pflanzliche Biomasse aus der Landwirtschaft</t>
  </si>
  <si>
    <t>Getreide und Hülsenfrüchte</t>
  </si>
  <si>
    <t>Hackfrüchte</t>
  </si>
  <si>
    <t>Handelsgewächse</t>
  </si>
  <si>
    <t>Gemüse und Obst einschl. Weinmosternte</t>
  </si>
  <si>
    <t>Stroh für Futter- und Einstreuzwecke</t>
  </si>
  <si>
    <t>Zwischenfrüchte und Rübenblätter für Futterzwecke</t>
  </si>
  <si>
    <t>Futterpflanzen und Grünland</t>
  </si>
  <si>
    <t>andere pflanzliche Biomasse</t>
  </si>
  <si>
    <t>Biomasse aus der Forstwirtschaft (Laub- und Nadelholz) 6)</t>
  </si>
  <si>
    <t>Biomasse von Tieren</t>
  </si>
  <si>
    <t>Fischerei 7)</t>
  </si>
  <si>
    <t>Jagdstrecke</t>
  </si>
  <si>
    <t xml:space="preserve">Entnahme von Gasen </t>
  </si>
  <si>
    <t>Stickstoffentnahme für Verbrennungsprozesse</t>
  </si>
  <si>
    <t>Luft für andere Industrieprozesse</t>
  </si>
  <si>
    <t>Einfuhr</t>
  </si>
  <si>
    <t>Biomasse</t>
  </si>
  <si>
    <t>Halbwaren</t>
  </si>
  <si>
    <t>von Energieträgern</t>
  </si>
  <si>
    <t>von mineralischen Rohstoffen</t>
  </si>
  <si>
    <t>von Erzen</t>
  </si>
  <si>
    <t>von sonstigen mineralischen Rohstoffen</t>
  </si>
  <si>
    <t>von Biomasse</t>
  </si>
  <si>
    <t>Fertigwaren</t>
  </si>
  <si>
    <t>vorwiegend von Energieträgern</t>
  </si>
  <si>
    <t>vorwiegend von mineralischen Rohstoffen</t>
  </si>
  <si>
    <t>vorwiegend von Erzen</t>
  </si>
  <si>
    <t>vorwiegend von sonstigen mineralischen Rohstoffen</t>
  </si>
  <si>
    <t>vorwiegend von Biomasse</t>
  </si>
  <si>
    <t>mit den Produkten importiertes Verpackungsmaterial</t>
  </si>
  <si>
    <t>importierter Abfall zur letzten Verwendung</t>
  </si>
  <si>
    <t>Nichtverwertete inländische Rohstoffentnahme</t>
  </si>
  <si>
    <t>Abraum / Bergematerial von Energieträgern</t>
  </si>
  <si>
    <t>darunter: Abraum der Braunkohle</t>
  </si>
  <si>
    <t>Bergematerial mineralischer Rohstoffe 3)</t>
  </si>
  <si>
    <t>Indirekte Flüsse bzgl. der Importe</t>
  </si>
  <si>
    <t>*) Ergebnisse teilweise vorläufig. - Ab 2001 wird die Einfuhr nach dem SITC erhoben. Ein Vergleich der Zahlen mit früheren Ergebnissen ist deshalb nur eingeschränkt möglich.</t>
  </si>
  <si>
    <t>Verwertete inländische Abgabe</t>
  </si>
  <si>
    <t>Luftemissionen 1)</t>
  </si>
  <si>
    <r>
      <t>Kohlendioxid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 </t>
    </r>
  </si>
  <si>
    <t>Kohlenmonoxid (CO)</t>
  </si>
  <si>
    <r>
      <t>Stickoxide (NO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>)</t>
    </r>
  </si>
  <si>
    <r>
      <t>Schwefeldioxid (SO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</si>
  <si>
    <r>
      <t>Distickstoffoxid (N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2)  </t>
    </r>
  </si>
  <si>
    <r>
      <t>Ammoniak (NH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>)</t>
    </r>
  </si>
  <si>
    <r>
      <t>Methan (CH</t>
    </r>
    <r>
      <rPr>
        <vertAlign val="sub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2) </t>
    </r>
  </si>
  <si>
    <t>Partikel (Staub)</t>
  </si>
  <si>
    <t>Flüchtige organische Verbindungen außer Methan (NMVOC)</t>
  </si>
  <si>
    <r>
      <t xml:space="preserve">Emissionen im Abwasser </t>
    </r>
    <r>
      <rPr>
        <vertAlign val="superscript"/>
        <sz val="9"/>
        <rFont val="MetaNormalLF-Roman"/>
        <family val="2"/>
      </rPr>
      <t xml:space="preserve">3) </t>
    </r>
  </si>
  <si>
    <t xml:space="preserve">Dissipativer Gebrauch von Produkten </t>
  </si>
  <si>
    <t>Organischer Dünger 4)</t>
  </si>
  <si>
    <t>Mineralischer Dünger</t>
  </si>
  <si>
    <t>Pflanzenschutzmittel</t>
  </si>
  <si>
    <t>Saatgut</t>
  </si>
  <si>
    <t>Streusalz</t>
  </si>
  <si>
    <r>
      <t xml:space="preserve">Dissipative Verluste </t>
    </r>
    <r>
      <rPr>
        <vertAlign val="superscript"/>
        <sz val="9"/>
        <rFont val="MetaNormalLF-Roman"/>
        <family val="2"/>
      </rPr>
      <t xml:space="preserve">5) </t>
    </r>
  </si>
  <si>
    <t xml:space="preserve">Abgabe von sonstigen Gasen </t>
  </si>
  <si>
    <t>Wasser aus Verbrennungsprozessen 6)</t>
  </si>
  <si>
    <r>
      <t>Atmungsemissionen (CO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) </t>
    </r>
    <r>
      <rPr>
        <vertAlign val="superscript"/>
        <sz val="9"/>
        <rFont val="MetaNormalLF-Roman"/>
        <family val="2"/>
      </rPr>
      <t xml:space="preserve">7) </t>
    </r>
  </si>
  <si>
    <r>
      <t>Atmungsemissionen (H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O) </t>
    </r>
    <r>
      <rPr>
        <vertAlign val="superscript"/>
        <sz val="9"/>
        <rFont val="MetaNormalLF-Roman"/>
        <family val="2"/>
      </rPr>
      <t xml:space="preserve">8) </t>
    </r>
  </si>
  <si>
    <r>
      <t xml:space="preserve">Ausfuhr </t>
    </r>
    <r>
      <rPr>
        <vertAlign val="superscript"/>
        <sz val="9"/>
        <rFont val="MetaNormalLF-Roman"/>
        <family val="2"/>
      </rPr>
      <t xml:space="preserve"> </t>
    </r>
  </si>
  <si>
    <t>mit den Produkten exportiertes Verpackungsmaterial</t>
  </si>
  <si>
    <r>
      <t xml:space="preserve">Nichtverwertete inländische Abgabe </t>
    </r>
    <r>
      <rPr>
        <vertAlign val="superscript"/>
        <sz val="9"/>
        <rFont val="MetaNormalLF-Roman"/>
        <family val="2"/>
      </rPr>
      <t xml:space="preserve">9) </t>
    </r>
  </si>
  <si>
    <t>Indirekte Flüsse bzgl. der Exporte</t>
  </si>
  <si>
    <t>Saldo Entnahmen / Abgaben 10)</t>
  </si>
  <si>
    <t>darunter: Abfall an Deponie</t>
  </si>
  <si>
    <t>nachrichtlich:</t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</si>
  <si>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11) 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</si>
  <si>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12) </t>
    </r>
  </si>
  <si>
    <t>Saldo Ex- und Import von Wasser</t>
  </si>
  <si>
    <t>Saldo Wasser</t>
  </si>
  <si>
    <t>*) Ergebnisse teilweise vorläufig. - Ab 2001 wird die Ausfuhr nach dem SITC erhoben. Ein Vergleich der Zahlen mit früheren Ergebnissen ist deshalb nur eingeschränkt möglich.</t>
  </si>
  <si>
    <t>3) Emissionen von Stickstoff, Phosphor und sonstigen Substanzen und (organischem) Material nach Kläranlage. Bis 2001 Schätzung.</t>
  </si>
  <si>
    <t>4) Gülle, Mist etc. (Wirtschaftsdünger) in Trockenmasse</t>
  </si>
  <si>
    <t>5) Enthält nur Brems- und Reifenverluste.</t>
  </si>
  <si>
    <t>6) Revidierte Ergebnisse gegenüber den vorherigen Ausgaben dieser Veröffentlichung.</t>
  </si>
  <si>
    <r>
      <t>7) Beinhaltet die Atmungsemissionen (CO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) von Menschen und Nutztieren.</t>
    </r>
  </si>
  <si>
    <t>8) Beinhaltet nur die Wasserverdunstung des Menschen durch Atmung und Ausscheidung über die Haut.</t>
  </si>
  <si>
    <t>9) Wert entspricht der nichtverwerteten inländischen Entnahme. Teilweise revidiert gegenüber den vorherigen Ausgaben dieser Veröffentlichung.</t>
  </si>
  <si>
    <t>10) Ab 2002 Emissionen im Abwasser nicht berücksichtigt. Revidierte Ergebnisse gegenüber den vorherigen Ausgaben dieser Veröffentlichung.</t>
  </si>
  <si>
    <t>11) Einschl. Fremd- und Regenwasser.</t>
  </si>
  <si>
    <t>12) Einschl. Fremd- und Regenwasser, Verluste bei der Wasserverteilung und Verdunstung.</t>
  </si>
  <si>
    <t>Indikator</t>
  </si>
  <si>
    <t xml:space="preserve">Energieproduktivität (1a) </t>
  </si>
  <si>
    <t>1990 = 100</t>
  </si>
  <si>
    <t>Primärenergieverbrauch (1b)</t>
  </si>
  <si>
    <t>Rohstoffproduktivität (1c)</t>
  </si>
  <si>
    <t>1994 = 100</t>
  </si>
  <si>
    <t>Treibhausgasemissionen (2)</t>
  </si>
  <si>
    <t>Anteil erneuerbarer Energien am Endenergieverbrauch (3a)</t>
  </si>
  <si>
    <t>Anteil des Stroms aus erneuerbaren Energiequellen am Stromverbrauch (3b)</t>
  </si>
  <si>
    <t>Anstieg der Siedlungs- und Verkehrsfläche (4)</t>
  </si>
  <si>
    <t>Artenvielfalt und Landschaftsqualität (5)</t>
  </si>
  <si>
    <t>2015 = 100</t>
  </si>
  <si>
    <t>Staatsdefizit (6a)</t>
  </si>
  <si>
    <t>Strukturelles Defizit (6b)</t>
  </si>
  <si>
    <t>Schuldenstand (6c)</t>
  </si>
  <si>
    <t>Verhältnis der Bruttoanlageinvestitionen zum BIP (7)</t>
  </si>
  <si>
    <t>BIP je Einwohner (preisbereinigt) (10)</t>
  </si>
  <si>
    <t>1 000 EUR</t>
  </si>
  <si>
    <t>Gütertransportintensität (11a)</t>
  </si>
  <si>
    <t>1999 = 100</t>
  </si>
  <si>
    <t>Personentransportintensität (11b)</t>
  </si>
  <si>
    <t xml:space="preserve">Anteil des Schienenverkehrs an der Güterbeförderungsleistung (11c) </t>
  </si>
  <si>
    <t>Anteil der Binnenschifffahrt an der Güterbeförderungsleistung (11d)</t>
  </si>
  <si>
    <t>Stickstoffüberschuss (12a)</t>
  </si>
  <si>
    <t>Ökologischer Landbau (12b)</t>
  </si>
  <si>
    <t>Schadstoffbelastung der Luft (13)</t>
  </si>
  <si>
    <t>*) Kennzeichnung in der Klammer entspricht der Nummerierung in der deutschen Nachhaltigkeitsstrategie.</t>
  </si>
  <si>
    <t>____</t>
  </si>
  <si>
    <t xml:space="preserve">1) Bevölkerungsfortschreibung auf Grundlage der Volkszählung 1987 (Westen) bzw. 1990 (Osten) - Fachserie 1 Reihe 1.3; ab 2012 (Stichtag 31.12. des Jahres) Bevölkerungsfortschreibung </t>
  </si>
  <si>
    <t>auf Grundlage des Zensus 2011.</t>
  </si>
  <si>
    <t xml:space="preserve">2) Wohnungsbestand Deutschland - Wohnungen in Wohn- und Nichtwohngebäuden: Fachserie 5 Reihe 3 - 2012; ab 2012: Ergebnisse auf Grundlage der Gebäude- und Wohnungszählung 2011 </t>
  </si>
  <si>
    <t>(Stand 31. Mai 2013).</t>
  </si>
  <si>
    <r>
      <t>Tabelle 1.4: Entnahmen von Material nach Materialarten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</si>
  <si>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t>1) Summenbildung ohne Sauerstoff, Stickstoff und Luft. - 2) Energetischer Torf und andere Produkte der Erdöl-, Erdgasgewinnung. - 3) Teilweise revidiert gegenüber den vorherigen Ausgaben dieser</t>
  </si>
  <si>
    <t>Veröffentlichung. - 4) Hierzu zählen, nicht gebrochene Natursteine, Kalk, Gipsstein, Anhydrit, Kreide, Dolomit, Schiefer sowie Tone. - 5) Hierzu zählen Kaolin u.a. Spezialtone, sonstige Bergbau-</t>
  </si>
  <si>
    <t xml:space="preserve">Sauerstoffentnahme für Verbrennungsprozesse 3) </t>
  </si>
  <si>
    <r>
      <t xml:space="preserve">Sauerstoffentnahme für Atmung </t>
    </r>
    <r>
      <rPr>
        <vertAlign val="superscript"/>
        <sz val="9"/>
        <rFont val="MetaNormalLF-Roman"/>
        <family val="2"/>
      </rPr>
      <t xml:space="preserve">8)  </t>
    </r>
  </si>
  <si>
    <r>
      <t xml:space="preserve">Nichtverwertete Biomasse </t>
    </r>
    <r>
      <rPr>
        <vertAlign val="superscript"/>
        <sz val="9"/>
        <rFont val="MetaNormalLF-Roman"/>
        <family val="2"/>
      </rPr>
      <t xml:space="preserve">9) </t>
    </r>
  </si>
  <si>
    <r>
      <t xml:space="preserve">Boden, Steine und Baggergut </t>
    </r>
    <r>
      <rPr>
        <vertAlign val="superscript"/>
        <sz val="9"/>
        <rFont val="MetaNormalLF-Roman"/>
        <family val="2"/>
      </rPr>
      <t>10) 11)</t>
    </r>
  </si>
  <si>
    <t xml:space="preserve">erzeugnisse und Torf für gärtnerische Zwecke. - 6) Methodische Abweichung zu den Daten der Waldgesamtrechnung. - 6) Fangmengen der Hochsee- und Küstenfischerei einschl. Anlandungen im </t>
  </si>
  <si>
    <t xml:space="preserve">Ausland, Fangmengen der Binnenfischerei ohne Aquakultur. - 8) Beinhaltet die Atmung von Menschen und Nutztieren. - 9) Bis 2005 sind beim nichtverwerteten Holz in geringerem Umfang sonstige </t>
  </si>
  <si>
    <t>Sortimente (z. B. Hackschnitzel) enthalten. - 10) Ab 2002 einschl. gefährlicher Abfälle. - 11) Ab 2004 ohne eingesetzte Mengen an Bodenaushub, Bauschutt und Straßenaufbruch bei Bau- und</t>
  </si>
  <si>
    <t>Rekultivierungsmaßnahmen.</t>
  </si>
  <si>
    <r>
      <t xml:space="preserve">Tabelle 1.5: Abgaben von Material nach Materialarten </t>
    </r>
    <r>
      <rPr>
        <b/>
        <vertAlign val="superscript"/>
        <sz val="14"/>
        <rFont val="MetaNormalLF-Roman"/>
        <family val="2"/>
      </rPr>
      <t xml:space="preserve">*) </t>
    </r>
  </si>
  <si>
    <r>
      <t xml:space="preserve">Tabelle 1.6: Indikatoren der deutschen Nachhaltigkeitsstrategie zu Umwelt und Ökonomie </t>
    </r>
    <r>
      <rPr>
        <b/>
        <vertAlign val="superscript"/>
        <sz val="14"/>
        <rFont val="MetaNormalLF-Roman"/>
        <family val="2"/>
      </rPr>
      <t>*)</t>
    </r>
  </si>
  <si>
    <t>Tabelle 1.2: Einsatz von Umweltfaktoren für wirtschaftliche Zwecke</t>
  </si>
  <si>
    <r>
      <t xml:space="preserve">2013 </t>
    </r>
    <r>
      <rPr>
        <vertAlign val="superscript"/>
        <sz val="10"/>
        <rFont val="MetaNormalLF-Roman"/>
        <family val="2"/>
      </rPr>
      <t>1)</t>
    </r>
  </si>
  <si>
    <r>
      <t xml:space="preserve">2014 </t>
    </r>
    <r>
      <rPr>
        <vertAlign val="superscript"/>
        <sz val="10"/>
        <rFont val="MetaNormalLF-Roman"/>
        <family val="2"/>
      </rPr>
      <t>1)</t>
    </r>
  </si>
  <si>
    <t xml:space="preserve">Produktionsfaktoren </t>
  </si>
  <si>
    <t>aktualisiert 10_06</t>
  </si>
  <si>
    <t>Primärenergieverbrauch im Inland (EB, Territorialkonzept)</t>
  </si>
  <si>
    <r>
      <t xml:space="preserve">Rohstoffentnahme und Import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.........</t>
    </r>
  </si>
  <si>
    <t xml:space="preserve">.    </t>
  </si>
  <si>
    <r>
      <t xml:space="preserve">Wasserentnahme aus der Natur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.......</t>
    </r>
  </si>
  <si>
    <t xml:space="preserve">Treibhausgase </t>
  </si>
  <si>
    <r>
      <t>1000 t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-Äqu.</t>
    </r>
  </si>
  <si>
    <r>
      <t>darunter: CO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</t>
    </r>
  </si>
  <si>
    <t xml:space="preserve">1000 t </t>
  </si>
  <si>
    <t>aktualisiert 11_06</t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</si>
  <si>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O....................................................</t>
    </r>
  </si>
  <si>
    <t>1000 t CO2-Äqu.</t>
  </si>
  <si>
    <r>
      <t>CH</t>
    </r>
    <r>
      <rPr>
        <vertAlign val="subscript"/>
        <sz val="9"/>
        <rFont val="MetaNormalLF-Roman"/>
        <family val="2"/>
      </rPr>
      <t xml:space="preserve">4 </t>
    </r>
    <r>
      <rPr>
        <sz val="9"/>
        <rFont val="MetaNormalLF-Roman"/>
        <family val="2"/>
      </rPr>
      <t>.....................................................</t>
    </r>
  </si>
  <si>
    <t>HFCs</t>
  </si>
  <si>
    <t>PFCs</t>
  </si>
  <si>
    <r>
      <t>SF</t>
    </r>
    <r>
      <rPr>
        <vertAlign val="subscript"/>
        <sz val="9"/>
        <rFont val="MetaNormalLF-Roman"/>
        <family val="2"/>
      </rPr>
      <t xml:space="preserve">6 </t>
    </r>
    <r>
      <rPr>
        <sz val="9"/>
        <rFont val="MetaNormalLF-Roman"/>
        <family val="2"/>
      </rPr>
      <t>......................................................</t>
    </r>
  </si>
  <si>
    <r>
      <t>SO</t>
    </r>
    <r>
      <rPr>
        <vertAlign val="subscript"/>
        <sz val="9"/>
        <rFont val="MetaNormalLF-Roman"/>
        <family val="2"/>
      </rPr>
      <t xml:space="preserve">2 </t>
    </r>
    <r>
      <rPr>
        <sz val="9"/>
        <rFont val="MetaNormalLF-Roman"/>
        <family val="2"/>
      </rPr>
      <t>.....................................................</t>
    </r>
  </si>
  <si>
    <r>
      <t>NO</t>
    </r>
    <r>
      <rPr>
        <vertAlign val="subscript"/>
        <sz val="9"/>
        <rFont val="MetaNormalLF-Roman"/>
        <family val="2"/>
      </rPr>
      <t>x</t>
    </r>
    <r>
      <rPr>
        <sz val="9"/>
        <rFont val="MetaNormalLF-Roman"/>
        <family val="2"/>
      </rPr>
      <t xml:space="preserve"> ...................................................</t>
    </r>
  </si>
  <si>
    <r>
      <t>NH</t>
    </r>
    <r>
      <rPr>
        <vertAlign val="subscript"/>
        <sz val="9"/>
        <rFont val="MetaNormalLF-Roman"/>
        <family val="2"/>
      </rPr>
      <t xml:space="preserve">3 </t>
    </r>
    <r>
      <rPr>
        <sz val="9"/>
        <rFont val="MetaNormalLF-Roman"/>
        <family val="2"/>
      </rPr>
      <t>.....................................................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</si>
  <si>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 xml:space="preserve">4) </t>
    </r>
    <r>
      <rPr>
        <sz val="9"/>
        <rFont val="MetaNormalLF-Roman"/>
        <family val="2"/>
      </rPr>
      <t>............</t>
    </r>
  </si>
  <si>
    <t>darunter: Abwasser</t>
  </si>
  <si>
    <r>
      <t xml:space="preserve">Abfall </t>
    </r>
    <r>
      <rPr>
        <vertAlign val="superscript"/>
        <sz val="9"/>
        <rFont val="MetaNormalLF-Roman"/>
        <family val="2"/>
      </rPr>
      <t xml:space="preserve">5) </t>
    </r>
    <r>
      <rPr>
        <sz val="9"/>
        <rFont val="MetaNormalLF-Roman"/>
        <family val="2"/>
      </rPr>
      <t>...............................................</t>
    </r>
  </si>
  <si>
    <t>ergänzt 10_06</t>
  </si>
  <si>
    <r>
      <t>Siedlungs- und Verkehrsfläche</t>
    </r>
    <r>
      <rPr>
        <vertAlign val="superscript"/>
        <sz val="9"/>
        <rFont val="MetaNormalLF-Roman"/>
        <family val="2"/>
      </rPr>
      <t xml:space="preserve"> 6) </t>
    </r>
    <r>
      <rPr>
        <sz val="9"/>
        <rFont val="MetaNormalLF-Roman"/>
        <family val="2"/>
      </rPr>
      <t>........</t>
    </r>
  </si>
  <si>
    <t>Arbeitsstunden</t>
  </si>
  <si>
    <t>Anteil Erneuerbare Energie am Endenergieverbrauch</t>
  </si>
  <si>
    <t>Anteil Erneuerbare Energie am Stromverbrauch</t>
  </si>
  <si>
    <t>Bruttoinlandsprodukt in jeweilgen Preisen.................</t>
  </si>
  <si>
    <t>preisbereinigt</t>
  </si>
  <si>
    <t>Messzahlen</t>
  </si>
  <si>
    <t>Primärenergieverbrauch im Inland</t>
  </si>
  <si>
    <r>
      <t xml:space="preserve">Rohstoffentnahme und Import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</t>
    </r>
  </si>
  <si>
    <r>
      <t xml:space="preserve">Wasserentnahme aus der Natur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</t>
    </r>
  </si>
  <si>
    <t>1995 = 100</t>
  </si>
  <si>
    <r>
      <t>darunter: 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</t>
    </r>
  </si>
  <si>
    <r>
      <t>N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O ....................................................</t>
    </r>
  </si>
  <si>
    <r>
      <t>SF</t>
    </r>
    <r>
      <rPr>
        <vertAlign val="subscript"/>
        <sz val="9"/>
        <rFont val="MetaNormalLF-Roman"/>
        <family val="2"/>
      </rPr>
      <t>6</t>
    </r>
    <r>
      <rPr>
        <sz val="9"/>
        <rFont val="MetaNormalLF-Roman"/>
        <family val="2"/>
      </rPr>
      <t xml:space="preserve"> ......................................................</t>
    </r>
  </si>
  <si>
    <r>
      <t>Luftschadstoffe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.................................</t>
    </r>
  </si>
  <si>
    <r>
      <t>NH</t>
    </r>
    <r>
      <rPr>
        <vertAlign val="sub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</t>
    </r>
  </si>
  <si>
    <r>
      <t xml:space="preserve">Wasserabgabe an die Natur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</t>
    </r>
  </si>
  <si>
    <t>1996 = 100</t>
  </si>
  <si>
    <r>
      <t xml:space="preserve">Siedlungs- und Verkehrsfläche </t>
    </r>
    <r>
      <rPr>
        <vertAlign val="superscript"/>
        <sz val="9"/>
        <rFont val="MetaNormalLF-Roman"/>
        <family val="2"/>
      </rPr>
      <t xml:space="preserve">6) </t>
    </r>
    <r>
      <rPr>
        <sz val="9"/>
        <rFont val="MetaNormalLF-Roman"/>
        <family val="2"/>
      </rPr>
      <t>........</t>
    </r>
  </si>
  <si>
    <t>1992 = 100</t>
  </si>
  <si>
    <t>1991 = 100</t>
  </si>
  <si>
    <t>Bruttoinlandsprodukt  preisbereinigt (Kettenindex 2000 =100)</t>
  </si>
  <si>
    <t xml:space="preserve">Bruttoinlandsprodukt im Verhältnis zu Produktionsfaktoren        </t>
  </si>
  <si>
    <t>1) Zum Teil vorläufig.</t>
  </si>
  <si>
    <t>2) Verwertete Entnahme abiotischer Rohstoffe und importierte abiotische Güter. Teilweise revidiert gegenüber den vorherigen Ausgaben dieser Veröffentlichung.</t>
  </si>
  <si>
    <t>3) Einschl. Fremd- und Regenwasser.</t>
  </si>
  <si>
    <t>4) Einschl. Fremd- und Regenwasser, Verluste bei der Wasserverteilung und Verdunstung.</t>
  </si>
  <si>
    <t>6) Stichtag 31.12. Die Daten der Jahre 1997, 1998 und 1999 basieren auf einer Hochrechnung des Bundesamtes für Bauwesen und Raumordnung.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</si>
  <si>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</si>
  <si>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A</t>
  </si>
  <si>
    <t>Landwirtschaft, Forstwirtschaft u. Fischerei</t>
  </si>
  <si>
    <t>B</t>
  </si>
  <si>
    <t>Bergbau und Gewinnung v. Steinen u. Erden</t>
  </si>
  <si>
    <t>C</t>
  </si>
  <si>
    <t>Verarbeitendes Gewerbe</t>
  </si>
  <si>
    <t>D (35)</t>
  </si>
  <si>
    <t>Energieversorgung</t>
  </si>
  <si>
    <t>E</t>
  </si>
  <si>
    <t>Wasserversorgung, Entsorgung u.ä.</t>
  </si>
  <si>
    <t>F</t>
  </si>
  <si>
    <t>Bauarbeiten</t>
  </si>
  <si>
    <t>G</t>
  </si>
  <si>
    <t>Handelsleistungen</t>
  </si>
  <si>
    <t>H</t>
  </si>
  <si>
    <t>Verkehrs- u. Lagereileistungen</t>
  </si>
  <si>
    <t>I</t>
  </si>
  <si>
    <t>Gastgewerbe</t>
  </si>
  <si>
    <t>J</t>
  </si>
  <si>
    <t>Informations- u. Kommunikationsdienstleistungen</t>
  </si>
  <si>
    <t>K</t>
  </si>
  <si>
    <t>Finanz- und Versicherungsdienstleistungen</t>
  </si>
  <si>
    <t>L</t>
  </si>
  <si>
    <t>Grundstücksdienstleistungen u. Wohnungswesen</t>
  </si>
  <si>
    <t>M</t>
  </si>
  <si>
    <t>Freiberufliche, wissenschaftliche u. technische Dienstleistungen</t>
  </si>
  <si>
    <t>N</t>
  </si>
  <si>
    <t>Sonst. wirtschaftliche Dienstleistungen</t>
  </si>
  <si>
    <t>O</t>
  </si>
  <si>
    <t>Öffentl. Verwaltung, Verteidigung, Sozialversicherung</t>
  </si>
  <si>
    <t>P</t>
  </si>
  <si>
    <t>Erziehungs- u. Unterrichtsdienstleistungen</t>
  </si>
  <si>
    <t>Q</t>
  </si>
  <si>
    <t>Dienstleistungen des Gesundheits- u. Sozialwesens</t>
  </si>
  <si>
    <t>R-T</t>
  </si>
  <si>
    <t>Sonst. Dienstleistungen</t>
  </si>
  <si>
    <t>Insgesamt</t>
  </si>
  <si>
    <t>_____</t>
  </si>
  <si>
    <t>*) Quelle: 2000 -2011 Ergebnisse der Input-Output-Rechnung; 2012 Schätzung UGR.</t>
  </si>
  <si>
    <t>1) Bereichsabgrenzung vergleichbar mit der Statistischen Güterklassifikation in Verbindung mit den Wirtschaftszweigen in der Europäischen Gemeinschaft (Ausgabe 2008).</t>
  </si>
  <si>
    <t>in Prozent</t>
  </si>
  <si>
    <t xml:space="preserve">Produktionsbereiche </t>
  </si>
  <si>
    <t xml:space="preserve">1) Bereichsabgrenzung vergleichbar mit der Statistischen Güterklassifikation in Verbindung mit den Wirtschaftszweigen in der Europäischen Gemeinschaft (Ausgabe 2008). </t>
  </si>
  <si>
    <t>2005=100</t>
  </si>
  <si>
    <t>*) Quelle:  Schätzung UGR.</t>
  </si>
  <si>
    <t>2.3</t>
  </si>
  <si>
    <t>Bruttowertschöpfung 2000 bis 2012 (preisbereinigt, 2005 = 100)</t>
  </si>
  <si>
    <t>Bruttowertschöpfung 2000 bis 2012 (in jeweiligen Preisen, Mill. EUR)</t>
  </si>
  <si>
    <t>Bruttowertschöpfung 2000 bis 2012 (in jeweiligen Preisen, in Prozent)</t>
  </si>
  <si>
    <t>5) Der Vergleich der Ergebnisse ab 1996 mit früheren Ergebnissen ist wegen der Umstellung der Primärsatatistiken nur eingeschränkt möglich.</t>
  </si>
  <si>
    <t>Bis 2005 Berechnungen nach dem Nettoprinzip, ab 2006 Berechnungen nach dem Bruttoprinzip.</t>
  </si>
  <si>
    <r>
      <t xml:space="preserve">Tabelle 2.1: Bruttowertschöpfung 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2000 bis 2012 (jeweilige Preise)</t>
    </r>
  </si>
  <si>
    <t>Tabelle 2.2: Bruttowertschöpfung 2000 bis 2012 (jeweilige Preise)</t>
  </si>
  <si>
    <r>
      <t>Tabelle 2.3: Bruttowertschöpfung 2000 bis 2012 (preisbereinigt)</t>
    </r>
    <r>
      <rPr>
        <b/>
        <vertAlign val="superscript"/>
        <sz val="14"/>
        <rFont val="MetaNormalLF-Roman"/>
        <family val="2"/>
      </rPr>
      <t>*)</t>
    </r>
    <r>
      <rPr>
        <b/>
        <sz val="14"/>
        <rFont val="MetaNormalLF-Roman"/>
        <family val="2"/>
      </rPr>
      <t xml:space="preserve"> </t>
    </r>
  </si>
  <si>
    <r>
      <t xml:space="preserve">ha pro Tag </t>
    </r>
    <r>
      <rPr>
        <vertAlign val="superscript"/>
        <sz val="9"/>
        <rFont val="MetaNormalLF-Roman"/>
        <family val="2"/>
      </rPr>
      <t>a)</t>
    </r>
  </si>
  <si>
    <t>a) Gleitender Vierjahresdurchschnitt, Bezug auf das betreffende Jahr und die drei Vorjahre.</t>
  </si>
  <si>
    <t>b) Gleitender Dreijahresdurchschnitt, Bezug auf das mittlere Jahr.</t>
  </si>
  <si>
    <t>Produktionsbereiche in jeweiligen Preisen liegen für 2000 bis 2007 nur Schätzungen vor. Für 2008 bis 2011</t>
  </si>
  <si>
    <t>wurde die Bruttowertschöpfung im Rahmen der Input-Output-Rechnung ermittelt, für das Jahr 2012 wurde eine</t>
  </si>
  <si>
    <t>Die preisbereinigten Werte der BWS für die Produktionsbereiche 2000 bis 2012 wurden mittels eines einheit-</t>
  </si>
  <si>
    <t>1) Ohne FCKW und Halone. - 2) Quelle: www.unfccc.int</t>
  </si>
  <si>
    <t>Erschienen am 8. Dezember 2015</t>
  </si>
  <si>
    <t>Sonstige Baumaterialien 3) 4)</t>
  </si>
  <si>
    <r>
      <t xml:space="preserve">kg/ha </t>
    </r>
    <r>
      <rPr>
        <vertAlign val="superscript"/>
        <sz val="9"/>
        <rFont val="MetaNormalLF-Roman"/>
        <family val="2"/>
      </rPr>
      <t>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</si>
</sst>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@*."/>
    <numFmt numFmtId="165" formatCode="_(&quot;$&quot;* #,##0_);_(&quot;$&quot;* \(#,##0\);_(&quot;$&quot;* &quot;-&quot;_);_(@_)"/>
    <numFmt numFmtId="166" formatCode="_(* #,##0_);_(* \(#,##0\);_(* &quot;-&quot;_);_(@_)"/>
    <numFmt numFmtId="167" formatCode="###\ ##0.0;[Red]\-###\ ##0.0;\-"/>
    <numFmt numFmtId="168" formatCode="###\ ###\ ##0;[Red]\-###\ ###\ ##0;\-"/>
    <numFmt numFmtId="169" formatCode="@\ *."/>
    <numFmt numFmtId="170" formatCode="\ @\ *."/>
    <numFmt numFmtId="171" formatCode="\ \ \ @\ *."/>
    <numFmt numFmtId="172" formatCode="\ \ \ \ @\ *."/>
    <numFmt numFmtId="173" formatCode="\ \ \ \ \ \ @\ *."/>
    <numFmt numFmtId="174" formatCode="\ \ \ \ \ \ \ @\ *."/>
    <numFmt numFmtId="175" formatCode="\ \ \ \ \ \ \ \ \ @\ *."/>
    <numFmt numFmtId="176" formatCode="\ \ \ \ \ \ \ \ \ \ @\ *."/>
    <numFmt numFmtId="177" formatCode="\ \ \ @"/>
    <numFmt numFmtId="178" formatCode="\ \ \ \ \ \ @"/>
    <numFmt numFmtId="179" formatCode="\ \ \ \ \ \ \ \ \ @"/>
    <numFmt numFmtId="180" formatCode="\ @"/>
    <numFmt numFmtId="181" formatCode="\ \ @\ *."/>
    <numFmt numFmtId="182" formatCode="\ \ @"/>
    <numFmt numFmtId="183" formatCode="\ \ \ \ @"/>
    <numFmt numFmtId="184" formatCode="\ \ \ \ \ \ \ \ \ \ \ \ @\ *."/>
    <numFmt numFmtId="185" formatCode="\ \ \ \ \ \ \ \ \ \ \ \ @"/>
    <numFmt numFmtId="186" formatCode="\ \ \ \ \ \ \ \ \ \ \ \ \ @\ *."/>
    <numFmt numFmtId="187" formatCode="@*.\ "/>
    <numFmt numFmtId="188" formatCode="0.0"/>
    <numFmt numFmtId="189" formatCode="#\ ##0.0"/>
    <numFmt numFmtId="190" formatCode="###\ ##0.0;[Red]\-###\ ##0.0;\."/>
    <numFmt numFmtId="191" formatCode="###\ ###\ ##0;[Red]\-###\ ###\ ##0;\."/>
    <numFmt numFmtId="192" formatCode="###\ ###\ ##0;[Red]\-###\ ###\ ##0;&quot;...&quot;"/>
    <numFmt numFmtId="193" formatCode="_-* #\ ##0\ _;"/>
    <numFmt numFmtId="194" formatCode="_-* #\ ##0.0\ _;"/>
    <numFmt numFmtId="195" formatCode="@*.\."/>
    <numFmt numFmtId="196" formatCode="_-* ###\ ##0.0\ _;"/>
    <numFmt numFmtId="197" formatCode="_-* #,##0.0\ _€_-;\-* #,##0.0\ _€_-;_-* &quot;-&quot;?\ _€_-;_-@_-"/>
    <numFmt numFmtId="198" formatCode="###\ ###\ ##0.0;[Red]\-###\ ###\ ##0.0;\-"/>
    <numFmt numFmtId="199" formatCode="###.#;[Red]\-###.#;\-"/>
    <numFmt numFmtId="200" formatCode="###.0;[Red]\-###.0;\-"/>
    <numFmt numFmtId="201" formatCode="###\ ###\ ##0.0\ \ \ ;\-###\ ###\ ##0.0\ \ \ ;&quot;...&quot;_ \ \ "/>
    <numFmt numFmtId="202" formatCode="#,##0.0"/>
    <numFmt numFmtId="203" formatCode="###\ ###\ ##0\ \ \ ;[Red]\-###\ ###\ ##0\ \ \ ;\-\ \ \ "/>
    <numFmt numFmtId="204" formatCode="0.0_ ;[Red]\-0.0\ "/>
    <numFmt numFmtId="205" formatCode="0_ ;[Red]\-0\ "/>
  </numFmts>
  <fonts count="55">
    <font>
      <sz val="10"/>
      <name val="Arial"/>
    </font>
    <font>
      <sz val="10"/>
      <name val="Arial"/>
      <family val="2"/>
    </font>
    <font>
      <sz val="14"/>
      <name val="MetaNormalLF-Roman"/>
      <family val="2"/>
    </font>
    <font>
      <sz val="9"/>
      <name val="MetaNormalLF-Roman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u/>
      <sz val="11"/>
      <color indexed="12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vertAlign val="subscript"/>
      <sz val="10"/>
      <name val="MetaNormalLF-Roman"/>
      <family val="2"/>
    </font>
    <font>
      <sz val="10"/>
      <name val="Symbol"/>
      <family val="1"/>
      <charset val="2"/>
    </font>
    <font>
      <sz val="10"/>
      <name val="Arial"/>
      <family val="2"/>
    </font>
    <font>
      <i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u/>
      <sz val="10"/>
      <name val="MetaNormalLF-Roman"/>
      <family val="2"/>
    </font>
    <font>
      <b/>
      <sz val="10"/>
      <name val="Symbol"/>
      <family val="1"/>
      <charset val="2"/>
    </font>
    <font>
      <i/>
      <sz val="11"/>
      <name val="MetaNormalLF-Roman"/>
      <family val="2"/>
    </font>
    <font>
      <i/>
      <sz val="10"/>
      <color indexed="2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0"/>
      <color indexed="10"/>
      <name val="MetaNormalLF-Roman"/>
      <family val="2"/>
    </font>
    <font>
      <sz val="8"/>
      <name val="MetaNormalLF-Roman"/>
      <family val="2"/>
    </font>
    <font>
      <i/>
      <sz val="9"/>
      <name val="MetaNormalLF-Roman"/>
      <family val="2"/>
    </font>
    <font>
      <sz val="7"/>
      <name val="MetaNormalLF-Roman"/>
      <family val="2"/>
    </font>
    <font>
      <sz val="8"/>
      <color indexed="10"/>
      <name val="MetaNormalLF-Roman"/>
      <family val="2"/>
    </font>
    <font>
      <b/>
      <vertAlign val="superscript"/>
      <sz val="14"/>
      <name val="MetaNormalLF-Roman"/>
      <family val="2"/>
    </font>
    <font>
      <sz val="10"/>
      <color rgb="FFFF0000"/>
      <name val="MetaNormalLF-Roman"/>
      <family val="2"/>
    </font>
    <font>
      <sz val="10.5"/>
      <name val="MetaNormalLF-Roman"/>
      <family val="2"/>
    </font>
    <font>
      <sz val="9"/>
      <color indexed="10"/>
      <name val="MetaNormalLF-Roman"/>
      <family val="2"/>
    </font>
    <font>
      <vertAlign val="superscript"/>
      <sz val="9"/>
      <name val="MetaNormalLF-Roman"/>
      <family val="2"/>
    </font>
    <font>
      <sz val="9"/>
      <color indexed="8"/>
      <name val="MetaNormalLF-Roman"/>
      <family val="2"/>
    </font>
    <font>
      <vertAlign val="subscript"/>
      <sz val="9"/>
      <name val="MetaNormalLF-Roman"/>
      <family val="2"/>
    </font>
    <font>
      <sz val="9"/>
      <name val="Arial"/>
      <family val="2"/>
    </font>
    <font>
      <vertAlign val="subscript"/>
      <sz val="8"/>
      <name val="MetaNormalLF-Roman"/>
      <family val="2"/>
    </font>
    <font>
      <b/>
      <sz val="9"/>
      <name val="MetaNormalLF-Roman"/>
      <family val="2"/>
    </font>
    <font>
      <sz val="11"/>
      <name val="Arial"/>
      <family val="2"/>
    </font>
    <font>
      <b/>
      <sz val="8"/>
      <name val="MetaNormalLF-Roman"/>
      <family val="2"/>
    </font>
    <font>
      <b/>
      <sz val="16"/>
      <name val="MetaNormalLF-Roman"/>
      <family val="2"/>
    </font>
    <font>
      <b/>
      <i/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">
    <xf numFmtId="0" fontId="0" fillId="0" borderId="0"/>
    <xf numFmtId="169" fontId="12" fillId="0" borderId="0"/>
    <xf numFmtId="49" fontId="12" fillId="0" borderId="0"/>
    <xf numFmtId="176" fontId="12" fillId="0" borderId="0">
      <alignment horizontal="center"/>
    </xf>
    <xf numFmtId="184" fontId="12" fillId="0" borderId="0"/>
    <xf numFmtId="185" fontId="12" fillId="0" borderId="0"/>
    <xf numFmtId="186" fontId="12" fillId="0" borderId="0"/>
    <xf numFmtId="170" fontId="12" fillId="0" borderId="0"/>
    <xf numFmtId="180" fontId="13" fillId="0" borderId="0"/>
    <xf numFmtId="181" fontId="14" fillId="0" borderId="0"/>
    <xf numFmtId="182" fontId="13" fillId="0" borderId="0"/>
    <xf numFmtId="171" fontId="12" fillId="0" borderId="0"/>
    <xf numFmtId="177" fontId="12" fillId="0" borderId="0"/>
    <xf numFmtId="172" fontId="12" fillId="0" borderId="0"/>
    <xf numFmtId="183" fontId="13" fillId="0" borderId="0"/>
    <xf numFmtId="49" fontId="15" fillId="0" borderId="1" applyNumberFormat="0" applyFont="0" applyFill="0" applyBorder="0" applyProtection="0">
      <alignment horizontal="left" vertical="center" indent="5"/>
    </xf>
    <xf numFmtId="173" fontId="12" fillId="0" borderId="0">
      <alignment horizontal="center"/>
    </xf>
    <xf numFmtId="178" fontId="12" fillId="0" borderId="0">
      <alignment horizontal="center"/>
    </xf>
    <xf numFmtId="174" fontId="12" fillId="0" borderId="0">
      <alignment horizontal="center"/>
    </xf>
    <xf numFmtId="175" fontId="12" fillId="0" borderId="0">
      <alignment horizontal="center"/>
    </xf>
    <xf numFmtId="179" fontId="12" fillId="0" borderId="0">
      <alignment horizontal="center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0" borderId="2">
      <alignment horizontal="left" vertical="center" wrapText="1" indent="2"/>
    </xf>
    <xf numFmtId="167" fontId="3" fillId="0" borderId="3" applyFill="0" applyBorder="0">
      <alignment horizontal="right" indent="1"/>
    </xf>
    <xf numFmtId="0" fontId="12" fillId="0" borderId="4"/>
    <xf numFmtId="0" fontId="5" fillId="0" borderId="0" applyNumberFormat="0" applyFill="0" applyBorder="0" applyAlignment="0" applyProtection="0">
      <alignment vertical="top"/>
      <protection locked="0"/>
    </xf>
    <xf numFmtId="169" fontId="13" fillId="0" borderId="0"/>
    <xf numFmtId="168" fontId="6" fillId="0" borderId="0">
      <alignment horizontal="right" indent="1"/>
    </xf>
    <xf numFmtId="49" fontId="13" fillId="0" borderId="0"/>
    <xf numFmtId="0" fontId="18" fillId="0" borderId="0"/>
    <xf numFmtId="0" fontId="1" fillId="0" borderId="0"/>
    <xf numFmtId="0" fontId="1" fillId="0" borderId="0"/>
    <xf numFmtId="0" fontId="1" fillId="0" borderId="0"/>
    <xf numFmtId="202" fontId="51" fillId="0" borderId="0">
      <alignment horizontal="left"/>
    </xf>
  </cellStyleXfs>
  <cellXfs count="377">
    <xf numFmtId="0" fontId="0" fillId="0" borderId="0" xfId="0"/>
    <xf numFmtId="0" fontId="2" fillId="0" borderId="0" xfId="0" applyFont="1" applyBorder="1" applyAlignment="1">
      <alignment horizontal="centerContinuous"/>
    </xf>
    <xf numFmtId="0" fontId="6" fillId="0" borderId="0" xfId="0" applyFont="1"/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NumberFormat="1" applyFont="1"/>
    <xf numFmtId="164" fontId="6" fillId="0" borderId="0" xfId="0" applyNumberFormat="1" applyFont="1"/>
    <xf numFmtId="0" fontId="8" fillId="0" borderId="0" xfId="0" applyFont="1" applyAlignment="1">
      <alignment horizontal="left"/>
    </xf>
    <xf numFmtId="49" fontId="9" fillId="0" borderId="0" xfId="26" applyNumberFormat="1" applyFont="1" applyAlignment="1" applyProtection="1"/>
    <xf numFmtId="0" fontId="6" fillId="0" borderId="0" xfId="0" applyFont="1" applyBorder="1"/>
    <xf numFmtId="0" fontId="6" fillId="0" borderId="0" xfId="0" applyFont="1" applyAlignment="1"/>
    <xf numFmtId="164" fontId="10" fillId="0" borderId="0" xfId="0" applyNumberFormat="1" applyFont="1"/>
    <xf numFmtId="49" fontId="6" fillId="0" borderId="0" xfId="26" applyNumberFormat="1" applyFont="1" applyAlignment="1" applyProtection="1"/>
    <xf numFmtId="0" fontId="6" fillId="0" borderId="0" xfId="0" applyFont="1" applyAlignment="1">
      <alignment horizontal="left" indent="1"/>
    </xf>
    <xf numFmtId="0" fontId="2" fillId="0" borderId="0" xfId="0" applyFont="1" applyBorder="1" applyAlignment="1"/>
    <xf numFmtId="0" fontId="19" fillId="0" borderId="0" xfId="0" applyFont="1" applyAlignment="1">
      <alignment horizontal="left"/>
    </xf>
    <xf numFmtId="0" fontId="0" fillId="0" borderId="5" xfId="0" applyBorder="1"/>
    <xf numFmtId="0" fontId="22" fillId="0" borderId="0" xfId="0" applyFont="1"/>
    <xf numFmtId="0" fontId="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0" fillId="0" borderId="0" xfId="0" applyProtection="1">
      <protection locked="0"/>
    </xf>
    <xf numFmtId="49" fontId="24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0" fillId="0" borderId="0" xfId="0" applyAlignment="1"/>
    <xf numFmtId="49" fontId="2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 indent="1"/>
      <protection locked="0"/>
    </xf>
    <xf numFmtId="0" fontId="6" fillId="0" borderId="0" xfId="0" applyFont="1" applyAlignment="1" applyProtection="1">
      <alignment horizontal="left"/>
      <protection locked="0"/>
    </xf>
    <xf numFmtId="0" fontId="27" fillId="0" borderId="0" xfId="26" applyFont="1" applyAlignment="1" applyProtection="1"/>
    <xf numFmtId="0" fontId="28" fillId="0" borderId="0" xfId="0" applyFont="1" applyAlignment="1">
      <alignment horizontal="left"/>
    </xf>
    <xf numFmtId="0" fontId="29" fillId="2" borderId="0" xfId="30" applyFont="1" applyFill="1"/>
    <xf numFmtId="0" fontId="6" fillId="2" borderId="0" xfId="30" applyFont="1" applyFill="1"/>
    <xf numFmtId="0" fontId="6" fillId="0" borderId="0" xfId="30" applyFont="1"/>
    <xf numFmtId="0" fontId="29" fillId="0" borderId="0" xfId="30" applyFont="1"/>
    <xf numFmtId="0" fontId="30" fillId="2" borderId="0" xfId="30" applyFont="1" applyFill="1"/>
    <xf numFmtId="0" fontId="6" fillId="0" borderId="0" xfId="30" applyFont="1" applyFill="1"/>
    <xf numFmtId="0" fontId="29" fillId="2" borderId="8" xfId="30" applyFont="1" applyFill="1" applyBorder="1"/>
    <xf numFmtId="0" fontId="6" fillId="2" borderId="4" xfId="30" applyFont="1" applyFill="1" applyBorder="1"/>
    <xf numFmtId="0" fontId="6" fillId="2" borderId="7" xfId="30" applyFont="1" applyFill="1" applyBorder="1"/>
    <xf numFmtId="0" fontId="6" fillId="2" borderId="3" xfId="30" applyFont="1" applyFill="1" applyBorder="1"/>
    <xf numFmtId="0" fontId="6" fillId="2" borderId="0" xfId="30" applyFont="1" applyFill="1" applyBorder="1"/>
    <xf numFmtId="0" fontId="6" fillId="2" borderId="6" xfId="30" applyFont="1" applyFill="1" applyBorder="1"/>
    <xf numFmtId="0" fontId="6" fillId="2" borderId="3" xfId="30" applyFont="1" applyFill="1" applyBorder="1" applyAlignment="1">
      <alignment vertical="top"/>
    </xf>
    <xf numFmtId="0" fontId="6" fillId="2" borderId="9" xfId="30" applyFont="1" applyFill="1" applyBorder="1"/>
    <xf numFmtId="0" fontId="6" fillId="2" borderId="5" xfId="30" applyFont="1" applyFill="1" applyBorder="1"/>
    <xf numFmtId="0" fontId="6" fillId="2" borderId="10" xfId="30" applyFont="1" applyFill="1" applyBorder="1"/>
    <xf numFmtId="0" fontId="33" fillId="0" borderId="0" xfId="0" applyFont="1" applyAlignment="1">
      <alignment horizontal="left"/>
    </xf>
    <xf numFmtId="0" fontId="33" fillId="0" borderId="0" xfId="0" applyNumberFormat="1" applyFont="1"/>
    <xf numFmtId="0" fontId="34" fillId="0" borderId="0" xfId="0" applyFont="1" applyAlignment="1">
      <alignment horizontal="left"/>
    </xf>
    <xf numFmtId="0" fontId="34" fillId="0" borderId="0" xfId="0" applyNumberFormat="1" applyFont="1"/>
    <xf numFmtId="0" fontId="35" fillId="2" borderId="0" xfId="30" applyFont="1" applyFill="1"/>
    <xf numFmtId="0" fontId="6" fillId="0" borderId="0" xfId="26" applyFont="1" applyAlignment="1" applyProtection="1">
      <alignment horizontal="left"/>
    </xf>
    <xf numFmtId="0" fontId="6" fillId="0" borderId="0" xfId="26" applyFont="1" applyAlignment="1" applyProtection="1"/>
    <xf numFmtId="0" fontId="6" fillId="3" borderId="0" xfId="30" applyFont="1" applyFill="1"/>
    <xf numFmtId="0" fontId="29" fillId="0" borderId="0" xfId="0" applyFont="1"/>
    <xf numFmtId="0" fontId="28" fillId="0" borderId="0" xfId="0" applyFont="1"/>
    <xf numFmtId="0" fontId="28" fillId="0" borderId="0" xfId="0" applyFont="1" applyBorder="1" applyAlignment="1"/>
    <xf numFmtId="0" fontId="28" fillId="2" borderId="0" xfId="30" applyFont="1" applyFill="1"/>
    <xf numFmtId="49" fontId="6" fillId="0" borderId="0" xfId="26" applyNumberFormat="1" applyFont="1" applyAlignment="1" applyProtection="1">
      <alignment horizontal="left"/>
    </xf>
    <xf numFmtId="0" fontId="2" fillId="0" borderId="0" xfId="31" applyFont="1" applyAlignment="1">
      <alignment horizontal="left" vertical="center"/>
    </xf>
    <xf numFmtId="0" fontId="10" fillId="0" borderId="0" xfId="31" applyFont="1" applyFill="1" applyAlignment="1">
      <alignment horizontal="center" vertical="center"/>
    </xf>
    <xf numFmtId="0" fontId="10" fillId="0" borderId="0" xfId="31" applyFont="1" applyAlignment="1">
      <alignment horizontal="center" vertical="center"/>
    </xf>
    <xf numFmtId="0" fontId="6" fillId="0" borderId="0" xfId="31" applyFont="1" applyAlignment="1">
      <alignment vertical="center"/>
    </xf>
    <xf numFmtId="0" fontId="6" fillId="0" borderId="0" xfId="31" applyFont="1" applyFill="1" applyAlignment="1">
      <alignment vertical="center"/>
    </xf>
    <xf numFmtId="0" fontId="36" fillId="0" borderId="0" xfId="31" applyFont="1" applyFill="1" applyAlignment="1">
      <alignment vertical="center"/>
    </xf>
    <xf numFmtId="0" fontId="10" fillId="0" borderId="5" xfId="31" applyFont="1" applyBorder="1" applyAlignment="1">
      <alignment horizontal="center" vertical="center"/>
    </xf>
    <xf numFmtId="0" fontId="6" fillId="0" borderId="5" xfId="31" applyFont="1" applyFill="1" applyBorder="1" applyAlignment="1">
      <alignment vertical="center"/>
    </xf>
    <xf numFmtId="0" fontId="6" fillId="0" borderId="11" xfId="31" applyFont="1" applyFill="1" applyBorder="1" applyAlignment="1">
      <alignment horizontal="center" vertical="center" wrapText="1"/>
    </xf>
    <xf numFmtId="0" fontId="6" fillId="0" borderId="12" xfId="32" applyFont="1" applyFill="1" applyBorder="1" applyAlignment="1">
      <alignment horizontal="center" vertical="center" wrapText="1"/>
    </xf>
    <xf numFmtId="0" fontId="6" fillId="0" borderId="13" xfId="32" applyFont="1" applyFill="1" applyBorder="1" applyAlignment="1">
      <alignment horizontal="center" vertical="center" wrapText="1"/>
    </xf>
    <xf numFmtId="0" fontId="6" fillId="0" borderId="14" xfId="32" applyFont="1" applyFill="1" applyBorder="1" applyAlignment="1">
      <alignment horizontal="center" vertical="center" wrapText="1"/>
    </xf>
    <xf numFmtId="0" fontId="6" fillId="0" borderId="11" xfId="32" applyFont="1" applyFill="1" applyBorder="1" applyAlignment="1">
      <alignment horizontal="center" vertical="center" wrapText="1"/>
    </xf>
    <xf numFmtId="0" fontId="3" fillId="0" borderId="0" xfId="31" applyFont="1" applyFill="1"/>
    <xf numFmtId="0" fontId="3" fillId="0" borderId="7" xfId="31" applyFont="1" applyBorder="1" applyAlignment="1">
      <alignment horizontal="center"/>
    </xf>
    <xf numFmtId="187" fontId="3" fillId="0" borderId="8" xfId="32" applyNumberFormat="1" applyFont="1" applyBorder="1" applyAlignment="1">
      <alignment horizontal="left" indent="1"/>
    </xf>
    <xf numFmtId="0" fontId="3" fillId="0" borderId="7" xfId="32" applyFont="1" applyFill="1" applyBorder="1" applyAlignment="1">
      <alignment horizontal="centerContinuous"/>
    </xf>
    <xf numFmtId="167" fontId="3" fillId="0" borderId="0" xfId="24" applyFont="1" applyFill="1" applyBorder="1">
      <alignment horizontal="right" indent="1"/>
    </xf>
    <xf numFmtId="0" fontId="37" fillId="0" borderId="0" xfId="31" applyFont="1"/>
    <xf numFmtId="0" fontId="3" fillId="0" borderId="6" xfId="31" applyFont="1" applyBorder="1" applyAlignment="1">
      <alignment horizontal="center" vertical="center"/>
    </xf>
    <xf numFmtId="187" fontId="3" fillId="0" borderId="3" xfId="32" applyNumberFormat="1" applyFont="1" applyBorder="1" applyAlignment="1">
      <alignment horizontal="left" vertical="center" indent="1"/>
    </xf>
    <xf numFmtId="0" fontId="3" fillId="0" borderId="6" xfId="32" applyFont="1" applyFill="1" applyBorder="1" applyAlignment="1">
      <alignment horizontal="centerContinuous" vertical="center"/>
    </xf>
    <xf numFmtId="167" fontId="3" fillId="0" borderId="0" xfId="24" applyFont="1" applyFill="1" applyBorder="1" applyAlignment="1">
      <alignment horizontal="right" vertical="center" indent="1"/>
    </xf>
    <xf numFmtId="187" fontId="3" fillId="0" borderId="3" xfId="32" applyNumberFormat="1" applyFont="1" applyBorder="1" applyAlignment="1">
      <alignment horizontal="left" vertical="center" indent="3"/>
    </xf>
    <xf numFmtId="167" fontId="38" fillId="0" borderId="0" xfId="24" applyFont="1" applyFill="1" applyBorder="1" applyAlignment="1">
      <alignment horizontal="right" vertical="center" indent="1"/>
    </xf>
    <xf numFmtId="0" fontId="3" fillId="0" borderId="6" xfId="31" applyFont="1" applyFill="1" applyBorder="1" applyAlignment="1">
      <alignment horizontal="center" vertical="center"/>
    </xf>
    <xf numFmtId="187" fontId="3" fillId="0" borderId="3" xfId="32" applyNumberFormat="1" applyFont="1" applyFill="1" applyBorder="1" applyAlignment="1">
      <alignment horizontal="left" vertical="center" indent="1"/>
    </xf>
    <xf numFmtId="0" fontId="37" fillId="0" borderId="0" xfId="31" applyFont="1" applyFill="1"/>
    <xf numFmtId="187" fontId="3" fillId="0" borderId="3" xfId="32" applyNumberFormat="1" applyFont="1" applyFill="1" applyBorder="1" applyAlignment="1">
      <alignment horizontal="left" vertical="center" indent="3"/>
    </xf>
    <xf numFmtId="0" fontId="3" fillId="0" borderId="6" xfId="31" applyFont="1" applyBorder="1" applyAlignment="1">
      <alignment horizontal="center"/>
    </xf>
    <xf numFmtId="49" fontId="3" fillId="0" borderId="3" xfId="32" applyNumberFormat="1" applyFont="1" applyBorder="1" applyAlignment="1">
      <alignment horizontal="left" indent="1"/>
    </xf>
    <xf numFmtId="0" fontId="3" fillId="0" borderId="6" xfId="32" applyFont="1" applyFill="1" applyBorder="1" applyAlignment="1">
      <alignment horizontal="centerContinuous"/>
    </xf>
    <xf numFmtId="0" fontId="3" fillId="0" borderId="6" xfId="31" applyFont="1" applyBorder="1" applyAlignment="1">
      <alignment vertical="center"/>
    </xf>
    <xf numFmtId="49" fontId="3" fillId="0" borderId="3" xfId="32" applyNumberFormat="1" applyFont="1" applyBorder="1" applyAlignment="1">
      <alignment horizontal="left" vertical="center" indent="1"/>
    </xf>
    <xf numFmtId="0" fontId="37" fillId="0" borderId="0" xfId="31" quotePrefix="1" applyFont="1"/>
    <xf numFmtId="0" fontId="39" fillId="0" borderId="0" xfId="31" applyFont="1"/>
    <xf numFmtId="0" fontId="1" fillId="0" borderId="0" xfId="31" applyFont="1"/>
    <xf numFmtId="0" fontId="1" fillId="0" borderId="0" xfId="31" applyFont="1" applyFill="1"/>
    <xf numFmtId="0" fontId="37" fillId="0" borderId="0" xfId="31" applyFont="1" applyBorder="1"/>
    <xf numFmtId="0" fontId="37" fillId="0" borderId="0" xfId="31" applyFont="1" applyAlignment="1">
      <alignment horizontal="left"/>
    </xf>
    <xf numFmtId="0" fontId="40" fillId="0" borderId="0" xfId="31" applyFont="1" applyBorder="1"/>
    <xf numFmtId="1" fontId="37" fillId="0" borderId="0" xfId="31" applyNumberFormat="1" applyFont="1"/>
    <xf numFmtId="1" fontId="37" fillId="0" borderId="0" xfId="31" applyNumberFormat="1" applyFont="1" applyFill="1"/>
    <xf numFmtId="0" fontId="37" fillId="0" borderId="0" xfId="31" applyFont="1" applyFill="1" applyBorder="1"/>
    <xf numFmtId="0" fontId="6" fillId="0" borderId="0" xfId="31" applyFont="1"/>
    <xf numFmtId="0" fontId="3" fillId="0" borderId="0" xfId="31" applyFont="1"/>
    <xf numFmtId="0" fontId="6" fillId="0" borderId="0" xfId="31" applyFont="1" applyFill="1"/>
    <xf numFmtId="0" fontId="6" fillId="0" borderId="0" xfId="31" applyFont="1" applyBorder="1"/>
    <xf numFmtId="188" fontId="6" fillId="0" borderId="0" xfId="31" applyNumberFormat="1" applyFont="1"/>
    <xf numFmtId="0" fontId="28" fillId="0" borderId="0" xfId="31" applyFont="1" applyAlignment="1">
      <alignment horizontal="left" vertical="center"/>
    </xf>
    <xf numFmtId="0" fontId="37" fillId="0" borderId="0" xfId="31" applyFont="1" applyAlignment="1"/>
    <xf numFmtId="189" fontId="3" fillId="0" borderId="0" xfId="24" applyNumberFormat="1" applyFont="1" applyFill="1" applyBorder="1" applyAlignment="1">
      <alignment horizontal="right" vertical="center" indent="1"/>
    </xf>
    <xf numFmtId="0" fontId="2" fillId="0" borderId="0" xfId="31" applyFont="1" applyFill="1" applyAlignment="1">
      <alignment horizontal="left"/>
    </xf>
    <xf numFmtId="168" fontId="42" fillId="0" borderId="0" xfId="31" applyNumberFormat="1" applyFont="1" applyFill="1" applyAlignment="1">
      <alignment horizontal="left"/>
    </xf>
    <xf numFmtId="168" fontId="6" fillId="0" borderId="0" xfId="31" applyNumberFormat="1" applyFont="1" applyFill="1" applyAlignment="1">
      <alignment horizontal="center"/>
    </xf>
    <xf numFmtId="0" fontId="43" fillId="0" borderId="0" xfId="33" applyFont="1" applyFill="1" applyAlignment="1">
      <alignment horizontal="left"/>
    </xf>
    <xf numFmtId="0" fontId="6" fillId="0" borderId="0" xfId="31" applyFont="1" applyFill="1" applyAlignment="1">
      <alignment horizontal="center"/>
    </xf>
    <xf numFmtId="0" fontId="6" fillId="0" borderId="0" xfId="31" applyFont="1" applyFill="1" applyAlignment="1">
      <alignment horizontal="left"/>
    </xf>
    <xf numFmtId="0" fontId="6" fillId="0" borderId="11" xfId="31" applyFont="1" applyFill="1" applyBorder="1" applyAlignment="1">
      <alignment horizontal="center" wrapText="1"/>
    </xf>
    <xf numFmtId="0" fontId="6" fillId="0" borderId="12" xfId="31" applyFont="1" applyFill="1" applyBorder="1" applyAlignment="1">
      <alignment horizontal="center" vertical="center"/>
    </xf>
    <xf numFmtId="0" fontId="6" fillId="0" borderId="14" xfId="31" applyFont="1" applyFill="1" applyBorder="1" applyAlignment="1">
      <alignment horizontal="center" vertical="center"/>
    </xf>
    <xf numFmtId="0" fontId="6" fillId="0" borderId="7" xfId="31" applyFont="1" applyFill="1" applyBorder="1" applyAlignment="1">
      <alignment horizontal="center" vertical="center"/>
    </xf>
    <xf numFmtId="0" fontId="6" fillId="0" borderId="15" xfId="31" applyFont="1" applyFill="1" applyBorder="1" applyAlignment="1">
      <alignment horizontal="center" vertical="center"/>
    </xf>
    <xf numFmtId="0" fontId="6" fillId="0" borderId="8" xfId="31" applyFont="1" applyFill="1" applyBorder="1" applyAlignment="1">
      <alignment horizontal="center" vertical="center"/>
    </xf>
    <xf numFmtId="0" fontId="37" fillId="0" borderId="4" xfId="31" applyFont="1" applyFill="1" applyBorder="1" applyAlignment="1">
      <alignment horizontal="left" indent="1"/>
    </xf>
    <xf numFmtId="0" fontId="37" fillId="0" borderId="7" xfId="31" applyFont="1" applyFill="1" applyBorder="1" applyAlignment="1">
      <alignment horizontal="center"/>
    </xf>
    <xf numFmtId="0" fontId="3" fillId="0" borderId="0" xfId="33" applyFont="1" applyFill="1" applyBorder="1" applyAlignment="1">
      <alignment horizontal="center" vertical="center"/>
    </xf>
    <xf numFmtId="164" fontId="3" fillId="0" borderId="0" xfId="31" applyNumberFormat="1" applyFont="1" applyFill="1" applyBorder="1" applyAlignment="1">
      <alignment horizontal="left" vertical="center" indent="1"/>
    </xf>
    <xf numFmtId="190" fontId="3" fillId="0" borderId="0" xfId="28" applyNumberFormat="1" applyFont="1" applyFill="1" applyAlignment="1">
      <alignment horizontal="right" vertical="center" indent="1"/>
    </xf>
    <xf numFmtId="168" fontId="3" fillId="0" borderId="0" xfId="28" applyFont="1" applyFill="1" applyAlignment="1">
      <alignment horizontal="right" vertical="center" indent="1"/>
    </xf>
    <xf numFmtId="168" fontId="3" fillId="0" borderId="0" xfId="28" applyFont="1" applyFill="1" applyBorder="1" applyAlignment="1">
      <alignment horizontal="right" vertical="center" indent="1"/>
    </xf>
    <xf numFmtId="168" fontId="3" fillId="0" borderId="3" xfId="28" applyFont="1" applyFill="1" applyBorder="1" applyAlignment="1">
      <alignment horizontal="right" vertical="center" indent="1"/>
    </xf>
    <xf numFmtId="0" fontId="3" fillId="0" borderId="3" xfId="31" applyFont="1" applyFill="1" applyBorder="1" applyAlignment="1">
      <alignment horizontal="center" vertical="center"/>
    </xf>
    <xf numFmtId="0" fontId="44" fillId="0" borderId="0" xfId="31" applyFont="1" applyFill="1"/>
    <xf numFmtId="188" fontId="3" fillId="0" borderId="0" xfId="31" applyNumberFormat="1" applyFont="1" applyFill="1"/>
    <xf numFmtId="190" fontId="3" fillId="0" borderId="0" xfId="28" quotePrefix="1" applyNumberFormat="1" applyFont="1" applyFill="1" applyAlignment="1">
      <alignment horizontal="right" vertical="center" indent="1"/>
    </xf>
    <xf numFmtId="191" fontId="3" fillId="0" borderId="0" xfId="28" applyNumberFormat="1" applyFont="1" applyFill="1" applyAlignment="1">
      <alignment horizontal="right" vertical="center" indent="1"/>
    </xf>
    <xf numFmtId="192" fontId="3" fillId="0" borderId="0" xfId="31" applyNumberFormat="1" applyFont="1" applyFill="1" applyBorder="1" applyAlignment="1">
      <alignment horizontal="right" vertical="center" indent="1"/>
    </xf>
    <xf numFmtId="192" fontId="3" fillId="0" borderId="3" xfId="31" applyNumberFormat="1" applyFont="1" applyFill="1" applyBorder="1" applyAlignment="1">
      <alignment horizontal="right" vertical="center" indent="1"/>
    </xf>
    <xf numFmtId="0" fontId="3" fillId="0" borderId="0" xfId="33" applyFont="1" applyFill="1"/>
    <xf numFmtId="0" fontId="3" fillId="0" borderId="0" xfId="31" applyFont="1" applyFill="1" applyBorder="1" applyAlignment="1">
      <alignment horizontal="left" vertical="center" indent="1"/>
    </xf>
    <xf numFmtId="0" fontId="3" fillId="0" borderId="6" xfId="31" applyFont="1" applyFill="1" applyBorder="1" applyAlignment="1">
      <alignment vertical="center"/>
    </xf>
    <xf numFmtId="193" fontId="3" fillId="0" borderId="0" xfId="32" applyNumberFormat="1" applyFont="1" applyFill="1" applyBorder="1" applyAlignment="1">
      <alignment horizontal="left" indent="1"/>
    </xf>
    <xf numFmtId="193" fontId="3" fillId="0" borderId="0" xfId="32" applyNumberFormat="1" applyFont="1" applyFill="1" applyBorder="1"/>
    <xf numFmtId="164" fontId="3" fillId="0" borderId="0" xfId="31" applyNumberFormat="1" applyFont="1" applyFill="1" applyBorder="1" applyAlignment="1">
      <alignment horizontal="left" vertical="center" indent="2"/>
    </xf>
    <xf numFmtId="192" fontId="3" fillId="0" borderId="0" xfId="31" quotePrefix="1" applyNumberFormat="1" applyFont="1" applyFill="1" applyBorder="1" applyAlignment="1">
      <alignment horizontal="right" vertical="center" indent="1"/>
    </xf>
    <xf numFmtId="168" fontId="46" fillId="0" borderId="0" xfId="28" applyFont="1" applyFill="1" applyAlignment="1">
      <alignment horizontal="right" vertical="center" indent="1"/>
    </xf>
    <xf numFmtId="0" fontId="3" fillId="0" borderId="0" xfId="33" applyNumberFormat="1" applyFont="1" applyFill="1" applyBorder="1" applyAlignment="1">
      <alignment horizontal="left" vertical="center" indent="1"/>
    </xf>
    <xf numFmtId="194" fontId="3" fillId="0" borderId="6" xfId="33" applyNumberFormat="1" applyFont="1" applyFill="1" applyBorder="1" applyAlignment="1">
      <alignment horizontal="center" vertical="center"/>
    </xf>
    <xf numFmtId="164" fontId="3" fillId="0" borderId="0" xfId="33" applyNumberFormat="1" applyFont="1" applyFill="1" applyBorder="1" applyAlignment="1">
      <alignment horizontal="left" vertical="center" indent="1"/>
    </xf>
    <xf numFmtId="168" fontId="3" fillId="0" borderId="0" xfId="28" quotePrefix="1" applyFont="1" applyFill="1" applyAlignment="1">
      <alignment horizontal="right" vertical="center" indent="1"/>
    </xf>
    <xf numFmtId="0" fontId="3" fillId="0" borderId="6" xfId="31" applyFont="1" applyFill="1" applyBorder="1" applyAlignment="1">
      <alignment horizontal="center"/>
    </xf>
    <xf numFmtId="0" fontId="10" fillId="0" borderId="0" xfId="33" applyFont="1" applyFill="1" applyBorder="1" applyAlignment="1">
      <alignment vertical="top"/>
    </xf>
    <xf numFmtId="0" fontId="37" fillId="0" borderId="6" xfId="33" applyFont="1" applyFill="1" applyBorder="1" applyAlignment="1">
      <alignment horizontal="left" indent="1"/>
    </xf>
    <xf numFmtId="0" fontId="10" fillId="0" borderId="0" xfId="33" applyFont="1" applyFill="1" applyAlignment="1">
      <alignment vertical="top"/>
    </xf>
    <xf numFmtId="0" fontId="3" fillId="0" borderId="6" xfId="31" applyFont="1" applyFill="1" applyBorder="1" applyAlignment="1">
      <alignment horizontal="center" vertical="center" wrapText="1"/>
    </xf>
    <xf numFmtId="190" fontId="3" fillId="0" borderId="0" xfId="24" applyNumberFormat="1" applyFont="1" applyFill="1" applyBorder="1" applyAlignment="1">
      <alignment horizontal="right" vertical="center" indent="1"/>
    </xf>
    <xf numFmtId="190" fontId="3" fillId="0" borderId="0" xfId="24" quotePrefix="1" applyNumberFormat="1" applyFont="1" applyFill="1" applyBorder="1" applyAlignment="1">
      <alignment horizontal="right" vertical="center" indent="1"/>
    </xf>
    <xf numFmtId="0" fontId="48" fillId="0" borderId="0" xfId="31" applyFont="1" applyFill="1"/>
    <xf numFmtId="188" fontId="3" fillId="0" borderId="0" xfId="32" applyNumberFormat="1" applyFont="1" applyFill="1" applyBorder="1"/>
    <xf numFmtId="0" fontId="3" fillId="0" borderId="0" xfId="31" applyFont="1" applyFill="1" applyBorder="1"/>
    <xf numFmtId="0" fontId="3" fillId="0" borderId="13" xfId="31" applyFont="1" applyFill="1" applyBorder="1" applyAlignment="1">
      <alignment horizontal="center" vertical="center"/>
    </xf>
    <xf numFmtId="0" fontId="3" fillId="0" borderId="7" xfId="31" applyFont="1" applyFill="1" applyBorder="1" applyAlignment="1">
      <alignment horizontal="center" vertical="center"/>
    </xf>
    <xf numFmtId="0" fontId="3" fillId="0" borderId="15" xfId="31" applyFont="1" applyFill="1" applyBorder="1" applyAlignment="1">
      <alignment horizontal="center" vertical="center"/>
    </xf>
    <xf numFmtId="0" fontId="3" fillId="0" borderId="8" xfId="31" applyFont="1" applyFill="1" applyBorder="1" applyAlignment="1">
      <alignment horizontal="center" vertical="center"/>
    </xf>
    <xf numFmtId="0" fontId="6" fillId="0" borderId="0" xfId="31" applyFont="1" applyFill="1" applyBorder="1"/>
    <xf numFmtId="0" fontId="3" fillId="0" borderId="0" xfId="33" applyFont="1" applyFill="1" applyBorder="1" applyAlignment="1">
      <alignment horizontal="center" vertical="center" wrapText="1"/>
    </xf>
    <xf numFmtId="167" fontId="3" fillId="0" borderId="0" xfId="24" quotePrefix="1" applyFont="1" applyFill="1" applyBorder="1" applyAlignment="1">
      <alignment horizontal="right" vertical="center" indent="1"/>
    </xf>
    <xf numFmtId="164" fontId="3" fillId="0" borderId="3" xfId="31" applyNumberFormat="1" applyFont="1" applyFill="1" applyBorder="1" applyAlignment="1">
      <alignment horizontal="left" vertical="center" indent="1"/>
    </xf>
    <xf numFmtId="0" fontId="6" fillId="0" borderId="6" xfId="31" applyFont="1" applyFill="1" applyBorder="1"/>
    <xf numFmtId="49" fontId="37" fillId="0" borderId="0" xfId="31" applyNumberFormat="1" applyFont="1" applyFill="1" applyBorder="1" applyAlignment="1">
      <alignment horizontal="left"/>
    </xf>
    <xf numFmtId="0" fontId="2" fillId="0" borderId="0" xfId="31" applyFont="1" applyAlignment="1">
      <alignment horizontal="left"/>
    </xf>
    <xf numFmtId="0" fontId="36" fillId="0" borderId="0" xfId="31" applyFont="1" applyAlignment="1"/>
    <xf numFmtId="0" fontId="2" fillId="0" borderId="0" xfId="31" applyFont="1" applyAlignment="1"/>
    <xf numFmtId="0" fontId="8" fillId="0" borderId="0" xfId="31" applyFont="1" applyAlignment="1">
      <alignment horizontal="left"/>
    </xf>
    <xf numFmtId="0" fontId="8" fillId="0" borderId="0" xfId="31" applyFont="1" applyAlignment="1"/>
    <xf numFmtId="0" fontId="6" fillId="0" borderId="5" xfId="31" applyFont="1" applyBorder="1"/>
    <xf numFmtId="0" fontId="6" fillId="0" borderId="11" xfId="31" applyFont="1" applyBorder="1" applyAlignment="1">
      <alignment horizontal="center" wrapText="1"/>
    </xf>
    <xf numFmtId="0" fontId="6" fillId="0" borderId="11" xfId="31" applyFont="1" applyBorder="1" applyAlignment="1">
      <alignment horizontal="center" vertical="center"/>
    </xf>
    <xf numFmtId="0" fontId="6" fillId="0" borderId="12" xfId="31" applyFont="1" applyBorder="1" applyAlignment="1">
      <alignment horizontal="center" vertical="center"/>
    </xf>
    <xf numFmtId="0" fontId="6" fillId="0" borderId="14" xfId="31" applyFont="1" applyBorder="1" applyAlignment="1">
      <alignment horizontal="center" vertical="center"/>
    </xf>
    <xf numFmtId="0" fontId="3" fillId="0" borderId="7" xfId="31" applyFont="1" applyBorder="1" applyAlignment="1">
      <alignment horizontal="center" vertical="center"/>
    </xf>
    <xf numFmtId="164" fontId="3" fillId="0" borderId="6" xfId="31" applyNumberFormat="1" applyFont="1" applyBorder="1" applyAlignment="1">
      <alignment horizontal="left" vertical="center" indent="1"/>
    </xf>
    <xf numFmtId="190" fontId="3" fillId="0" borderId="0" xfId="31" applyNumberFormat="1" applyFont="1" applyFill="1" applyAlignment="1">
      <alignment horizontal="right" vertical="center" indent="1"/>
    </xf>
    <xf numFmtId="164" fontId="3" fillId="0" borderId="6" xfId="31" applyNumberFormat="1" applyFont="1" applyBorder="1" applyAlignment="1">
      <alignment horizontal="left" vertical="center" indent="2"/>
    </xf>
    <xf numFmtId="164" fontId="3" fillId="0" borderId="6" xfId="31" applyNumberFormat="1" applyFont="1" applyBorder="1" applyAlignment="1">
      <alignment horizontal="left" vertical="center" indent="3"/>
    </xf>
    <xf numFmtId="164" fontId="3" fillId="0" borderId="6" xfId="31" applyNumberFormat="1" applyFont="1" applyBorder="1" applyAlignment="1">
      <alignment horizontal="left" vertical="center" indent="4"/>
    </xf>
    <xf numFmtId="164" fontId="3" fillId="0" borderId="16" xfId="31" applyNumberFormat="1" applyFont="1" applyBorder="1" applyAlignment="1">
      <alignment horizontal="left" vertical="center" indent="5"/>
    </xf>
    <xf numFmtId="164" fontId="3" fillId="0" borderId="16" xfId="31" applyNumberFormat="1" applyFont="1" applyBorder="1" applyAlignment="1">
      <alignment horizontal="left" vertical="center" indent="6"/>
    </xf>
    <xf numFmtId="164" fontId="3" fillId="0" borderId="6" xfId="31" applyNumberFormat="1" applyFont="1" applyBorder="1" applyAlignment="1">
      <alignment horizontal="left" vertical="center" indent="5"/>
    </xf>
    <xf numFmtId="164" fontId="3" fillId="0" borderId="6" xfId="31" applyNumberFormat="1" applyFont="1" applyBorder="1" applyAlignment="1">
      <alignment horizontal="left" vertical="center" indent="6"/>
    </xf>
    <xf numFmtId="187" fontId="3" fillId="0" borderId="6" xfId="31" applyNumberFormat="1" applyFont="1" applyBorder="1" applyAlignment="1">
      <alignment horizontal="left" vertical="center" indent="2"/>
    </xf>
    <xf numFmtId="167" fontId="3" fillId="0" borderId="0" xfId="31" applyNumberFormat="1" applyFont="1" applyFill="1" applyAlignment="1">
      <alignment horizontal="right" vertical="center" indent="1"/>
    </xf>
    <xf numFmtId="164" fontId="3" fillId="0" borderId="0" xfId="31" applyNumberFormat="1" applyFont="1" applyBorder="1" applyAlignment="1">
      <alignment horizontal="left" indent="1"/>
    </xf>
    <xf numFmtId="167" fontId="3" fillId="0" borderId="0" xfId="31" applyNumberFormat="1" applyFont="1" applyFill="1" applyBorder="1" applyAlignment="1">
      <alignment horizontal="right" vertical="center" indent="1"/>
    </xf>
    <xf numFmtId="190" fontId="3" fillId="0" borderId="0" xfId="31" applyNumberFormat="1" applyFont="1" applyFill="1" applyBorder="1" applyAlignment="1">
      <alignment horizontal="right" vertical="center" indent="1"/>
    </xf>
    <xf numFmtId="189" fontId="3" fillId="0" borderId="0" xfId="31" applyNumberFormat="1" applyFont="1" applyFill="1" applyAlignment="1">
      <alignment horizontal="right"/>
    </xf>
    <xf numFmtId="0" fontId="6" fillId="0" borderId="13" xfId="31" applyFont="1" applyBorder="1" applyAlignment="1">
      <alignment horizontal="center" vertical="center"/>
    </xf>
    <xf numFmtId="164" fontId="3" fillId="0" borderId="15" xfId="31" applyNumberFormat="1" applyFont="1" applyBorder="1" applyAlignment="1">
      <alignment horizontal="left" vertical="center" indent="1"/>
    </xf>
    <xf numFmtId="164" fontId="3" fillId="0" borderId="16" xfId="31" applyNumberFormat="1" applyFont="1" applyBorder="1" applyAlignment="1">
      <alignment horizontal="left" vertical="center" indent="2"/>
    </xf>
    <xf numFmtId="164" fontId="3" fillId="0" borderId="16" xfId="31" applyNumberFormat="1" applyFont="1" applyBorder="1" applyAlignment="1">
      <alignment horizontal="left" vertical="center" indent="3"/>
    </xf>
    <xf numFmtId="164" fontId="3" fillId="0" borderId="16" xfId="31" applyNumberFormat="1" applyFont="1" applyBorder="1" applyAlignment="1">
      <alignment horizontal="left" vertical="center" indent="1"/>
    </xf>
    <xf numFmtId="164" fontId="3" fillId="0" borderId="16" xfId="31" applyNumberFormat="1" applyFont="1" applyBorder="1" applyAlignment="1">
      <alignment horizontal="left" vertical="center" indent="4"/>
    </xf>
    <xf numFmtId="164" fontId="3" fillId="0" borderId="16" xfId="31" applyNumberFormat="1" applyFont="1" applyBorder="1" applyAlignment="1">
      <alignment vertical="center"/>
    </xf>
    <xf numFmtId="195" fontId="3" fillId="0" borderId="16" xfId="31" applyNumberFormat="1" applyFont="1" applyFill="1" applyBorder="1"/>
    <xf numFmtId="196" fontId="3" fillId="0" borderId="0" xfId="31" applyNumberFormat="1" applyFont="1" applyFill="1" applyAlignment="1">
      <alignment horizontal="right"/>
    </xf>
    <xf numFmtId="0" fontId="3" fillId="0" borderId="0" xfId="31" applyFont="1" applyAlignment="1">
      <alignment horizontal="left" indent="3"/>
    </xf>
    <xf numFmtId="189" fontId="3" fillId="0" borderId="0" xfId="31" applyNumberFormat="1" applyFont="1"/>
    <xf numFmtId="189" fontId="6" fillId="0" borderId="0" xfId="31" applyNumberFormat="1" applyFont="1"/>
    <xf numFmtId="0" fontId="2" fillId="0" borderId="0" xfId="31" applyFont="1"/>
    <xf numFmtId="0" fontId="36" fillId="0" borderId="0" xfId="31" applyFont="1"/>
    <xf numFmtId="0" fontId="6" fillId="0" borderId="13" xfId="31" applyFont="1" applyFill="1" applyBorder="1" applyAlignment="1">
      <alignment horizontal="center" vertical="center"/>
    </xf>
    <xf numFmtId="164" fontId="3" fillId="0" borderId="0" xfId="31" applyNumberFormat="1" applyFont="1" applyAlignment="1">
      <alignment horizontal="left" indent="1"/>
    </xf>
    <xf numFmtId="190" fontId="3" fillId="0" borderId="0" xfId="31" quotePrefix="1" applyNumberFormat="1" applyFont="1" applyFill="1" applyAlignment="1">
      <alignment horizontal="right" vertical="center" indent="1"/>
    </xf>
    <xf numFmtId="0" fontId="6" fillId="0" borderId="0" xfId="31" quotePrefix="1" applyFont="1"/>
    <xf numFmtId="0" fontId="28" fillId="0" borderId="0" xfId="31" applyFont="1" applyFill="1" applyAlignment="1">
      <alignment horizontal="left"/>
    </xf>
    <xf numFmtId="0" fontId="3" fillId="0" borderId="6" xfId="33" applyFont="1" applyFill="1" applyBorder="1" applyAlignment="1">
      <alignment horizontal="center" vertical="center"/>
    </xf>
    <xf numFmtId="0" fontId="6" fillId="0" borderId="0" xfId="31" quotePrefix="1" applyFont="1" applyFill="1"/>
    <xf numFmtId="0" fontId="37" fillId="0" borderId="0" xfId="31" applyFont="1" applyFill="1" applyAlignment="1"/>
    <xf numFmtId="0" fontId="3" fillId="0" borderId="4" xfId="33" applyFont="1" applyFill="1" applyBorder="1" applyAlignment="1">
      <alignment horizontal="center" vertical="center"/>
    </xf>
    <xf numFmtId="0" fontId="3" fillId="0" borderId="4" xfId="33" applyFont="1" applyFill="1" applyBorder="1" applyAlignment="1">
      <alignment horizontal="left" vertical="center" indent="2"/>
    </xf>
    <xf numFmtId="0" fontId="50" fillId="0" borderId="8" xfId="33" applyFont="1" applyFill="1" applyBorder="1" applyAlignment="1">
      <alignment horizontal="left" vertical="center" indent="2"/>
    </xf>
    <xf numFmtId="0" fontId="50" fillId="0" borderId="4" xfId="33" applyFont="1" applyFill="1" applyBorder="1" applyAlignment="1">
      <alignment horizontal="left" vertical="center" indent="2"/>
    </xf>
    <xf numFmtId="0" fontId="6" fillId="0" borderId="4" xfId="31" applyFont="1" applyFill="1" applyBorder="1" applyAlignment="1">
      <alignment horizontal="center" vertical="center"/>
    </xf>
    <xf numFmtId="0" fontId="3" fillId="0" borderId="0" xfId="33" applyFont="1" applyFill="1" applyBorder="1" applyAlignment="1">
      <alignment horizontal="left" vertical="center" indent="2"/>
    </xf>
    <xf numFmtId="0" fontId="50" fillId="0" borderId="3" xfId="33" applyFont="1" applyFill="1" applyBorder="1" applyAlignment="1">
      <alignment horizontal="left" vertical="center" indent="2"/>
    </xf>
    <xf numFmtId="0" fontId="50" fillId="0" borderId="0" xfId="33" applyFont="1" applyFill="1" applyBorder="1" applyAlignment="1">
      <alignment horizontal="left" vertical="center" indent="2"/>
    </xf>
    <xf numFmtId="0" fontId="37" fillId="0" borderId="0" xfId="31" applyFont="1" applyFill="1" applyAlignment="1">
      <alignment horizontal="left" indent="1"/>
    </xf>
    <xf numFmtId="0" fontId="37" fillId="0" borderId="7" xfId="31" applyFont="1" applyFill="1" applyBorder="1" applyAlignment="1">
      <alignment horizontal="center" vertical="center"/>
    </xf>
    <xf numFmtId="0" fontId="28" fillId="0" borderId="0" xfId="31" applyFont="1" applyAlignment="1">
      <alignment horizontal="left"/>
    </xf>
    <xf numFmtId="0" fontId="3" fillId="0" borderId="0" xfId="31" quotePrefix="1" applyFont="1" applyBorder="1" applyAlignment="1">
      <alignment horizontal="center" vertical="center"/>
    </xf>
    <xf numFmtId="0" fontId="37" fillId="0" borderId="0" xfId="31" applyFont="1" applyBorder="1" applyAlignment="1">
      <alignment horizontal="center" vertical="center"/>
    </xf>
    <xf numFmtId="0" fontId="37" fillId="0" borderId="0" xfId="31" applyFont="1" applyBorder="1" applyAlignment="1">
      <alignment horizontal="left" vertical="center" indent="1"/>
    </xf>
    <xf numFmtId="0" fontId="37" fillId="0" borderId="0" xfId="31" applyFont="1" applyAlignment="1">
      <alignment horizontal="left" indent="1"/>
    </xf>
    <xf numFmtId="188" fontId="3" fillId="0" borderId="0" xfId="31" applyNumberFormat="1" applyFont="1" applyFill="1" applyAlignment="1">
      <alignment horizontal="right" vertical="center" indent="1"/>
    </xf>
    <xf numFmtId="0" fontId="3" fillId="0" borderId="0" xfId="31" quotePrefix="1" applyFont="1"/>
    <xf numFmtId="0" fontId="28" fillId="0" borderId="0" xfId="31" applyFont="1"/>
    <xf numFmtId="189" fontId="3" fillId="0" borderId="0" xfId="31" applyNumberFormat="1" applyFont="1" applyFill="1" applyAlignment="1">
      <alignment horizontal="right" vertical="center" indent="1"/>
    </xf>
    <xf numFmtId="0" fontId="2" fillId="0" borderId="0" xfId="33" applyFont="1"/>
    <xf numFmtId="0" fontId="2" fillId="0" borderId="0" xfId="33" applyFont="1" applyAlignment="1">
      <alignment horizontal="left"/>
    </xf>
    <xf numFmtId="0" fontId="2" fillId="0" borderId="0" xfId="33" applyFont="1" applyFill="1" applyAlignment="1">
      <alignment horizontal="left"/>
    </xf>
    <xf numFmtId="0" fontId="6" fillId="0" borderId="0" xfId="33" applyFont="1" applyFill="1"/>
    <xf numFmtId="0" fontId="10" fillId="4" borderId="0" xfId="31" applyFont="1" applyFill="1" applyAlignment="1">
      <alignment horizontal="center" vertical="center"/>
    </xf>
    <xf numFmtId="0" fontId="2" fillId="0" borderId="0" xfId="33" applyFont="1" applyFill="1"/>
    <xf numFmtId="0" fontId="6" fillId="0" borderId="0" xfId="33" applyFont="1"/>
    <xf numFmtId="0" fontId="43" fillId="0" borderId="0" xfId="33" applyFont="1" applyAlignment="1">
      <alignment horizontal="left"/>
    </xf>
    <xf numFmtId="168" fontId="44" fillId="0" borderId="0" xfId="28" applyFont="1" applyFill="1" applyAlignment="1">
      <alignment horizontal="right" vertical="center" indent="1"/>
    </xf>
    <xf numFmtId="0" fontId="6" fillId="0" borderId="0" xfId="31" applyFont="1" applyAlignment="1"/>
    <xf numFmtId="0" fontId="6" fillId="0" borderId="0" xfId="33" applyFont="1" applyBorder="1" applyAlignment="1">
      <alignment horizontal="centerContinuous"/>
    </xf>
    <xf numFmtId="197" fontId="6" fillId="0" borderId="5" xfId="33" applyNumberFormat="1" applyFont="1" applyBorder="1" applyAlignment="1">
      <alignment horizontal="centerContinuous"/>
    </xf>
    <xf numFmtId="0" fontId="6" fillId="0" borderId="5" xfId="33" applyFont="1" applyBorder="1" applyAlignment="1">
      <alignment horizontal="centerContinuous"/>
    </xf>
    <xf numFmtId="0" fontId="6" fillId="0" borderId="5" xfId="33" applyFont="1" applyFill="1" applyBorder="1" applyAlignment="1">
      <alignment horizontal="centerContinuous"/>
    </xf>
    <xf numFmtId="0" fontId="6" fillId="0" borderId="0" xfId="33" applyFont="1" applyBorder="1"/>
    <xf numFmtId="0" fontId="6" fillId="0" borderId="0" xfId="33" applyFont="1" applyAlignment="1">
      <alignment vertical="top"/>
    </xf>
    <xf numFmtId="0" fontId="6" fillId="0" borderId="12" xfId="33" applyFont="1" applyFill="1" applyBorder="1" applyAlignment="1">
      <alignment horizontal="center" vertical="center"/>
    </xf>
    <xf numFmtId="0" fontId="6" fillId="0" borderId="11" xfId="33" applyFont="1" applyFill="1" applyBorder="1" applyAlignment="1">
      <alignment horizontal="center" vertical="center"/>
    </xf>
    <xf numFmtId="0" fontId="6" fillId="0" borderId="14" xfId="33" applyFont="1" applyFill="1" applyBorder="1" applyAlignment="1">
      <alignment horizontal="center" vertical="center"/>
    </xf>
    <xf numFmtId="0" fontId="6" fillId="0" borderId="0" xfId="33" applyFont="1" applyBorder="1" applyAlignment="1">
      <alignment horizontal="center" vertical="center"/>
    </xf>
    <xf numFmtId="0" fontId="6" fillId="0" borderId="0" xfId="33" applyFont="1" applyBorder="1" applyAlignment="1">
      <alignment vertical="top"/>
    </xf>
    <xf numFmtId="0" fontId="3" fillId="0" borderId="0" xfId="33" applyFont="1" applyBorder="1" applyAlignment="1">
      <alignment vertical="top"/>
    </xf>
    <xf numFmtId="0" fontId="3" fillId="0" borderId="4" xfId="33" applyFont="1" applyBorder="1" applyAlignment="1">
      <alignment vertical="top"/>
    </xf>
    <xf numFmtId="0" fontId="3" fillId="0" borderId="0" xfId="33" applyFont="1" applyAlignment="1">
      <alignment vertical="top"/>
    </xf>
    <xf numFmtId="0" fontId="3" fillId="0" borderId="0" xfId="33" applyFont="1" applyFill="1" applyBorder="1"/>
    <xf numFmtId="187" fontId="3" fillId="0" borderId="0" xfId="33" applyNumberFormat="1" applyFont="1" applyFill="1" applyBorder="1" applyAlignment="1">
      <alignment horizontal="left" vertical="center" indent="1"/>
    </xf>
    <xf numFmtId="0" fontId="3" fillId="0" borderId="0" xfId="33" applyFont="1" applyFill="1" applyBorder="1" applyAlignment="1">
      <alignment horizontal="left" vertical="center"/>
    </xf>
    <xf numFmtId="0" fontId="3" fillId="0" borderId="0" xfId="33" applyFont="1" applyFill="1" applyBorder="1" applyAlignment="1">
      <alignment horizontal="right" vertical="center"/>
    </xf>
    <xf numFmtId="190" fontId="3" fillId="0" borderId="0" xfId="28" applyNumberFormat="1" applyFont="1" applyFill="1" applyBorder="1" applyAlignment="1">
      <alignment horizontal="right" vertical="center" indent="1"/>
    </xf>
    <xf numFmtId="0" fontId="3" fillId="0" borderId="0" xfId="33" applyFont="1" applyFill="1" applyAlignment="1"/>
    <xf numFmtId="187" fontId="3" fillId="0" borderId="0" xfId="33" applyNumberFormat="1" applyFont="1" applyFill="1" applyBorder="1" applyAlignment="1">
      <alignment horizontal="left" vertical="center" indent="5"/>
    </xf>
    <xf numFmtId="193" fontId="3" fillId="0" borderId="0" xfId="33" applyNumberFormat="1" applyFont="1" applyFill="1"/>
    <xf numFmtId="198" fontId="3" fillId="0" borderId="0" xfId="28" applyNumberFormat="1" applyFont="1" applyFill="1" applyAlignment="1">
      <alignment horizontal="right" vertical="center" indent="1"/>
    </xf>
    <xf numFmtId="194" fontId="3" fillId="0" borderId="0" xfId="32" applyNumberFormat="1" applyFont="1" applyFill="1" applyBorder="1"/>
    <xf numFmtId="194" fontId="44" fillId="0" borderId="0" xfId="32" applyNumberFormat="1" applyFont="1" applyFill="1" applyBorder="1"/>
    <xf numFmtId="199" fontId="3" fillId="0" borderId="0" xfId="28" applyNumberFormat="1" applyFont="1" applyFill="1" applyBorder="1" applyAlignment="1">
      <alignment horizontal="right" vertical="center" indent="1"/>
    </xf>
    <xf numFmtId="14" fontId="3" fillId="0" borderId="0" xfId="33" applyNumberFormat="1" applyFont="1" applyFill="1" applyBorder="1"/>
    <xf numFmtId="1" fontId="3" fillId="0" borderId="0" xfId="33" applyNumberFormat="1" applyFont="1" applyFill="1" applyBorder="1"/>
    <xf numFmtId="187" fontId="3" fillId="0" borderId="0" xfId="33" applyNumberFormat="1" applyFont="1" applyFill="1" applyBorder="1" applyAlignment="1">
      <alignment horizontal="left" wrapText="1" indent="1"/>
    </xf>
    <xf numFmtId="0" fontId="3" fillId="0" borderId="6" xfId="33" applyFont="1" applyFill="1" applyBorder="1" applyAlignment="1">
      <alignment horizontal="center"/>
    </xf>
    <xf numFmtId="187" fontId="3" fillId="0" borderId="0" xfId="33" applyNumberFormat="1" applyFont="1" applyFill="1" applyBorder="1" applyAlignment="1">
      <alignment horizontal="left" vertical="center" wrapText="1" indent="1"/>
    </xf>
    <xf numFmtId="187" fontId="3" fillId="0" borderId="0" xfId="33" applyNumberFormat="1" applyFont="1" applyFill="1" applyBorder="1" applyAlignment="1">
      <alignment horizontal="left" indent="1"/>
    </xf>
    <xf numFmtId="0" fontId="3" fillId="0" borderId="0" xfId="33" applyFont="1" applyFill="1" applyBorder="1" applyAlignment="1">
      <alignment horizontal="right"/>
    </xf>
    <xf numFmtId="168" fontId="3" fillId="0" borderId="0" xfId="32" applyNumberFormat="1" applyFont="1" applyFill="1" applyBorder="1" applyAlignment="1">
      <alignment horizontal="right" indent="1"/>
    </xf>
    <xf numFmtId="187" fontId="3" fillId="0" borderId="0" xfId="33" applyNumberFormat="1" applyFont="1" applyFill="1" applyBorder="1" applyAlignment="1">
      <alignment horizontal="left" indent="2"/>
    </xf>
    <xf numFmtId="0" fontId="3" fillId="0" borderId="0" xfId="33" applyFont="1" applyFill="1" applyBorder="1" applyAlignment="1">
      <alignment vertical="top"/>
    </xf>
    <xf numFmtId="164" fontId="3" fillId="0" borderId="0" xfId="33" applyNumberFormat="1" applyFont="1" applyFill="1" applyBorder="1" applyAlignment="1">
      <alignment horizontal="left" indent="1"/>
    </xf>
    <xf numFmtId="0" fontId="3" fillId="0" borderId="6" xfId="33" applyFont="1" applyFill="1" applyBorder="1" applyAlignment="1">
      <alignment horizontal="centerContinuous" vertical="center"/>
    </xf>
    <xf numFmtId="0" fontId="3" fillId="0" borderId="0" xfId="33" applyFont="1" applyFill="1" applyAlignment="1">
      <alignment vertical="top"/>
    </xf>
    <xf numFmtId="200" fontId="3" fillId="0" borderId="0" xfId="28" applyNumberFormat="1" applyFont="1" applyFill="1" applyAlignment="1">
      <alignment horizontal="right" vertical="center" indent="1"/>
    </xf>
    <xf numFmtId="187" fontId="3" fillId="0" borderId="0" xfId="33" applyNumberFormat="1" applyFont="1" applyFill="1" applyBorder="1"/>
    <xf numFmtId="201" fontId="3" fillId="0" borderId="0" xfId="31" applyNumberFormat="1" applyFont="1" applyFill="1" applyBorder="1" applyAlignment="1">
      <alignment horizontal="right" vertical="center"/>
    </xf>
    <xf numFmtId="190" fontId="3" fillId="0" borderId="0" xfId="31" quotePrefix="1" applyNumberFormat="1" applyFont="1" applyFill="1" applyBorder="1" applyAlignment="1">
      <alignment horizontal="right" vertical="center" indent="1"/>
    </xf>
    <xf numFmtId="190" fontId="3" fillId="0" borderId="0" xfId="31" applyNumberFormat="1" applyFont="1" applyFill="1" applyBorder="1" applyAlignment="1">
      <alignment horizontal="right" vertical="center"/>
    </xf>
    <xf numFmtId="164" fontId="3" fillId="0" borderId="0" xfId="33" applyNumberFormat="1" applyFont="1" applyFill="1" applyBorder="1" applyAlignment="1"/>
    <xf numFmtId="188" fontId="3" fillId="0" borderId="0" xfId="28" applyNumberFormat="1" applyFont="1" applyFill="1" applyAlignment="1">
      <alignment horizontal="right" vertical="center" indent="1"/>
    </xf>
    <xf numFmtId="199" fontId="3" fillId="0" borderId="0" xfId="28" applyNumberFormat="1" applyFont="1" applyFill="1" applyAlignment="1">
      <alignment horizontal="right" vertical="center" indent="1"/>
    </xf>
    <xf numFmtId="200" fontId="3" fillId="0" borderId="0" xfId="28" applyNumberFormat="1" applyFont="1" applyFill="1" applyBorder="1" applyAlignment="1">
      <alignment horizontal="right" vertical="center" indent="1"/>
    </xf>
    <xf numFmtId="0" fontId="10" fillId="0" borderId="0" xfId="33" applyFont="1" applyBorder="1" applyAlignment="1">
      <alignment horizontal="left" vertical="center"/>
    </xf>
    <xf numFmtId="202" fontId="37" fillId="0" borderId="0" xfId="34" quotePrefix="1" applyFont="1" applyFill="1">
      <alignment horizontal="left"/>
    </xf>
    <xf numFmtId="0" fontId="37" fillId="0" borderId="0" xfId="33" applyFont="1" applyFill="1" applyBorder="1" applyAlignment="1">
      <alignment horizontal="center"/>
    </xf>
    <xf numFmtId="0" fontId="37" fillId="0" borderId="0" xfId="33" applyFont="1" applyFill="1" applyBorder="1"/>
    <xf numFmtId="0" fontId="37" fillId="0" borderId="0" xfId="33" applyFont="1" applyFill="1"/>
    <xf numFmtId="0" fontId="10" fillId="0" borderId="0" xfId="33" applyFont="1"/>
    <xf numFmtId="202" fontId="37" fillId="0" borderId="0" xfId="34" applyFont="1" applyFill="1">
      <alignment horizontal="left"/>
    </xf>
    <xf numFmtId="3" fontId="37" fillId="0" borderId="0" xfId="33" applyNumberFormat="1" applyFont="1" applyFill="1" applyBorder="1"/>
    <xf numFmtId="194" fontId="37" fillId="0" borderId="0" xfId="32" applyNumberFormat="1" applyFont="1" applyFill="1" applyBorder="1"/>
    <xf numFmtId="0" fontId="37" fillId="0" borderId="0" xfId="32" applyFont="1" applyFill="1"/>
    <xf numFmtId="0" fontId="37" fillId="0" borderId="0" xfId="33" applyFont="1" applyFill="1" applyAlignment="1">
      <alignment horizontal="center"/>
    </xf>
    <xf numFmtId="3" fontId="37" fillId="0" borderId="0" xfId="33" applyNumberFormat="1" applyFont="1" applyFill="1"/>
    <xf numFmtId="0" fontId="37" fillId="0" borderId="0" xfId="32" applyFont="1" applyFill="1" applyAlignment="1">
      <alignment horizontal="right"/>
    </xf>
    <xf numFmtId="2" fontId="10" fillId="0" borderId="0" xfId="33" applyNumberFormat="1" applyFont="1"/>
    <xf numFmtId="2" fontId="10" fillId="0" borderId="0" xfId="33" applyNumberFormat="1" applyFont="1" applyFill="1"/>
    <xf numFmtId="193" fontId="10" fillId="0" borderId="0" xfId="33" applyNumberFormat="1" applyFont="1"/>
    <xf numFmtId="0" fontId="10" fillId="0" borderId="0" xfId="33" applyFont="1" applyFill="1"/>
    <xf numFmtId="0" fontId="52" fillId="0" borderId="0" xfId="31" applyFont="1" applyAlignment="1">
      <alignment vertical="center"/>
    </xf>
    <xf numFmtId="0" fontId="52" fillId="0" borderId="0" xfId="31" applyFont="1" applyAlignment="1">
      <alignment horizontal="left" vertical="center" indent="1"/>
    </xf>
    <xf numFmtId="0" fontId="8" fillId="0" borderId="0" xfId="31" applyFont="1" applyAlignment="1">
      <alignment horizontal="left" vertical="center"/>
    </xf>
    <xf numFmtId="0" fontId="35" fillId="0" borderId="0" xfId="31" applyFont="1" applyAlignment="1">
      <alignment vertical="center"/>
    </xf>
    <xf numFmtId="0" fontId="35" fillId="0" borderId="0" xfId="31" applyFont="1" applyAlignment="1">
      <alignment horizontal="left" vertical="center" indent="1"/>
    </xf>
    <xf numFmtId="0" fontId="37" fillId="0" borderId="5" xfId="31" applyFont="1" applyBorder="1" applyAlignment="1">
      <alignment horizontal="left" indent="1"/>
    </xf>
    <xf numFmtId="3" fontId="35" fillId="0" borderId="0" xfId="31" applyNumberFormat="1" applyFont="1" applyAlignment="1">
      <alignment horizontal="center" vertical="center"/>
    </xf>
    <xf numFmtId="3" fontId="1" fillId="0" borderId="0" xfId="31" applyNumberFormat="1"/>
    <xf numFmtId="0" fontId="1" fillId="0" borderId="0" xfId="31"/>
    <xf numFmtId="0" fontId="3" fillId="0" borderId="0" xfId="31" applyFont="1" applyAlignment="1">
      <alignment horizontal="center"/>
    </xf>
    <xf numFmtId="164" fontId="3" fillId="0" borderId="6" xfId="31" applyNumberFormat="1" applyFont="1" applyBorder="1" applyAlignment="1">
      <alignment horizontal="left" indent="1"/>
    </xf>
    <xf numFmtId="49" fontId="37" fillId="0" borderId="0" xfId="31" applyNumberFormat="1" applyFont="1" applyBorder="1" applyAlignment="1">
      <alignment horizontal="left"/>
    </xf>
    <xf numFmtId="0" fontId="37" fillId="0" borderId="0" xfId="31" applyFont="1" applyAlignment="1">
      <alignment horizontal="left" vertical="center" indent="1"/>
    </xf>
    <xf numFmtId="203" fontId="37" fillId="0" borderId="0" xfId="31" applyNumberFormat="1" applyFont="1" applyFill="1" applyBorder="1" applyAlignment="1">
      <alignment horizontal="right"/>
    </xf>
    <xf numFmtId="203" fontId="1" fillId="0" borderId="0" xfId="31" applyNumberFormat="1"/>
    <xf numFmtId="167" fontId="1" fillId="0" borderId="0" xfId="31" applyNumberFormat="1"/>
    <xf numFmtId="0" fontId="6" fillId="0" borderId="11" xfId="31" applyFont="1" applyFill="1" applyBorder="1" applyAlignment="1">
      <alignment horizontal="center" vertical="center"/>
    </xf>
    <xf numFmtId="0" fontId="3" fillId="0" borderId="7" xfId="33" applyFont="1" applyFill="1" applyBorder="1" applyAlignment="1">
      <alignment horizontal="centerContinuous" vertical="center"/>
    </xf>
    <xf numFmtId="0" fontId="53" fillId="0" borderId="0" xfId="33" applyFont="1"/>
    <xf numFmtId="0" fontId="6" fillId="0" borderId="13" xfId="33" applyFont="1" applyFill="1" applyBorder="1" applyAlignment="1">
      <alignment horizontal="center" vertical="center"/>
    </xf>
    <xf numFmtId="49" fontId="3" fillId="0" borderId="0" xfId="33" applyNumberFormat="1" applyFont="1" applyFill="1" applyBorder="1" applyAlignment="1">
      <alignment horizontal="left" vertical="center" indent="1"/>
    </xf>
    <xf numFmtId="0" fontId="3" fillId="0" borderId="0" xfId="31" quotePrefix="1" applyFont="1" applyBorder="1" applyAlignment="1">
      <alignment horizontal="center"/>
    </xf>
    <xf numFmtId="0" fontId="37" fillId="0" borderId="0" xfId="33" applyFont="1" applyFill="1" applyAlignment="1">
      <alignment horizontal="left" indent="1"/>
    </xf>
    <xf numFmtId="195" fontId="50" fillId="0" borderId="6" xfId="31" applyNumberFormat="1" applyFont="1" applyBorder="1" applyAlignment="1">
      <alignment horizontal="left"/>
    </xf>
    <xf numFmtId="168" fontId="3" fillId="0" borderId="0" xfId="28" applyFont="1" applyFill="1" applyAlignment="1">
      <alignment horizontal="right"/>
    </xf>
    <xf numFmtId="164" fontId="3" fillId="0" borderId="6" xfId="31" applyNumberFormat="1" applyFont="1" applyBorder="1" applyAlignment="1">
      <alignment horizontal="left"/>
    </xf>
    <xf numFmtId="0" fontId="48" fillId="0" borderId="0" xfId="31" applyFont="1" applyAlignment="1"/>
    <xf numFmtId="167" fontId="38" fillId="0" borderId="0" xfId="24" applyFont="1" applyFill="1" applyBorder="1" applyAlignment="1">
      <alignment horizontal="right"/>
    </xf>
    <xf numFmtId="205" fontId="54" fillId="0" borderId="0" xfId="24" applyNumberFormat="1" applyFont="1" applyFill="1" applyBorder="1" applyAlignment="1">
      <alignment horizontal="right" indent="1"/>
    </xf>
    <xf numFmtId="167" fontId="38" fillId="0" borderId="0" xfId="24" applyFont="1" applyFill="1" applyBorder="1" applyAlignment="1">
      <alignment horizontal="right" indent="1"/>
    </xf>
    <xf numFmtId="205" fontId="54" fillId="0" borderId="0" xfId="24" applyNumberFormat="1" applyFont="1" applyFill="1" applyBorder="1" applyAlignment="1">
      <alignment horizontal="right" indent="2"/>
    </xf>
    <xf numFmtId="204" fontId="38" fillId="0" borderId="0" xfId="28" applyNumberFormat="1" applyFont="1" applyFill="1" applyAlignment="1">
      <alignment horizontal="right" indent="1"/>
    </xf>
    <xf numFmtId="204" fontId="54" fillId="0" borderId="0" xfId="28" applyNumberFormat="1" applyFont="1" applyFill="1" applyAlignment="1">
      <alignment horizontal="right" indent="1"/>
    </xf>
    <xf numFmtId="205" fontId="38" fillId="0" borderId="0" xfId="28" applyNumberFormat="1" applyFont="1" applyFill="1" applyAlignment="1">
      <alignment horizontal="right" indent="1"/>
    </xf>
    <xf numFmtId="205" fontId="54" fillId="0" borderId="0" xfId="28" applyNumberFormat="1" applyFont="1" applyFill="1" applyAlignment="1">
      <alignment horizontal="right" indent="1"/>
    </xf>
    <xf numFmtId="168" fontId="3" fillId="0" borderId="0" xfId="28" applyFont="1" applyFill="1" applyAlignment="1">
      <alignment horizontal="right" indent="1"/>
    </xf>
    <xf numFmtId="188" fontId="38" fillId="0" borderId="0" xfId="32" applyNumberFormat="1" applyFont="1" applyFill="1" applyBorder="1" applyAlignment="1">
      <alignment horizontal="right" indent="1"/>
    </xf>
    <xf numFmtId="1" fontId="3" fillId="0" borderId="0" xfId="24" applyNumberFormat="1" applyFont="1" applyFill="1" applyBorder="1" applyAlignment="1">
      <alignment horizontal="right" vertical="center" indent="1"/>
    </xf>
    <xf numFmtId="1" fontId="3" fillId="0" borderId="0" xfId="24" quotePrefix="1" applyNumberFormat="1" applyFont="1" applyFill="1" applyBorder="1" applyAlignment="1">
      <alignment horizontal="right" vertical="center" indent="1"/>
    </xf>
    <xf numFmtId="1" fontId="3" fillId="0" borderId="0" xfId="32" applyNumberFormat="1" applyFont="1" applyFill="1" applyBorder="1"/>
    <xf numFmtId="168" fontId="3" fillId="0" borderId="0" xfId="24" applyNumberFormat="1" applyFont="1" applyFill="1" applyBorder="1" applyAlignment="1">
      <alignment horizontal="right" vertical="center" indent="2"/>
    </xf>
    <xf numFmtId="205" fontId="3" fillId="0" borderId="0" xfId="24" applyNumberFormat="1" applyFont="1" applyFill="1" applyBorder="1" applyAlignment="1">
      <alignment horizontal="right" vertical="center" indent="2"/>
    </xf>
    <xf numFmtId="190" fontId="38" fillId="0" borderId="0" xfId="31" applyNumberFormat="1" applyFont="1" applyFill="1" applyAlignment="1">
      <alignment horizontal="right" vertical="center" indent="1"/>
    </xf>
    <xf numFmtId="188" fontId="38" fillId="0" borderId="0" xfId="31" applyNumberFormat="1" applyFont="1" applyFill="1" applyAlignment="1">
      <alignment horizontal="right" vertical="center" indent="1"/>
    </xf>
    <xf numFmtId="190" fontId="38" fillId="0" borderId="0" xfId="31" quotePrefix="1" applyNumberFormat="1" applyFont="1" applyFill="1" applyAlignment="1">
      <alignment horizontal="right" vertical="center" indent="1"/>
    </xf>
    <xf numFmtId="204" fontId="3" fillId="0" borderId="0" xfId="28" applyNumberFormat="1" applyFont="1" applyFill="1" applyAlignment="1">
      <alignment horizontal="right" indent="1"/>
    </xf>
    <xf numFmtId="204" fontId="50" fillId="0" borderId="0" xfId="28" applyNumberFormat="1" applyFont="1" applyFill="1" applyAlignment="1">
      <alignment horizontal="right" indent="1"/>
    </xf>
    <xf numFmtId="0" fontId="10" fillId="0" borderId="0" xfId="31" applyFont="1" applyBorder="1" applyAlignment="1">
      <alignment horizontal="center" vertical="center"/>
    </xf>
    <xf numFmtId="189" fontId="3" fillId="0" borderId="0" xfId="31" quotePrefix="1" applyNumberFormat="1" applyFont="1" applyFill="1" applyAlignment="1">
      <alignment horizontal="right" vertical="center" indent="1"/>
    </xf>
    <xf numFmtId="0" fontId="50" fillId="0" borderId="0" xfId="33" applyFont="1" applyFill="1" applyBorder="1" applyAlignment="1">
      <alignment vertical="center"/>
    </xf>
    <xf numFmtId="0" fontId="3" fillId="0" borderId="0" xfId="31" applyFont="1" applyBorder="1"/>
    <xf numFmtId="167" fontId="3" fillId="0" borderId="0" xfId="31" applyNumberFormat="1" applyFont="1" applyBorder="1"/>
    <xf numFmtId="0" fontId="3" fillId="0" borderId="0" xfId="33" applyFont="1" applyFill="1" applyBorder="1" applyAlignment="1"/>
    <xf numFmtId="0" fontId="20" fillId="0" borderId="5" xfId="0" applyFont="1" applyBorder="1" applyAlignment="1"/>
    <xf numFmtId="0" fontId="21" fillId="0" borderId="5" xfId="0" applyFont="1" applyBorder="1" applyAlignment="1"/>
    <xf numFmtId="0" fontId="22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/>
    <xf numFmtId="0" fontId="0" fillId="0" borderId="0" xfId="0" applyAlignment="1"/>
    <xf numFmtId="0" fontId="32" fillId="2" borderId="0" xfId="30" applyFont="1" applyFill="1" applyBorder="1" applyAlignment="1">
      <alignment horizontal="center" vertical="center"/>
    </xf>
    <xf numFmtId="0" fontId="10" fillId="2" borderId="0" xfId="30" quotePrefix="1" applyFont="1" applyFill="1" applyBorder="1" applyAlignment="1">
      <alignment horizontal="center" vertical="center"/>
    </xf>
    <xf numFmtId="0" fontId="32" fillId="2" borderId="5" xfId="30" applyFont="1" applyFill="1" applyBorder="1" applyAlignment="1">
      <alignment horizontal="center"/>
    </xf>
    <xf numFmtId="0" fontId="32" fillId="2" borderId="0" xfId="30" applyFont="1" applyFill="1" applyBorder="1" applyAlignment="1">
      <alignment horizontal="center"/>
    </xf>
  </cellXfs>
  <cellStyles count="3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mitP" xfId="27"/>
    <cellStyle name="Ohne_Nachkomma" xfId="28"/>
    <cellStyle name="ohneP" xfId="29"/>
    <cellStyle name="Standard" xfId="0" builtinId="0"/>
    <cellStyle name="Standard 2" xfId="30"/>
    <cellStyle name="Standard 3" xfId="31"/>
    <cellStyle name="Standard_Abwasser 1995 n. NACE" xfId="34"/>
    <cellStyle name="Standard_pres98t1" xfId="32"/>
    <cellStyle name="Standard_Tabelle1 (2)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41" name="Object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79925"/>
          <a:ext cx="2876550" cy="2933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</xdr:row>
          <xdr:rowOff>161924</xdr:rowOff>
        </xdr:from>
        <xdr:to>
          <xdr:col>4</xdr:col>
          <xdr:colOff>714375</xdr:colOff>
          <xdr:row>11</xdr:row>
          <xdr:rowOff>47624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8"/>
      <c r="B1" s="367" t="s">
        <v>192</v>
      </c>
      <c r="C1" s="368"/>
      <c r="D1" s="368"/>
      <c r="E1" s="368"/>
      <c r="F1" s="368"/>
      <c r="G1" s="368"/>
      <c r="H1" s="368"/>
    </row>
    <row r="2" spans="1:9" ht="14.25" customHeight="1">
      <c r="A2" s="2"/>
      <c r="B2" s="2"/>
      <c r="C2" s="2"/>
      <c r="D2" s="2"/>
      <c r="E2" s="2"/>
      <c r="F2" s="2"/>
      <c r="G2" s="2"/>
      <c r="H2" s="2"/>
    </row>
    <row r="3" spans="1:9" ht="11.25" customHeight="1">
      <c r="A3" s="2"/>
      <c r="B3" s="2"/>
      <c r="C3" s="2"/>
      <c r="D3" s="2"/>
      <c r="E3" s="2"/>
      <c r="F3" s="2"/>
      <c r="G3" s="2"/>
      <c r="H3" s="369" t="s">
        <v>193</v>
      </c>
      <c r="I3" s="19"/>
    </row>
    <row r="4" spans="1:9">
      <c r="A4" s="2"/>
      <c r="B4" s="2"/>
      <c r="C4" s="2"/>
      <c r="D4" s="2"/>
      <c r="E4" s="2"/>
      <c r="F4" s="2"/>
      <c r="G4" s="2"/>
      <c r="H4" s="370"/>
    </row>
    <row r="5" spans="1:9">
      <c r="A5" s="2"/>
      <c r="B5" s="2"/>
      <c r="C5" s="2"/>
      <c r="D5" s="2"/>
      <c r="E5" s="2"/>
      <c r="F5" s="2"/>
      <c r="G5" s="2"/>
      <c r="H5" s="2"/>
    </row>
    <row r="6" spans="1:9">
      <c r="A6" s="2"/>
      <c r="B6" s="2"/>
      <c r="C6" s="2"/>
      <c r="D6" s="2"/>
      <c r="E6" s="2"/>
      <c r="F6" s="2"/>
      <c r="G6" s="2"/>
      <c r="H6" s="2"/>
    </row>
    <row r="7" spans="1:9">
      <c r="A7" s="2"/>
      <c r="B7" s="2"/>
      <c r="C7" s="2"/>
      <c r="D7" s="2"/>
      <c r="E7" s="2"/>
      <c r="F7" s="2"/>
      <c r="G7" s="2"/>
      <c r="H7" s="2"/>
    </row>
    <row r="8" spans="1:9">
      <c r="A8" s="2"/>
      <c r="B8" s="2"/>
      <c r="C8" s="2"/>
      <c r="D8" s="2"/>
      <c r="E8" s="2"/>
      <c r="F8" s="2"/>
      <c r="G8" s="2"/>
      <c r="H8" s="2"/>
    </row>
    <row r="9" spans="1:9">
      <c r="A9" s="2"/>
      <c r="B9" s="2"/>
      <c r="C9" s="2"/>
      <c r="D9" s="2"/>
      <c r="E9" s="2"/>
      <c r="F9" s="2"/>
      <c r="G9" s="2"/>
      <c r="H9" s="2"/>
    </row>
    <row r="10" spans="1:9" s="22" customFormat="1" ht="34.5">
      <c r="A10" s="20"/>
      <c r="B10" s="21" t="s">
        <v>194</v>
      </c>
      <c r="C10" s="21"/>
      <c r="D10" s="20"/>
      <c r="E10" s="20"/>
      <c r="F10" s="20"/>
      <c r="G10" s="20"/>
      <c r="H10" s="20"/>
    </row>
    <row r="11" spans="1:9">
      <c r="A11" s="2"/>
      <c r="B11" s="2"/>
      <c r="C11" s="2"/>
      <c r="D11" s="2"/>
      <c r="E11" s="2"/>
      <c r="F11" s="2"/>
      <c r="G11" s="2"/>
      <c r="H11" s="2"/>
    </row>
    <row r="12" spans="1:9">
      <c r="A12" s="2"/>
      <c r="B12" s="2"/>
      <c r="C12" s="2"/>
      <c r="D12" s="2"/>
      <c r="E12" s="2"/>
      <c r="F12" s="2"/>
      <c r="G12" s="2"/>
      <c r="H12" s="2"/>
    </row>
    <row r="13" spans="1:9">
      <c r="A13" s="2"/>
      <c r="B13" s="2"/>
      <c r="C13" s="2"/>
      <c r="D13" s="2"/>
      <c r="E13" s="2"/>
      <c r="F13" s="2"/>
      <c r="G13" s="2"/>
      <c r="H13" s="2"/>
    </row>
    <row r="14" spans="1:9" s="22" customFormat="1" ht="27">
      <c r="A14" s="20"/>
      <c r="B14" s="23" t="s">
        <v>332</v>
      </c>
      <c r="C14" s="24"/>
      <c r="D14" s="24"/>
      <c r="E14" s="25"/>
      <c r="F14" s="20"/>
      <c r="G14" s="20"/>
      <c r="H14" s="20"/>
    </row>
    <row r="15" spans="1:9" s="22" customFormat="1" ht="27">
      <c r="A15" s="20"/>
      <c r="B15" s="23" t="s">
        <v>200</v>
      </c>
      <c r="C15" s="24"/>
      <c r="D15" s="24"/>
      <c r="E15" s="25"/>
      <c r="F15" s="20"/>
      <c r="G15" s="20"/>
      <c r="H15" s="20"/>
    </row>
    <row r="16" spans="1:9" s="22" customFormat="1" ht="27">
      <c r="A16" s="20"/>
      <c r="B16" s="23" t="s">
        <v>201</v>
      </c>
      <c r="C16" s="24"/>
      <c r="D16" s="24"/>
      <c r="E16" s="25"/>
      <c r="F16" s="20"/>
      <c r="G16" s="20"/>
      <c r="H16" s="20"/>
    </row>
    <row r="17" spans="1:8">
      <c r="A17" s="2"/>
      <c r="B17" s="2"/>
      <c r="C17" s="2"/>
      <c r="D17" s="2"/>
      <c r="E17" s="2"/>
      <c r="F17" s="2"/>
      <c r="G17" s="2"/>
      <c r="H17" s="2"/>
    </row>
    <row r="18" spans="1:8">
      <c r="A18" s="2"/>
      <c r="B18" s="12"/>
      <c r="C18" s="12"/>
      <c r="D18" s="12"/>
      <c r="E18" s="12"/>
      <c r="F18" s="2"/>
      <c r="G18" s="2"/>
      <c r="H18" s="2"/>
    </row>
    <row r="19" spans="1:8">
      <c r="A19" s="2"/>
      <c r="B19" s="12"/>
      <c r="C19" s="12"/>
      <c r="D19" s="12"/>
      <c r="E19" s="12"/>
      <c r="F19" s="2"/>
      <c r="G19" s="2"/>
      <c r="H19" s="2"/>
    </row>
    <row r="20" spans="1:8">
      <c r="A20" s="2"/>
      <c r="B20" s="371"/>
      <c r="C20" s="372"/>
      <c r="D20" s="372"/>
      <c r="E20" s="372"/>
      <c r="F20" s="26"/>
      <c r="G20" s="2"/>
      <c r="H20" s="2"/>
    </row>
    <row r="21" spans="1:8">
      <c r="A21" s="2"/>
      <c r="B21" s="372"/>
      <c r="C21" s="372"/>
      <c r="D21" s="372"/>
      <c r="E21" s="372"/>
      <c r="F21" s="26"/>
      <c r="G21" s="2"/>
      <c r="H21" s="2"/>
    </row>
    <row r="22" spans="1:8">
      <c r="A22" s="2"/>
      <c r="B22" s="372"/>
      <c r="C22" s="372"/>
      <c r="D22" s="372"/>
      <c r="E22" s="372"/>
      <c r="F22" s="26"/>
      <c r="G22" s="2"/>
      <c r="H22" s="2"/>
    </row>
    <row r="23" spans="1:8">
      <c r="A23" s="2"/>
      <c r="B23" s="372"/>
      <c r="C23" s="372"/>
      <c r="D23" s="372"/>
      <c r="E23" s="372"/>
      <c r="F23" s="26"/>
      <c r="G23" s="2"/>
      <c r="H23" s="2"/>
    </row>
    <row r="24" spans="1:8">
      <c r="A24" s="2"/>
      <c r="B24" s="372"/>
      <c r="C24" s="372"/>
      <c r="D24" s="372"/>
      <c r="E24" s="372"/>
      <c r="F24" s="26"/>
      <c r="G24" s="2"/>
      <c r="H24" s="2"/>
    </row>
    <row r="25" spans="1:8">
      <c r="A25" s="2"/>
      <c r="B25" s="372"/>
      <c r="C25" s="372"/>
      <c r="D25" s="372"/>
      <c r="E25" s="372"/>
      <c r="F25" s="26"/>
      <c r="G25" s="2"/>
      <c r="H25" s="2"/>
    </row>
    <row r="26" spans="1:8">
      <c r="A26" s="2"/>
      <c r="B26" s="372"/>
      <c r="C26" s="372"/>
      <c r="D26" s="372"/>
      <c r="E26" s="372"/>
      <c r="F26" s="26"/>
      <c r="G26" s="2"/>
      <c r="H26" s="2"/>
    </row>
    <row r="27" spans="1:8">
      <c r="A27" s="2"/>
      <c r="B27" s="372"/>
      <c r="C27" s="372"/>
      <c r="D27" s="372"/>
      <c r="E27" s="372"/>
      <c r="F27" s="26"/>
      <c r="G27" s="2"/>
      <c r="H27" s="2"/>
    </row>
    <row r="28" spans="1:8">
      <c r="A28" s="2"/>
      <c r="B28" s="372"/>
      <c r="C28" s="372"/>
      <c r="D28" s="372"/>
      <c r="E28" s="372"/>
      <c r="F28" s="26"/>
      <c r="G28" s="2"/>
      <c r="H28" s="2"/>
    </row>
    <row r="29" spans="1:8">
      <c r="A29" s="2"/>
      <c r="B29" s="372"/>
      <c r="C29" s="372"/>
      <c r="D29" s="372"/>
      <c r="E29" s="372"/>
      <c r="F29" s="26"/>
      <c r="G29" s="2"/>
      <c r="H29" s="2"/>
    </row>
    <row r="30" spans="1:8">
      <c r="A30" s="2"/>
      <c r="B30" s="372"/>
      <c r="C30" s="372"/>
      <c r="D30" s="372"/>
      <c r="E30" s="372"/>
      <c r="F30" s="26"/>
      <c r="G30" s="2"/>
      <c r="H30" s="2"/>
    </row>
    <row r="31" spans="1:8">
      <c r="A31" s="2"/>
      <c r="B31" s="372"/>
      <c r="C31" s="372"/>
      <c r="D31" s="372"/>
      <c r="E31" s="372"/>
      <c r="F31" s="26"/>
      <c r="G31" s="2"/>
      <c r="H31" s="2"/>
    </row>
    <row r="32" spans="1:8">
      <c r="A32" s="2"/>
      <c r="B32" s="372"/>
      <c r="C32" s="372"/>
      <c r="D32" s="372"/>
      <c r="E32" s="372"/>
      <c r="F32" s="26"/>
      <c r="G32" s="2"/>
      <c r="H32" s="2"/>
    </row>
    <row r="33" spans="1:8">
      <c r="A33" s="2"/>
      <c r="B33" s="372"/>
      <c r="C33" s="372"/>
      <c r="D33" s="372"/>
      <c r="E33" s="372"/>
      <c r="F33" s="26"/>
      <c r="G33" s="2"/>
      <c r="H33" s="2"/>
    </row>
    <row r="34" spans="1:8">
      <c r="A34" s="2"/>
      <c r="B34" s="372"/>
      <c r="C34" s="372"/>
      <c r="D34" s="372"/>
      <c r="E34" s="372"/>
      <c r="F34" s="26"/>
      <c r="G34" s="2"/>
      <c r="H34" s="2"/>
    </row>
    <row r="35" spans="1:8">
      <c r="A35" s="2"/>
      <c r="B35" s="372"/>
      <c r="C35" s="372"/>
      <c r="D35" s="372"/>
      <c r="E35" s="372"/>
      <c r="F35" s="26"/>
      <c r="G35" s="2"/>
      <c r="H35" s="2"/>
    </row>
    <row r="36" spans="1:8">
      <c r="A36" s="2"/>
      <c r="B36" s="372"/>
      <c r="C36" s="372"/>
      <c r="D36" s="372"/>
      <c r="E36" s="372"/>
      <c r="F36" s="26"/>
      <c r="G36" s="2"/>
      <c r="H36" s="2"/>
    </row>
    <row r="37" spans="1:8">
      <c r="A37" s="2"/>
      <c r="B37" s="372"/>
      <c r="C37" s="372"/>
      <c r="D37" s="372"/>
      <c r="E37" s="372"/>
      <c r="F37" s="26"/>
      <c r="G37" s="2"/>
      <c r="H37" s="2"/>
    </row>
    <row r="38" spans="1:8">
      <c r="A38" s="2"/>
      <c r="B38" s="372"/>
      <c r="C38" s="372"/>
      <c r="D38" s="372"/>
      <c r="E38" s="372"/>
      <c r="F38" s="26"/>
      <c r="G38" s="2"/>
      <c r="H38" s="2"/>
    </row>
    <row r="39" spans="1:8">
      <c r="A39" s="2"/>
      <c r="B39" s="26"/>
      <c r="C39" s="26"/>
      <c r="D39" s="26"/>
      <c r="E39" s="26"/>
      <c r="F39" s="26"/>
      <c r="G39" s="2"/>
      <c r="H39" s="2"/>
    </row>
    <row r="40" spans="1:8">
      <c r="A40" s="2"/>
      <c r="B40" s="26"/>
      <c r="C40" s="26"/>
      <c r="D40" s="26"/>
      <c r="E40" s="26"/>
      <c r="F40" s="26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 s="22" customFormat="1" ht="33">
      <c r="A48" s="20"/>
      <c r="B48" s="27" t="s">
        <v>406</v>
      </c>
      <c r="C48" s="28"/>
      <c r="D48" s="28"/>
      <c r="E48" s="28"/>
      <c r="F48" s="28"/>
      <c r="G48" s="28"/>
      <c r="H48" s="28"/>
    </row>
    <row r="49" spans="1:8">
      <c r="A49" s="2"/>
      <c r="B49" s="15"/>
      <c r="C49" s="15"/>
      <c r="D49" s="15"/>
      <c r="E49" s="15"/>
      <c r="F49" s="15"/>
      <c r="G49" s="15"/>
      <c r="H49" s="15"/>
    </row>
    <row r="50" spans="1:8">
      <c r="A50" s="2"/>
      <c r="B50" s="15"/>
      <c r="C50" s="15"/>
      <c r="D50" s="15"/>
      <c r="E50" s="15"/>
      <c r="F50" s="15"/>
      <c r="G50" s="15"/>
      <c r="H50" s="15"/>
    </row>
    <row r="51" spans="1:8">
      <c r="A51" s="2"/>
      <c r="B51" s="15"/>
      <c r="C51" s="15"/>
      <c r="D51" s="15"/>
      <c r="E51" s="15"/>
      <c r="F51" s="15"/>
      <c r="G51" s="15"/>
      <c r="H51" s="15"/>
    </row>
    <row r="52" spans="1:8" s="22" customFormat="1">
      <c r="A52" s="20"/>
      <c r="B52" s="29" t="s">
        <v>196</v>
      </c>
      <c r="C52" s="28"/>
      <c r="D52" s="28"/>
      <c r="E52" s="28"/>
      <c r="F52" s="28"/>
      <c r="G52" s="28"/>
      <c r="H52" s="28"/>
    </row>
    <row r="53" spans="1:8" s="22" customFormat="1">
      <c r="A53" s="20"/>
      <c r="B53" s="29" t="s">
        <v>781</v>
      </c>
      <c r="C53" s="28"/>
      <c r="D53" s="28"/>
      <c r="E53" s="28"/>
      <c r="F53" s="28"/>
      <c r="G53" s="28"/>
      <c r="H53" s="28"/>
    </row>
    <row r="54" spans="1:8" s="22" customFormat="1">
      <c r="A54" s="20"/>
      <c r="B54" s="29" t="s">
        <v>407</v>
      </c>
      <c r="C54" s="28"/>
      <c r="D54" s="28"/>
      <c r="E54" s="28"/>
      <c r="F54" s="28"/>
      <c r="G54" s="28"/>
      <c r="H54" s="28"/>
    </row>
    <row r="55" spans="1:8" ht="15" customHeight="1">
      <c r="A55" s="2"/>
      <c r="B55" s="15"/>
      <c r="C55" s="15"/>
      <c r="D55" s="15"/>
      <c r="E55" s="15"/>
      <c r="F55" s="15"/>
      <c r="G55" s="15"/>
      <c r="H55" s="15"/>
    </row>
    <row r="56" spans="1:8" s="22" customFormat="1">
      <c r="A56" s="20"/>
      <c r="B56" s="2" t="s">
        <v>197</v>
      </c>
      <c r="C56" s="28"/>
      <c r="D56" s="28"/>
      <c r="E56" s="28"/>
      <c r="F56" s="28"/>
      <c r="G56" s="28"/>
      <c r="H56" s="28"/>
    </row>
    <row r="57" spans="1:8" s="22" customFormat="1">
      <c r="A57" s="20"/>
      <c r="B57" s="30" t="s">
        <v>198</v>
      </c>
      <c r="C57" s="28"/>
      <c r="D57" s="28"/>
      <c r="E57" s="28"/>
      <c r="F57" s="28"/>
      <c r="G57" s="28"/>
      <c r="H57" s="28"/>
    </row>
    <row r="58" spans="1:8" s="22" customFormat="1">
      <c r="A58" s="20"/>
      <c r="B58" s="2" t="s">
        <v>408</v>
      </c>
      <c r="C58" s="28"/>
      <c r="D58" s="28"/>
      <c r="E58" s="28"/>
      <c r="F58" s="28"/>
      <c r="G58" s="28"/>
      <c r="H58" s="28"/>
    </row>
    <row r="59" spans="1:8" ht="15" customHeight="1">
      <c r="A59" s="2"/>
      <c r="B59" s="15"/>
      <c r="C59" s="15"/>
      <c r="D59" s="15"/>
      <c r="E59" s="15"/>
      <c r="F59" s="15"/>
      <c r="G59" s="15"/>
      <c r="H59" s="15"/>
    </row>
    <row r="60" spans="1:8" ht="18">
      <c r="A60" s="2"/>
      <c r="B60" s="31" t="s">
        <v>409</v>
      </c>
      <c r="C60" s="15"/>
      <c r="D60" s="15"/>
      <c r="E60" s="15"/>
      <c r="F60" s="15"/>
      <c r="G60" s="15"/>
      <c r="H60" s="15"/>
    </row>
    <row r="61" spans="1:8">
      <c r="A61" s="2"/>
      <c r="B61" s="3" t="s">
        <v>199</v>
      </c>
      <c r="C61" s="15"/>
      <c r="D61" s="15"/>
      <c r="E61" s="15"/>
      <c r="F61" s="15"/>
      <c r="G61" s="15"/>
      <c r="H61" s="15"/>
    </row>
    <row r="62" spans="1:8">
      <c r="A62" s="2"/>
      <c r="B62" s="15"/>
      <c r="C62" s="15"/>
      <c r="D62" s="15"/>
      <c r="E62" s="15"/>
      <c r="F62" s="15"/>
      <c r="G62" s="15"/>
      <c r="H62" s="15"/>
    </row>
    <row r="63" spans="1:8">
      <c r="A63" s="2"/>
      <c r="B63" s="2"/>
      <c r="C63" s="2"/>
      <c r="D63" s="2"/>
      <c r="E63" s="2"/>
      <c r="F63" s="2"/>
      <c r="G63" s="2"/>
      <c r="H63" s="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41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41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workbookViewId="0">
      <selection activeCell="E33" sqref="E33"/>
    </sheetView>
  </sheetViews>
  <sheetFormatPr baseColWidth="10" defaultRowHeight="12.75"/>
  <cols>
    <col min="1" max="1" width="4.28515625" style="105" customWidth="1"/>
    <col min="2" max="2" width="59.42578125" style="105" customWidth="1"/>
    <col min="3" max="3" width="11.42578125" style="105"/>
    <col min="4" max="5" width="7.7109375" style="105" customWidth="1"/>
    <col min="6" max="7" width="7.7109375" style="105" hidden="1" customWidth="1"/>
    <col min="8" max="10" width="7.7109375" style="105" customWidth="1"/>
    <col min="11" max="12" width="7.7109375" style="105" hidden="1" customWidth="1"/>
    <col min="13" max="14" width="7.7109375" style="105" customWidth="1"/>
    <col min="15" max="18" width="7.7109375" style="105" hidden="1" customWidth="1"/>
    <col min="19" max="28" width="7.7109375" style="105" customWidth="1"/>
    <col min="29" max="16384" width="11.42578125" style="105"/>
  </cols>
  <sheetData>
    <row r="1" spans="1:30" ht="20.25">
      <c r="A1" s="237" t="s">
        <v>663</v>
      </c>
      <c r="K1" s="210"/>
      <c r="M1" s="237"/>
    </row>
    <row r="2" spans="1:30">
      <c r="A2" s="211"/>
    </row>
    <row r="3" spans="1:30">
      <c r="A3" s="177"/>
      <c r="B3" s="177"/>
      <c r="C3" s="177"/>
      <c r="D3" s="177"/>
      <c r="E3" s="177"/>
      <c r="F3" s="177"/>
      <c r="G3" s="177"/>
      <c r="H3" s="177"/>
      <c r="I3" s="177"/>
      <c r="J3" s="108"/>
      <c r="K3" s="177"/>
      <c r="L3" s="177"/>
      <c r="M3" s="108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</row>
    <row r="4" spans="1:30" ht="27" customHeight="1">
      <c r="A4" s="178" t="s">
        <v>416</v>
      </c>
      <c r="B4" s="180" t="s">
        <v>619</v>
      </c>
      <c r="C4" s="179" t="s">
        <v>418</v>
      </c>
      <c r="D4" s="180">
        <v>1990</v>
      </c>
      <c r="E4" s="180">
        <v>1991</v>
      </c>
      <c r="F4" s="180">
        <v>1992</v>
      </c>
      <c r="G4" s="180">
        <v>1993</v>
      </c>
      <c r="H4" s="180">
        <v>1994</v>
      </c>
      <c r="I4" s="181">
        <v>1995</v>
      </c>
      <c r="J4" s="180">
        <v>1996</v>
      </c>
      <c r="K4" s="179">
        <v>1997</v>
      </c>
      <c r="L4" s="181">
        <v>1998</v>
      </c>
      <c r="M4" s="179">
        <v>1999</v>
      </c>
      <c r="N4" s="179">
        <v>2000</v>
      </c>
      <c r="O4" s="180">
        <v>2001</v>
      </c>
      <c r="P4" s="180">
        <v>2002</v>
      </c>
      <c r="Q4" s="180">
        <v>2003</v>
      </c>
      <c r="R4" s="180">
        <v>2004</v>
      </c>
      <c r="S4" s="180">
        <v>2005</v>
      </c>
      <c r="T4" s="180">
        <v>2006</v>
      </c>
      <c r="U4" s="120">
        <v>2007</v>
      </c>
      <c r="V4" s="120">
        <v>2008</v>
      </c>
      <c r="W4" s="120">
        <v>2009</v>
      </c>
      <c r="X4" s="120">
        <v>2010</v>
      </c>
      <c r="Y4" s="120">
        <v>2011</v>
      </c>
      <c r="Z4" s="212">
        <v>2012</v>
      </c>
      <c r="AA4" s="120">
        <v>2013</v>
      </c>
      <c r="AB4" s="121">
        <v>2014</v>
      </c>
      <c r="AC4" s="108"/>
      <c r="AD4" s="108"/>
    </row>
    <row r="5" spans="1:30" ht="15" customHeight="1">
      <c r="A5" s="90">
        <v>1</v>
      </c>
      <c r="B5" s="213" t="s">
        <v>620</v>
      </c>
      <c r="C5" s="90" t="s">
        <v>621</v>
      </c>
      <c r="D5" s="184">
        <v>100</v>
      </c>
      <c r="E5" s="184">
        <v>104.45849739413151</v>
      </c>
      <c r="F5" s="184">
        <v>108.62662866401813</v>
      </c>
      <c r="G5" s="184">
        <v>107.66644557966049</v>
      </c>
      <c r="H5" s="184">
        <v>111.27472140016239</v>
      </c>
      <c r="I5" s="184">
        <v>112.54402824706165</v>
      </c>
      <c r="J5" s="184">
        <v>109.79445406660118</v>
      </c>
      <c r="K5" s="184">
        <v>112.83489619506031</v>
      </c>
      <c r="L5" s="184">
        <v>115.80842338215874</v>
      </c>
      <c r="M5" s="184">
        <v>119.73656261532146</v>
      </c>
      <c r="N5" s="184">
        <v>122.61953212435415</v>
      </c>
      <c r="O5" s="184">
        <v>122.33832815328556</v>
      </c>
      <c r="P5" s="184">
        <v>124.46896649183645</v>
      </c>
      <c r="Q5" s="184">
        <v>122.12336434819085</v>
      </c>
      <c r="R5" s="184">
        <v>123.6261331645935</v>
      </c>
      <c r="S5" s="184">
        <v>124.78187776446529</v>
      </c>
      <c r="T5" s="184">
        <v>126.97063390940133</v>
      </c>
      <c r="U5" s="184">
        <v>137.02032666556923</v>
      </c>
      <c r="V5" s="184">
        <v>136.74249028739803</v>
      </c>
      <c r="W5" s="184">
        <v>137.15527789239647</v>
      </c>
      <c r="X5" s="184">
        <v>135.86406721679037</v>
      </c>
      <c r="Y5" s="184">
        <v>147.23080461916547</v>
      </c>
      <c r="Z5" s="184">
        <v>149.50134312153216</v>
      </c>
      <c r="AA5" s="184">
        <v>146.6003471747951</v>
      </c>
      <c r="AB5" s="184">
        <v>156.44123697072956</v>
      </c>
      <c r="AC5" s="108"/>
      <c r="AD5" s="108"/>
    </row>
    <row r="6" spans="1:30" ht="15" customHeight="1">
      <c r="A6" s="90">
        <v>2</v>
      </c>
      <c r="B6" s="213" t="s">
        <v>622</v>
      </c>
      <c r="C6" s="90" t="s">
        <v>621</v>
      </c>
      <c r="D6" s="184">
        <v>100</v>
      </c>
      <c r="E6" s="184">
        <v>98.017703442085505</v>
      </c>
      <c r="F6" s="184">
        <v>96.069965207530757</v>
      </c>
      <c r="G6" s="184">
        <v>95.999949547934065</v>
      </c>
      <c r="H6" s="184">
        <v>95.16956355675525</v>
      </c>
      <c r="I6" s="184">
        <v>95.731265460589455</v>
      </c>
      <c r="J6" s="184">
        <v>98.931248124400852</v>
      </c>
      <c r="K6" s="184">
        <v>98.045594233221522</v>
      </c>
      <c r="L6" s="184">
        <v>97.419242646057896</v>
      </c>
      <c r="M6" s="184">
        <v>96.095600492632229</v>
      </c>
      <c r="N6" s="184">
        <v>96.615720649057778</v>
      </c>
      <c r="O6" s="184">
        <v>98.479656485837836</v>
      </c>
      <c r="P6" s="184">
        <v>96.793898681382942</v>
      </c>
      <c r="Q6" s="184">
        <v>97.952658201426303</v>
      </c>
      <c r="R6" s="184">
        <v>97.894056566123879</v>
      </c>
      <c r="S6" s="184">
        <v>97.672773134989072</v>
      </c>
      <c r="T6" s="184">
        <v>99.540810286453777</v>
      </c>
      <c r="U6" s="184">
        <v>95.24755423939807</v>
      </c>
      <c r="V6" s="184">
        <v>96.474053962543778</v>
      </c>
      <c r="W6" s="184">
        <v>90.779274022260779</v>
      </c>
      <c r="X6" s="184">
        <v>95.380945636758412</v>
      </c>
      <c r="Y6" s="184">
        <v>91.238629751408865</v>
      </c>
      <c r="Z6" s="184">
        <v>90.217008961346949</v>
      </c>
      <c r="AA6" s="184">
        <v>92.276291883181742</v>
      </c>
      <c r="AB6" s="184">
        <v>87.855027061964876</v>
      </c>
      <c r="AC6" s="108"/>
      <c r="AD6" s="108"/>
    </row>
    <row r="7" spans="1:30" ht="15" customHeight="1">
      <c r="A7" s="90">
        <v>3</v>
      </c>
      <c r="B7" s="213" t="s">
        <v>623</v>
      </c>
      <c r="C7" s="90" t="s">
        <v>624</v>
      </c>
      <c r="D7" s="184" t="s">
        <v>452</v>
      </c>
      <c r="E7" s="184" t="s">
        <v>452</v>
      </c>
      <c r="F7" s="184" t="s">
        <v>452</v>
      </c>
      <c r="G7" s="184" t="s">
        <v>452</v>
      </c>
      <c r="H7" s="184">
        <v>100</v>
      </c>
      <c r="I7" s="184">
        <v>105.91660014571427</v>
      </c>
      <c r="J7" s="184">
        <v>108.4156399647385</v>
      </c>
      <c r="K7" s="184">
        <v>111.42076365904616</v>
      </c>
      <c r="L7" s="184">
        <v>115.44550819744599</v>
      </c>
      <c r="M7" s="184">
        <v>115.68656153151937</v>
      </c>
      <c r="N7" s="184">
        <v>120.00640544340978</v>
      </c>
      <c r="O7" s="184">
        <v>128.63687369844217</v>
      </c>
      <c r="P7" s="184">
        <v>130.19056681550862</v>
      </c>
      <c r="Q7" s="184">
        <v>127.92674940392985</v>
      </c>
      <c r="R7" s="184">
        <v>129.76367105122023</v>
      </c>
      <c r="S7" s="184">
        <v>133.79015712946955</v>
      </c>
      <c r="T7" s="184">
        <v>132.41890964273625</v>
      </c>
      <c r="U7" s="184">
        <v>138.9587501588021</v>
      </c>
      <c r="V7" s="184">
        <v>142.32545449464334</v>
      </c>
      <c r="W7" s="184">
        <v>147.00833622445342</v>
      </c>
      <c r="X7" s="184">
        <v>148.20818686439006</v>
      </c>
      <c r="Y7" s="184">
        <v>144.24895326862207</v>
      </c>
      <c r="Z7" s="184">
        <v>149.49996232527144</v>
      </c>
      <c r="AA7" s="184">
        <v>148.34296405398999</v>
      </c>
      <c r="AB7" s="184">
        <v>148.76984428593511</v>
      </c>
      <c r="AC7" s="108"/>
      <c r="AD7" s="108"/>
    </row>
    <row r="8" spans="1:30" ht="15" customHeight="1">
      <c r="A8" s="90">
        <v>4</v>
      </c>
      <c r="B8" s="213" t="s">
        <v>625</v>
      </c>
      <c r="C8" s="90" t="s">
        <v>621</v>
      </c>
      <c r="D8" s="184">
        <v>100</v>
      </c>
      <c r="E8" s="184">
        <v>96.275973715434063</v>
      </c>
      <c r="F8" s="184">
        <v>92.255875343500975</v>
      </c>
      <c r="G8" s="184">
        <v>91.535728297198588</v>
      </c>
      <c r="H8" s="184">
        <v>90.02953738996878</v>
      </c>
      <c r="I8" s="184">
        <v>89.775329864738268</v>
      </c>
      <c r="J8" s="184">
        <v>91.213010783727142</v>
      </c>
      <c r="K8" s="184">
        <v>88.456411274193101</v>
      </c>
      <c r="L8" s="184">
        <v>86.413209604355742</v>
      </c>
      <c r="M8" s="184">
        <v>83.765793186588738</v>
      </c>
      <c r="N8" s="184">
        <v>83.696033882504295</v>
      </c>
      <c r="O8" s="184">
        <v>84.863812564221988</v>
      </c>
      <c r="P8" s="184">
        <v>83.18113667355469</v>
      </c>
      <c r="Q8" s="184">
        <v>82.918493071364281</v>
      </c>
      <c r="R8" s="184">
        <v>81.542747227594063</v>
      </c>
      <c r="S8" s="184">
        <v>79.528153154301123</v>
      </c>
      <c r="T8" s="184">
        <v>80.157482859432122</v>
      </c>
      <c r="U8" s="184">
        <v>77.962607447739117</v>
      </c>
      <c r="V8" s="184">
        <v>78.223315608425153</v>
      </c>
      <c r="W8" s="184">
        <v>72.809272040372861</v>
      </c>
      <c r="X8" s="184">
        <v>75.6006303704266</v>
      </c>
      <c r="Y8" s="184">
        <v>74.027762025434214</v>
      </c>
      <c r="Z8" s="184">
        <v>74.468229629118269</v>
      </c>
      <c r="AA8" s="184">
        <v>76.265533258801227</v>
      </c>
      <c r="AB8" s="214" t="s">
        <v>457</v>
      </c>
      <c r="AC8" s="108"/>
      <c r="AD8" s="108"/>
    </row>
    <row r="9" spans="1:30" ht="15" customHeight="1">
      <c r="A9" s="90">
        <v>5</v>
      </c>
      <c r="B9" s="213" t="s">
        <v>626</v>
      </c>
      <c r="C9" s="90" t="s">
        <v>423</v>
      </c>
      <c r="D9" s="356">
        <v>1.9</v>
      </c>
      <c r="E9" s="356">
        <v>0</v>
      </c>
      <c r="F9" s="356">
        <v>0</v>
      </c>
      <c r="G9" s="356">
        <v>2.1</v>
      </c>
      <c r="H9" s="356">
        <v>0</v>
      </c>
      <c r="I9" s="356">
        <v>2.2000000000000002</v>
      </c>
      <c r="J9" s="356">
        <v>2.1</v>
      </c>
      <c r="K9" s="356">
        <v>2.8</v>
      </c>
      <c r="L9" s="356">
        <v>3.2</v>
      </c>
      <c r="M9" s="356">
        <v>3.4</v>
      </c>
      <c r="N9" s="356">
        <v>3.7</v>
      </c>
      <c r="O9" s="356">
        <v>4</v>
      </c>
      <c r="P9" s="356">
        <v>4.4000000000000004</v>
      </c>
      <c r="Q9" s="356">
        <v>5.8</v>
      </c>
      <c r="R9" s="356">
        <v>6.3</v>
      </c>
      <c r="S9" s="356">
        <v>7.2</v>
      </c>
      <c r="T9" s="356">
        <v>8.1</v>
      </c>
      <c r="U9" s="356">
        <v>9.6999999999999993</v>
      </c>
      <c r="V9" s="356">
        <v>9.1</v>
      </c>
      <c r="W9" s="356">
        <v>10.1</v>
      </c>
      <c r="X9" s="356">
        <v>10.9</v>
      </c>
      <c r="Y9" s="356">
        <v>11.8</v>
      </c>
      <c r="Z9" s="356">
        <v>12.8</v>
      </c>
      <c r="AA9" s="356">
        <v>13.2</v>
      </c>
      <c r="AB9" s="356">
        <v>13.5</v>
      </c>
      <c r="AC9" s="108"/>
      <c r="AD9" s="108"/>
    </row>
    <row r="10" spans="1:30" ht="15" customHeight="1">
      <c r="A10" s="90">
        <v>6</v>
      </c>
      <c r="B10" s="213" t="s">
        <v>627</v>
      </c>
      <c r="C10" s="90" t="s">
        <v>423</v>
      </c>
      <c r="D10" s="356">
        <v>3.4</v>
      </c>
      <c r="E10" s="356">
        <v>3.1</v>
      </c>
      <c r="F10" s="356">
        <v>3.6</v>
      </c>
      <c r="G10" s="356">
        <v>3.8</v>
      </c>
      <c r="H10" s="356">
        <v>4.3</v>
      </c>
      <c r="I10" s="356">
        <v>4.7</v>
      </c>
      <c r="J10" s="356">
        <v>4.8</v>
      </c>
      <c r="K10" s="356">
        <v>4.0999999999999996</v>
      </c>
      <c r="L10" s="356">
        <v>4.5</v>
      </c>
      <c r="M10" s="356">
        <v>5.2</v>
      </c>
      <c r="N10" s="356">
        <v>6.2</v>
      </c>
      <c r="O10" s="356">
        <v>6.6</v>
      </c>
      <c r="P10" s="356">
        <v>7.7</v>
      </c>
      <c r="Q10" s="356">
        <v>7.6</v>
      </c>
      <c r="R10" s="356">
        <v>9.3000000000000007</v>
      </c>
      <c r="S10" s="356">
        <v>10.199999999999999</v>
      </c>
      <c r="T10" s="356">
        <v>11.6</v>
      </c>
      <c r="U10" s="356">
        <v>14.2</v>
      </c>
      <c r="V10" s="356">
        <v>15.1</v>
      </c>
      <c r="W10" s="356">
        <v>16.3</v>
      </c>
      <c r="X10" s="356">
        <v>17</v>
      </c>
      <c r="Y10" s="356">
        <v>20.399999999999999</v>
      </c>
      <c r="Z10" s="356">
        <v>23.7</v>
      </c>
      <c r="AA10" s="356">
        <v>25.2</v>
      </c>
      <c r="AB10" s="356">
        <v>27.4</v>
      </c>
      <c r="AC10" s="108"/>
      <c r="AD10" s="108"/>
    </row>
    <row r="11" spans="1:30" ht="15" customHeight="1">
      <c r="A11" s="90">
        <v>7</v>
      </c>
      <c r="B11" s="213" t="s">
        <v>628</v>
      </c>
      <c r="C11" s="90" t="s">
        <v>774</v>
      </c>
      <c r="D11" s="238" t="s">
        <v>452</v>
      </c>
      <c r="E11" s="238" t="s">
        <v>452</v>
      </c>
      <c r="F11" s="238" t="s">
        <v>452</v>
      </c>
      <c r="G11" s="238" t="s">
        <v>452</v>
      </c>
      <c r="H11" s="238" t="s">
        <v>452</v>
      </c>
      <c r="I11" s="238" t="s">
        <v>452</v>
      </c>
      <c r="J11" s="238">
        <v>119.5700889801512</v>
      </c>
      <c r="K11" s="238">
        <v>120.72969002278394</v>
      </c>
      <c r="L11" s="238">
        <v>123.49264722980122</v>
      </c>
      <c r="M11" s="238">
        <v>126.26382361490036</v>
      </c>
      <c r="N11" s="238">
        <v>129.14278361029969</v>
      </c>
      <c r="O11" s="238">
        <v>128.33891830208137</v>
      </c>
      <c r="P11" s="238">
        <v>123.06987456920402</v>
      </c>
      <c r="Q11" s="238">
        <v>115.10094280246733</v>
      </c>
      <c r="R11" s="238">
        <v>115.10167291137182</v>
      </c>
      <c r="S11" s="238">
        <v>114.28337719219377</v>
      </c>
      <c r="T11" s="238">
        <v>113.32385606205594</v>
      </c>
      <c r="U11" s="238">
        <v>112.79447844523281</v>
      </c>
      <c r="V11" s="238">
        <v>103.80471520791203</v>
      </c>
      <c r="W11" s="238">
        <v>93.869680481884373</v>
      </c>
      <c r="X11" s="238">
        <v>86.638775344898818</v>
      </c>
      <c r="Y11" s="238">
        <v>80.877309296497174</v>
      </c>
      <c r="Z11" s="238">
        <v>74.433285393219066</v>
      </c>
      <c r="AA11" s="238">
        <v>72.586876317301289</v>
      </c>
      <c r="AB11" s="238">
        <v>69.209999999999994</v>
      </c>
      <c r="AC11" s="108"/>
      <c r="AD11" s="108"/>
    </row>
    <row r="12" spans="1:30" ht="15" customHeight="1">
      <c r="A12" s="90">
        <v>8</v>
      </c>
      <c r="B12" s="213" t="s">
        <v>629</v>
      </c>
      <c r="C12" s="90" t="s">
        <v>630</v>
      </c>
      <c r="D12" s="238">
        <v>76.540141683003142</v>
      </c>
      <c r="E12" s="238">
        <v>72.265697303483478</v>
      </c>
      <c r="F12" s="238">
        <v>71.284327604176681</v>
      </c>
      <c r="G12" s="238">
        <v>73.094819940855885</v>
      </c>
      <c r="H12" s="238">
        <v>76.587921960173816</v>
      </c>
      <c r="I12" s="238">
        <v>73.075570420513642</v>
      </c>
      <c r="J12" s="238">
        <v>76.04504604658473</v>
      </c>
      <c r="K12" s="238">
        <v>72.784224793125745</v>
      </c>
      <c r="L12" s="238">
        <v>70.140283727856016</v>
      </c>
      <c r="M12" s="238">
        <v>74.827160601654114</v>
      </c>
      <c r="N12" s="238">
        <v>71.862893395066905</v>
      </c>
      <c r="O12" s="238">
        <v>71.107621443279626</v>
      </c>
      <c r="P12" s="238">
        <v>69.744345964173604</v>
      </c>
      <c r="Q12" s="238">
        <v>69.804151275986129</v>
      </c>
      <c r="R12" s="238">
        <v>72.431735900987604</v>
      </c>
      <c r="S12" s="238">
        <v>71.765172798697037</v>
      </c>
      <c r="T12" s="238">
        <v>70.180469331197926</v>
      </c>
      <c r="U12" s="238">
        <v>70.517226394120385</v>
      </c>
      <c r="V12" s="238">
        <v>70.525189197285286</v>
      </c>
      <c r="W12" s="238">
        <v>67.468420967775586</v>
      </c>
      <c r="X12" s="238">
        <v>67.642625186502002</v>
      </c>
      <c r="Y12" s="238">
        <v>63.428752524838245</v>
      </c>
      <c r="Z12" s="362" t="s">
        <v>457</v>
      </c>
      <c r="AA12" s="362" t="s">
        <v>457</v>
      </c>
      <c r="AB12" s="362" t="s">
        <v>457</v>
      </c>
      <c r="AC12" s="108"/>
      <c r="AD12" s="108"/>
    </row>
    <row r="13" spans="1:30" ht="15" customHeight="1">
      <c r="A13" s="90">
        <v>9</v>
      </c>
      <c r="B13" s="213" t="s">
        <v>631</v>
      </c>
      <c r="C13" s="90" t="s">
        <v>423</v>
      </c>
      <c r="D13" s="356" t="s">
        <v>452</v>
      </c>
      <c r="E13" s="356">
        <v>3.1667932649702495</v>
      </c>
      <c r="F13" s="356">
        <v>2.5942005049194248</v>
      </c>
      <c r="G13" s="356">
        <v>3.0833547796745875</v>
      </c>
      <c r="H13" s="356">
        <v>2.5057231367706758</v>
      </c>
      <c r="I13" s="356">
        <v>2.9364678126053247</v>
      </c>
      <c r="J13" s="356">
        <v>3.5423501806553426</v>
      </c>
      <c r="K13" s="356">
        <v>2.9451118149144171</v>
      </c>
      <c r="L13" s="356">
        <v>2.5318224384733159</v>
      </c>
      <c r="M13" s="356">
        <v>1.69821006547596</v>
      </c>
      <c r="N13" s="356">
        <v>1.5072667825824009</v>
      </c>
      <c r="O13" s="356">
        <v>3.111590247035346</v>
      </c>
      <c r="P13" s="356">
        <v>3.9442083203201026</v>
      </c>
      <c r="Q13" s="356">
        <v>4.1756152931425889</v>
      </c>
      <c r="R13" s="356">
        <v>3.7407844553469967</v>
      </c>
      <c r="S13" s="356">
        <v>3.4169397529619361</v>
      </c>
      <c r="T13" s="356">
        <v>1.721508409067168</v>
      </c>
      <c r="U13" s="357">
        <v>-0.18724907787985981</v>
      </c>
      <c r="V13" s="357">
        <v>0.17687196983300413</v>
      </c>
      <c r="W13" s="357">
        <v>3.2349976425447515</v>
      </c>
      <c r="X13" s="357">
        <v>4.2209871088269262</v>
      </c>
      <c r="Y13" s="357">
        <v>0.95678327266270091</v>
      </c>
      <c r="Z13" s="357">
        <v>8.7881053846656454E-2</v>
      </c>
      <c r="AA13" s="357">
        <v>0.11053523443537694</v>
      </c>
      <c r="AB13" s="357">
        <v>-0.3063124860665718</v>
      </c>
      <c r="AC13" s="108"/>
      <c r="AD13" s="108"/>
    </row>
    <row r="14" spans="1:30" ht="15" customHeight="1">
      <c r="A14" s="90">
        <v>10</v>
      </c>
      <c r="B14" s="213" t="s">
        <v>632</v>
      </c>
      <c r="C14" s="90" t="s">
        <v>423</v>
      </c>
      <c r="D14" s="356" t="s">
        <v>452</v>
      </c>
      <c r="E14" s="356" t="s">
        <v>452</v>
      </c>
      <c r="F14" s="356" t="s">
        <v>452</v>
      </c>
      <c r="G14" s="356" t="s">
        <v>452</v>
      </c>
      <c r="H14" s="356" t="s">
        <v>452</v>
      </c>
      <c r="I14" s="356" t="s">
        <v>452</v>
      </c>
      <c r="J14" s="356" t="s">
        <v>452</v>
      </c>
      <c r="K14" s="356" t="s">
        <v>452</v>
      </c>
      <c r="L14" s="356" t="s">
        <v>452</v>
      </c>
      <c r="M14" s="356" t="s">
        <v>452</v>
      </c>
      <c r="N14" s="356" t="s">
        <v>452</v>
      </c>
      <c r="O14" s="356" t="s">
        <v>452</v>
      </c>
      <c r="P14" s="356" t="s">
        <v>452</v>
      </c>
      <c r="Q14" s="356" t="s">
        <v>452</v>
      </c>
      <c r="R14" s="356" t="s">
        <v>452</v>
      </c>
      <c r="S14" s="356">
        <v>1.992</v>
      </c>
      <c r="T14" s="356">
        <v>1.4770000000000001</v>
      </c>
      <c r="U14" s="357">
        <v>0.64200000000000002</v>
      </c>
      <c r="V14" s="357">
        <v>0.69199999999999995</v>
      </c>
      <c r="W14" s="357">
        <v>0.55200000000000005</v>
      </c>
      <c r="X14" s="357">
        <v>2.2029999999999998</v>
      </c>
      <c r="Y14" s="357">
        <v>1.4</v>
      </c>
      <c r="Z14" s="357">
        <v>0.153</v>
      </c>
      <c r="AA14" s="357">
        <v>-0.23</v>
      </c>
      <c r="AB14" s="357">
        <v>-0.82099999999999995</v>
      </c>
      <c r="AC14" s="108"/>
      <c r="AD14" s="108"/>
    </row>
    <row r="15" spans="1:30" ht="15" customHeight="1">
      <c r="A15" s="90">
        <v>11</v>
      </c>
      <c r="B15" s="213" t="s">
        <v>633</v>
      </c>
      <c r="C15" s="90" t="s">
        <v>423</v>
      </c>
      <c r="D15" s="356" t="s">
        <v>452</v>
      </c>
      <c r="E15" s="356">
        <v>39.236489769197362</v>
      </c>
      <c r="F15" s="356">
        <v>41.773769943542369</v>
      </c>
      <c r="G15" s="356">
        <v>45.302294078860484</v>
      </c>
      <c r="H15" s="356">
        <v>47.541716955654351</v>
      </c>
      <c r="I15" s="356">
        <v>54.820038690647422</v>
      </c>
      <c r="J15" s="356">
        <v>57.597548524727806</v>
      </c>
      <c r="K15" s="356">
        <v>58.772535051807075</v>
      </c>
      <c r="L15" s="356">
        <v>59.406916604338754</v>
      </c>
      <c r="M15" s="356">
        <v>60.030994537212813</v>
      </c>
      <c r="N15" s="356">
        <v>58.861033413970368</v>
      </c>
      <c r="O15" s="356">
        <v>57.662086840837659</v>
      </c>
      <c r="P15" s="356">
        <v>59.256095849797894</v>
      </c>
      <c r="Q15" s="356">
        <v>62.967911066267881</v>
      </c>
      <c r="R15" s="356">
        <v>64.701138895984343</v>
      </c>
      <c r="S15" s="356">
        <v>66.945011865128691</v>
      </c>
      <c r="T15" s="356">
        <v>66.376057662174873</v>
      </c>
      <c r="U15" s="356">
        <v>63.585982978080004</v>
      </c>
      <c r="V15" s="356">
        <v>65.040558370482557</v>
      </c>
      <c r="W15" s="356">
        <v>72.498618043474735</v>
      </c>
      <c r="X15" s="356">
        <v>81.00730215576381</v>
      </c>
      <c r="Y15" s="356">
        <v>78.373694101630704</v>
      </c>
      <c r="Z15" s="356">
        <v>79.707099453329761</v>
      </c>
      <c r="AA15" s="356">
        <v>77.350699442006217</v>
      </c>
      <c r="AB15" s="356">
        <v>74.916468025997645</v>
      </c>
      <c r="AC15" s="108"/>
      <c r="AD15" s="108"/>
    </row>
    <row r="16" spans="1:30" ht="15" customHeight="1">
      <c r="A16" s="90">
        <v>12</v>
      </c>
      <c r="B16" s="213" t="s">
        <v>634</v>
      </c>
      <c r="C16" s="90" t="s">
        <v>423</v>
      </c>
      <c r="D16" s="356" t="s">
        <v>452</v>
      </c>
      <c r="E16" s="356">
        <v>24.855614634763896</v>
      </c>
      <c r="F16" s="356">
        <v>25.063291885897648</v>
      </c>
      <c r="G16" s="356">
        <v>23.939664293271569</v>
      </c>
      <c r="H16" s="356">
        <v>23.988329718241371</v>
      </c>
      <c r="I16" s="356">
        <v>23.361981799797775</v>
      </c>
      <c r="J16" s="356">
        <v>22.826062128825946</v>
      </c>
      <c r="K16" s="356">
        <v>22.489819987900912</v>
      </c>
      <c r="L16" s="356">
        <v>22.615757371558246</v>
      </c>
      <c r="M16" s="356">
        <v>22.898134516291506</v>
      </c>
      <c r="N16" s="356">
        <v>22.987980042334442</v>
      </c>
      <c r="O16" s="356">
        <v>21.675665756818127</v>
      </c>
      <c r="P16" s="356">
        <v>20.038926532958552</v>
      </c>
      <c r="Q16" s="356">
        <v>19.508441137256316</v>
      </c>
      <c r="R16" s="356">
        <v>19.156529934555316</v>
      </c>
      <c r="S16" s="356">
        <v>19.069434906947837</v>
      </c>
      <c r="T16" s="356">
        <v>19.821205473728192</v>
      </c>
      <c r="U16" s="356">
        <v>20.116384095367319</v>
      </c>
      <c r="V16" s="356">
        <v>20.330283323053862</v>
      </c>
      <c r="W16" s="356">
        <v>19.161274326499424</v>
      </c>
      <c r="X16" s="356">
        <v>19.435555762269097</v>
      </c>
      <c r="Y16" s="356">
        <v>20.26624789132558</v>
      </c>
      <c r="Z16" s="356">
        <v>20.177649680927527</v>
      </c>
      <c r="AA16" s="356">
        <v>19.756808303968349</v>
      </c>
      <c r="AB16" s="356">
        <v>20.067189134498314</v>
      </c>
      <c r="AC16" s="108"/>
      <c r="AD16" s="108"/>
    </row>
    <row r="17" spans="1:30" ht="15" customHeight="1">
      <c r="A17" s="90">
        <v>13</v>
      </c>
      <c r="B17" s="213" t="s">
        <v>635</v>
      </c>
      <c r="C17" s="90" t="s">
        <v>636</v>
      </c>
      <c r="D17" s="184" t="s">
        <v>452</v>
      </c>
      <c r="E17" s="184">
        <v>25.486414857971596</v>
      </c>
      <c r="F17" s="184">
        <v>25.780111646028239</v>
      </c>
      <c r="G17" s="184">
        <v>25.349608346986294</v>
      </c>
      <c r="H17" s="184">
        <v>25.895028763724792</v>
      </c>
      <c r="I17" s="184">
        <v>26.267886555393638</v>
      </c>
      <c r="J17" s="184">
        <v>26.406738937188624</v>
      </c>
      <c r="K17" s="184">
        <v>26.843918758835866</v>
      </c>
      <c r="L17" s="184">
        <v>27.383001572614564</v>
      </c>
      <c r="M17" s="184">
        <v>27.907406459000818</v>
      </c>
      <c r="N17" s="184">
        <v>28.698725507373339</v>
      </c>
      <c r="O17" s="184">
        <v>29.131428005829488</v>
      </c>
      <c r="P17" s="184">
        <v>29.081275696515604</v>
      </c>
      <c r="Q17" s="184">
        <v>28.861529156568103</v>
      </c>
      <c r="R17" s="184">
        <v>29.205925188785589</v>
      </c>
      <c r="S17" s="184">
        <v>29.425524228754366</v>
      </c>
      <c r="T17" s="184">
        <v>30.550621834251999</v>
      </c>
      <c r="U17" s="184">
        <v>31.586234710623245</v>
      </c>
      <c r="V17" s="184">
        <v>31.983695567462252</v>
      </c>
      <c r="W17" s="184">
        <v>30.276905624427481</v>
      </c>
      <c r="X17" s="184">
        <v>31.55766478711303</v>
      </c>
      <c r="Y17" s="184">
        <v>32.70387502904169</v>
      </c>
      <c r="Z17" s="184">
        <v>32.781064345618127</v>
      </c>
      <c r="AA17" s="184">
        <v>32.804217068803815</v>
      </c>
      <c r="AB17" s="184">
        <v>33.225814565676686</v>
      </c>
      <c r="AC17" s="108"/>
      <c r="AD17" s="108"/>
    </row>
    <row r="18" spans="1:30" ht="15" customHeight="1">
      <c r="A18" s="90">
        <v>14</v>
      </c>
      <c r="B18" s="213" t="s">
        <v>637</v>
      </c>
      <c r="C18" s="90" t="s">
        <v>638</v>
      </c>
      <c r="D18" s="184" t="s">
        <v>452</v>
      </c>
      <c r="E18" s="184" t="s">
        <v>452</v>
      </c>
      <c r="F18" s="184" t="s">
        <v>452</v>
      </c>
      <c r="G18" s="184" t="s">
        <v>452</v>
      </c>
      <c r="H18" s="184" t="s">
        <v>452</v>
      </c>
      <c r="I18" s="184" t="s">
        <v>452</v>
      </c>
      <c r="J18" s="184" t="s">
        <v>452</v>
      </c>
      <c r="K18" s="184" t="s">
        <v>452</v>
      </c>
      <c r="L18" s="184" t="s">
        <v>452</v>
      </c>
      <c r="M18" s="184">
        <v>100</v>
      </c>
      <c r="N18" s="184">
        <v>99.907365825144581</v>
      </c>
      <c r="O18" s="184">
        <v>99.01240844373865</v>
      </c>
      <c r="P18" s="184">
        <v>99.100329601572483</v>
      </c>
      <c r="Q18" s="184">
        <v>104.76876197127787</v>
      </c>
      <c r="R18" s="184">
        <v>109.2426503048323</v>
      </c>
      <c r="S18" s="184">
        <v>110.15897822493061</v>
      </c>
      <c r="T18" s="184">
        <v>114.22881972173307</v>
      </c>
      <c r="U18" s="184">
        <v>115.3605115155158</v>
      </c>
      <c r="V18" s="184">
        <v>114.82933694188257</v>
      </c>
      <c r="W18" s="184">
        <v>108.64431894779564</v>
      </c>
      <c r="X18" s="184">
        <v>112.18105475082199</v>
      </c>
      <c r="Y18" s="184">
        <v>110.91668630014419</v>
      </c>
      <c r="Z18" s="184">
        <v>108.79776027487456</v>
      </c>
      <c r="AA18" s="214" t="s">
        <v>457</v>
      </c>
      <c r="AB18" s="214" t="s">
        <v>457</v>
      </c>
      <c r="AC18" s="108"/>
      <c r="AD18" s="108"/>
    </row>
    <row r="19" spans="1:30" ht="15" customHeight="1">
      <c r="A19" s="90">
        <v>15</v>
      </c>
      <c r="B19" s="213" t="s">
        <v>639</v>
      </c>
      <c r="C19" s="90" t="s">
        <v>638</v>
      </c>
      <c r="D19" s="184" t="s">
        <v>452</v>
      </c>
      <c r="E19" s="184" t="s">
        <v>452</v>
      </c>
      <c r="F19" s="184" t="s">
        <v>452</v>
      </c>
      <c r="G19" s="184" t="s">
        <v>452</v>
      </c>
      <c r="H19" s="184" t="s">
        <v>452</v>
      </c>
      <c r="I19" s="184" t="s">
        <v>452</v>
      </c>
      <c r="J19" s="184" t="s">
        <v>452</v>
      </c>
      <c r="K19" s="184" t="s">
        <v>452</v>
      </c>
      <c r="L19" s="184" t="s">
        <v>452</v>
      </c>
      <c r="M19" s="184">
        <v>100</v>
      </c>
      <c r="N19" s="184">
        <v>96.049237655949966</v>
      </c>
      <c r="O19" s="184">
        <v>96.400400909637156</v>
      </c>
      <c r="P19" s="184">
        <v>96.473494975072938</v>
      </c>
      <c r="Q19" s="184">
        <v>97.037025883359007</v>
      </c>
      <c r="R19" s="184">
        <v>98.161565612594586</v>
      </c>
      <c r="S19" s="184">
        <v>97.153460377859005</v>
      </c>
      <c r="T19" s="184">
        <v>94.658680364960929</v>
      </c>
      <c r="U19" s="184">
        <v>91.966056021949768</v>
      </c>
      <c r="V19" s="184">
        <v>91.73096153727478</v>
      </c>
      <c r="W19" s="184">
        <v>97.784145068616013</v>
      </c>
      <c r="X19" s="184">
        <v>93.881921190355683</v>
      </c>
      <c r="Y19" s="184">
        <v>91.700466073356765</v>
      </c>
      <c r="Z19" s="184">
        <v>91.660255897483594</v>
      </c>
      <c r="AA19" s="214" t="s">
        <v>457</v>
      </c>
      <c r="AB19" s="214" t="s">
        <v>457</v>
      </c>
      <c r="AC19" s="108"/>
      <c r="AD19" s="108"/>
    </row>
    <row r="20" spans="1:30" ht="15" customHeight="1">
      <c r="A20" s="90">
        <v>16</v>
      </c>
      <c r="B20" s="213" t="s">
        <v>640</v>
      </c>
      <c r="C20" s="90" t="s">
        <v>423</v>
      </c>
      <c r="D20" s="356" t="s">
        <v>452</v>
      </c>
      <c r="E20" s="356" t="s">
        <v>452</v>
      </c>
      <c r="F20" s="356" t="s">
        <v>452</v>
      </c>
      <c r="G20" s="356" t="s">
        <v>452</v>
      </c>
      <c r="H20" s="356" t="s">
        <v>452</v>
      </c>
      <c r="I20" s="356" t="s">
        <v>452</v>
      </c>
      <c r="J20" s="356" t="s">
        <v>452</v>
      </c>
      <c r="K20" s="356" t="s">
        <v>452</v>
      </c>
      <c r="L20" s="356" t="s">
        <v>452</v>
      </c>
      <c r="M20" s="356">
        <v>16.512652532967039</v>
      </c>
      <c r="N20" s="356">
        <v>17.17707004464377</v>
      </c>
      <c r="O20" s="356">
        <v>16.637911699373621</v>
      </c>
      <c r="P20" s="356">
        <v>16.558500260812323</v>
      </c>
      <c r="Q20" s="356">
        <v>16.505786933747906</v>
      </c>
      <c r="R20" s="356">
        <v>16.857223639222589</v>
      </c>
      <c r="S20" s="356">
        <v>17.210884293741568</v>
      </c>
      <c r="T20" s="356">
        <v>17.938286671372392</v>
      </c>
      <c r="U20" s="356">
        <v>18.410291333419483</v>
      </c>
      <c r="V20" s="356">
        <v>18.499311540791794</v>
      </c>
      <c r="W20" s="356">
        <v>17.194035556029004</v>
      </c>
      <c r="X20" s="356">
        <v>17.846591552455902</v>
      </c>
      <c r="Y20" s="356">
        <v>18.463576332020907</v>
      </c>
      <c r="Z20" s="356">
        <v>18.210859351930075</v>
      </c>
      <c r="AA20" s="214" t="s">
        <v>457</v>
      </c>
      <c r="AB20" s="214" t="s">
        <v>457</v>
      </c>
      <c r="AC20" s="108"/>
      <c r="AD20" s="108"/>
    </row>
    <row r="21" spans="1:30" ht="15" customHeight="1">
      <c r="A21" s="90">
        <v>17</v>
      </c>
      <c r="B21" s="213" t="s">
        <v>641</v>
      </c>
      <c r="C21" s="90" t="s">
        <v>423</v>
      </c>
      <c r="D21" s="356" t="s">
        <v>452</v>
      </c>
      <c r="E21" s="356" t="s">
        <v>452</v>
      </c>
      <c r="F21" s="356" t="s">
        <v>452</v>
      </c>
      <c r="G21" s="356" t="s">
        <v>452</v>
      </c>
      <c r="H21" s="356" t="s">
        <v>452</v>
      </c>
      <c r="I21" s="356" t="s">
        <v>452</v>
      </c>
      <c r="J21" s="356" t="s">
        <v>452</v>
      </c>
      <c r="K21" s="356" t="s">
        <v>452</v>
      </c>
      <c r="L21" s="356" t="s">
        <v>452</v>
      </c>
      <c r="M21" s="356">
        <v>13.479312664020441</v>
      </c>
      <c r="N21" s="356">
        <v>13.805213271914058</v>
      </c>
      <c r="O21" s="356">
        <v>13.314067754473328</v>
      </c>
      <c r="P21" s="356">
        <v>13.101040488104928</v>
      </c>
      <c r="Q21" s="356">
        <v>11.279406972328742</v>
      </c>
      <c r="R21" s="356">
        <v>11.67849743857972</v>
      </c>
      <c r="S21" s="356">
        <v>11.560788037622139</v>
      </c>
      <c r="T21" s="356">
        <v>10.724483005554566</v>
      </c>
      <c r="U21" s="356">
        <v>10.3951525885231</v>
      </c>
      <c r="V21" s="356">
        <v>10.246265950547587</v>
      </c>
      <c r="W21" s="356">
        <v>9.9570535391110067</v>
      </c>
      <c r="X21" s="356">
        <v>10.356717140462406</v>
      </c>
      <c r="Y21" s="356">
        <v>8.9659558126504812</v>
      </c>
      <c r="Z21" s="356">
        <v>9.677144602641631</v>
      </c>
      <c r="AA21" s="214" t="s">
        <v>457</v>
      </c>
      <c r="AB21" s="214" t="s">
        <v>457</v>
      </c>
      <c r="AC21" s="108"/>
      <c r="AD21" s="108"/>
    </row>
    <row r="22" spans="1:30" ht="15" customHeight="1">
      <c r="A22" s="90">
        <v>18</v>
      </c>
      <c r="B22" s="213" t="s">
        <v>642</v>
      </c>
      <c r="C22" s="90" t="s">
        <v>783</v>
      </c>
      <c r="D22" s="214" t="s">
        <v>452</v>
      </c>
      <c r="E22" s="214">
        <v>130.28666666666666</v>
      </c>
      <c r="F22" s="214">
        <v>119.03666666666668</v>
      </c>
      <c r="G22" s="214">
        <v>115.00666666666667</v>
      </c>
      <c r="H22" s="214">
        <v>114.71666666666668</v>
      </c>
      <c r="I22" s="214">
        <v>113.97666666666667</v>
      </c>
      <c r="J22" s="214">
        <v>112.57</v>
      </c>
      <c r="K22" s="214">
        <v>110.39999999999999</v>
      </c>
      <c r="L22" s="214">
        <v>110.76666666666667</v>
      </c>
      <c r="M22" s="214">
        <v>114.60000000000001</v>
      </c>
      <c r="N22" s="214">
        <v>112.45333333333333</v>
      </c>
      <c r="O22" s="214">
        <v>111.15333333333335</v>
      </c>
      <c r="P22" s="214">
        <v>108.06</v>
      </c>
      <c r="Q22" s="214">
        <v>105.88999999999999</v>
      </c>
      <c r="R22" s="214">
        <v>104.15333333333332</v>
      </c>
      <c r="S22" s="214">
        <v>103.40666666666668</v>
      </c>
      <c r="T22" s="214">
        <v>104.15666666666668</v>
      </c>
      <c r="U22" s="214">
        <v>103.49333333333334</v>
      </c>
      <c r="V22" s="214">
        <v>94.716666666666654</v>
      </c>
      <c r="W22" s="214">
        <v>92.17</v>
      </c>
      <c r="X22" s="214">
        <v>94.826666666666668</v>
      </c>
      <c r="Y22" s="214">
        <v>99.899999999999991</v>
      </c>
      <c r="Z22" s="214">
        <v>100.60000000000001</v>
      </c>
      <c r="AA22" s="214" t="s">
        <v>457</v>
      </c>
      <c r="AB22" s="214" t="s">
        <v>457</v>
      </c>
      <c r="AC22" s="108"/>
      <c r="AD22" s="108"/>
    </row>
    <row r="23" spans="1:30" ht="15" customHeight="1">
      <c r="A23" s="90">
        <v>19</v>
      </c>
      <c r="B23" s="213" t="s">
        <v>643</v>
      </c>
      <c r="C23" s="90" t="s">
        <v>423</v>
      </c>
      <c r="D23" s="358" t="s">
        <v>452</v>
      </c>
      <c r="E23" s="358" t="s">
        <v>452</v>
      </c>
      <c r="F23" s="358" t="s">
        <v>452</v>
      </c>
      <c r="G23" s="358" t="s">
        <v>452</v>
      </c>
      <c r="H23" s="358" t="s">
        <v>452</v>
      </c>
      <c r="I23" s="358" t="s">
        <v>452</v>
      </c>
      <c r="J23" s="358" t="s">
        <v>452</v>
      </c>
      <c r="K23" s="358" t="s">
        <v>452</v>
      </c>
      <c r="L23" s="358" t="s">
        <v>452</v>
      </c>
      <c r="M23" s="358">
        <v>2.8515881900230888</v>
      </c>
      <c r="N23" s="358">
        <v>0</v>
      </c>
      <c r="O23" s="358">
        <v>3.5725367543115638</v>
      </c>
      <c r="P23" s="358">
        <v>0</v>
      </c>
      <c r="Q23" s="358">
        <v>4.2990181091251172</v>
      </c>
      <c r="R23" s="358">
        <v>0</v>
      </c>
      <c r="S23" s="358">
        <v>4.5932833192448577</v>
      </c>
      <c r="T23" s="358">
        <v>0</v>
      </c>
      <c r="U23" s="358">
        <v>5.0793073143686263</v>
      </c>
      <c r="V23" s="358">
        <v>0</v>
      </c>
      <c r="W23" s="358">
        <v>0</v>
      </c>
      <c r="X23" s="358">
        <v>5.6362547892720309</v>
      </c>
      <c r="Y23" s="358">
        <v>0</v>
      </c>
      <c r="Z23" s="358">
        <v>5.7609810827188568</v>
      </c>
      <c r="AA23" s="358">
        <v>6</v>
      </c>
      <c r="AB23" s="358">
        <v>6.2</v>
      </c>
      <c r="AC23" s="108"/>
      <c r="AD23" s="108"/>
    </row>
    <row r="24" spans="1:30" ht="15" customHeight="1">
      <c r="A24" s="90">
        <v>20</v>
      </c>
      <c r="B24" s="213" t="s">
        <v>644</v>
      </c>
      <c r="C24" s="90" t="s">
        <v>621</v>
      </c>
      <c r="D24" s="184">
        <v>100</v>
      </c>
      <c r="E24" s="184">
        <v>85.151874089564814</v>
      </c>
      <c r="F24" s="184">
        <v>78.263305053168722</v>
      </c>
      <c r="G24" s="184">
        <v>74.544929864215092</v>
      </c>
      <c r="H24" s="184">
        <v>66.036798441126834</v>
      </c>
      <c r="I24" s="184">
        <v>63.151355403674344</v>
      </c>
      <c r="J24" s="184">
        <v>60.995453608241249</v>
      </c>
      <c r="K24" s="184">
        <v>58.986921852353262</v>
      </c>
      <c r="L24" s="184">
        <v>57.578190522251404</v>
      </c>
      <c r="M24" s="184">
        <v>55.680960569920295</v>
      </c>
      <c r="N24" s="184">
        <v>53.483598876588189</v>
      </c>
      <c r="O24" s="184">
        <v>52.213478803125419</v>
      </c>
      <c r="P24" s="184">
        <v>50.251604207109004</v>
      </c>
      <c r="Q24" s="184">
        <v>49.133451617039647</v>
      </c>
      <c r="R24" s="184">
        <v>48.161210969682188</v>
      </c>
      <c r="S24" s="184">
        <v>46.803350092927978</v>
      </c>
      <c r="T24" s="184">
        <v>46.59842162423702</v>
      </c>
      <c r="U24" s="184">
        <v>45.272752706326173</v>
      </c>
      <c r="V24" s="184">
        <v>44.465455853104309</v>
      </c>
      <c r="W24" s="184">
        <v>43.082903699861674</v>
      </c>
      <c r="X24" s="184">
        <v>42.996375867051441</v>
      </c>
      <c r="Y24" s="184">
        <v>43.267162224712919</v>
      </c>
      <c r="Z24" s="184">
        <v>41.983310603583099</v>
      </c>
      <c r="AA24" s="184">
        <v>42.491406028981139</v>
      </c>
      <c r="AB24" s="214" t="s">
        <v>457</v>
      </c>
      <c r="AC24" s="108"/>
      <c r="AD24" s="108"/>
    </row>
    <row r="25" spans="1:30">
      <c r="A25" s="215" t="s">
        <v>646</v>
      </c>
      <c r="B25" s="215"/>
    </row>
    <row r="26" spans="1:30">
      <c r="A26" s="79" t="s">
        <v>645</v>
      </c>
    </row>
    <row r="27" spans="1:30">
      <c r="A27" s="79" t="s">
        <v>775</v>
      </c>
    </row>
    <row r="28" spans="1:30">
      <c r="A28" s="79" t="s">
        <v>776</v>
      </c>
    </row>
    <row r="30" spans="1:30">
      <c r="B30" s="211"/>
    </row>
  </sheetData>
  <pageMargins left="0.59055118110236227" right="0.39370078740157483" top="0.59055118110236227" bottom="0.59055118110236227" header="0.11811023622047245" footer="0.11811023622047245"/>
  <pageSetup paperSize="9" scale="80" orientation="portrait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2"/>
  <sheetViews>
    <sheetView workbookViewId="0"/>
  </sheetViews>
  <sheetFormatPr baseColWidth="10" defaultRowHeight="12.75"/>
  <cols>
    <col min="1" max="1" width="5.7109375" style="79" customWidth="1"/>
    <col min="2" max="2" width="8.7109375" style="79" customWidth="1"/>
    <col min="3" max="3" width="52.7109375" style="234" customWidth="1"/>
    <col min="4" max="10" width="10.5703125" style="322" customWidth="1"/>
    <col min="11" max="16" width="10.7109375" style="322" customWidth="1"/>
    <col min="17" max="255" width="11.42578125" style="322"/>
    <col min="256" max="256" width="5.7109375" style="322" customWidth="1"/>
    <col min="257" max="257" width="11.7109375" style="322" customWidth="1"/>
    <col min="258" max="258" width="52.7109375" style="322" customWidth="1"/>
    <col min="259" max="271" width="10.5703125" style="322" customWidth="1"/>
    <col min="272" max="272" width="5.7109375" style="322" customWidth="1"/>
    <col min="273" max="511" width="11.42578125" style="322"/>
    <col min="512" max="512" width="5.7109375" style="322" customWidth="1"/>
    <col min="513" max="513" width="11.7109375" style="322" customWidth="1"/>
    <col min="514" max="514" width="52.7109375" style="322" customWidth="1"/>
    <col min="515" max="527" width="10.5703125" style="322" customWidth="1"/>
    <col min="528" max="528" width="5.7109375" style="322" customWidth="1"/>
    <col min="529" max="767" width="11.42578125" style="322"/>
    <col min="768" max="768" width="5.7109375" style="322" customWidth="1"/>
    <col min="769" max="769" width="11.7109375" style="322" customWidth="1"/>
    <col min="770" max="770" width="52.7109375" style="322" customWidth="1"/>
    <col min="771" max="783" width="10.5703125" style="322" customWidth="1"/>
    <col min="784" max="784" width="5.7109375" style="322" customWidth="1"/>
    <col min="785" max="1023" width="11.42578125" style="322"/>
    <col min="1024" max="1024" width="5.7109375" style="322" customWidth="1"/>
    <col min="1025" max="1025" width="11.7109375" style="322" customWidth="1"/>
    <col min="1026" max="1026" width="52.7109375" style="322" customWidth="1"/>
    <col min="1027" max="1039" width="10.5703125" style="322" customWidth="1"/>
    <col min="1040" max="1040" width="5.7109375" style="322" customWidth="1"/>
    <col min="1041" max="1279" width="11.42578125" style="322"/>
    <col min="1280" max="1280" width="5.7109375" style="322" customWidth="1"/>
    <col min="1281" max="1281" width="11.7109375" style="322" customWidth="1"/>
    <col min="1282" max="1282" width="52.7109375" style="322" customWidth="1"/>
    <col min="1283" max="1295" width="10.5703125" style="322" customWidth="1"/>
    <col min="1296" max="1296" width="5.7109375" style="322" customWidth="1"/>
    <col min="1297" max="1535" width="11.42578125" style="322"/>
    <col min="1536" max="1536" width="5.7109375" style="322" customWidth="1"/>
    <col min="1537" max="1537" width="11.7109375" style="322" customWidth="1"/>
    <col min="1538" max="1538" width="52.7109375" style="322" customWidth="1"/>
    <col min="1539" max="1551" width="10.5703125" style="322" customWidth="1"/>
    <col min="1552" max="1552" width="5.7109375" style="322" customWidth="1"/>
    <col min="1553" max="1791" width="11.42578125" style="322"/>
    <col min="1792" max="1792" width="5.7109375" style="322" customWidth="1"/>
    <col min="1793" max="1793" width="11.7109375" style="322" customWidth="1"/>
    <col min="1794" max="1794" width="52.7109375" style="322" customWidth="1"/>
    <col min="1795" max="1807" width="10.5703125" style="322" customWidth="1"/>
    <col min="1808" max="1808" width="5.7109375" style="322" customWidth="1"/>
    <col min="1809" max="2047" width="11.42578125" style="322"/>
    <col min="2048" max="2048" width="5.7109375" style="322" customWidth="1"/>
    <col min="2049" max="2049" width="11.7109375" style="322" customWidth="1"/>
    <col min="2050" max="2050" width="52.7109375" style="322" customWidth="1"/>
    <col min="2051" max="2063" width="10.5703125" style="322" customWidth="1"/>
    <col min="2064" max="2064" width="5.7109375" style="322" customWidth="1"/>
    <col min="2065" max="2303" width="11.42578125" style="322"/>
    <col min="2304" max="2304" width="5.7109375" style="322" customWidth="1"/>
    <col min="2305" max="2305" width="11.7109375" style="322" customWidth="1"/>
    <col min="2306" max="2306" width="52.7109375" style="322" customWidth="1"/>
    <col min="2307" max="2319" width="10.5703125" style="322" customWidth="1"/>
    <col min="2320" max="2320" width="5.7109375" style="322" customWidth="1"/>
    <col min="2321" max="2559" width="11.42578125" style="322"/>
    <col min="2560" max="2560" width="5.7109375" style="322" customWidth="1"/>
    <col min="2561" max="2561" width="11.7109375" style="322" customWidth="1"/>
    <col min="2562" max="2562" width="52.7109375" style="322" customWidth="1"/>
    <col min="2563" max="2575" width="10.5703125" style="322" customWidth="1"/>
    <col min="2576" max="2576" width="5.7109375" style="322" customWidth="1"/>
    <col min="2577" max="2815" width="11.42578125" style="322"/>
    <col min="2816" max="2816" width="5.7109375" style="322" customWidth="1"/>
    <col min="2817" max="2817" width="11.7109375" style="322" customWidth="1"/>
    <col min="2818" max="2818" width="52.7109375" style="322" customWidth="1"/>
    <col min="2819" max="2831" width="10.5703125" style="322" customWidth="1"/>
    <col min="2832" max="2832" width="5.7109375" style="322" customWidth="1"/>
    <col min="2833" max="3071" width="11.42578125" style="322"/>
    <col min="3072" max="3072" width="5.7109375" style="322" customWidth="1"/>
    <col min="3073" max="3073" width="11.7109375" style="322" customWidth="1"/>
    <col min="3074" max="3074" width="52.7109375" style="322" customWidth="1"/>
    <col min="3075" max="3087" width="10.5703125" style="322" customWidth="1"/>
    <col min="3088" max="3088" width="5.7109375" style="322" customWidth="1"/>
    <col min="3089" max="3327" width="11.42578125" style="322"/>
    <col min="3328" max="3328" width="5.7109375" style="322" customWidth="1"/>
    <col min="3329" max="3329" width="11.7109375" style="322" customWidth="1"/>
    <col min="3330" max="3330" width="52.7109375" style="322" customWidth="1"/>
    <col min="3331" max="3343" width="10.5703125" style="322" customWidth="1"/>
    <col min="3344" max="3344" width="5.7109375" style="322" customWidth="1"/>
    <col min="3345" max="3583" width="11.42578125" style="322"/>
    <col min="3584" max="3584" width="5.7109375" style="322" customWidth="1"/>
    <col min="3585" max="3585" width="11.7109375" style="322" customWidth="1"/>
    <col min="3586" max="3586" width="52.7109375" style="322" customWidth="1"/>
    <col min="3587" max="3599" width="10.5703125" style="322" customWidth="1"/>
    <col min="3600" max="3600" width="5.7109375" style="322" customWidth="1"/>
    <col min="3601" max="3839" width="11.42578125" style="322"/>
    <col min="3840" max="3840" width="5.7109375" style="322" customWidth="1"/>
    <col min="3841" max="3841" width="11.7109375" style="322" customWidth="1"/>
    <col min="3842" max="3842" width="52.7109375" style="322" customWidth="1"/>
    <col min="3843" max="3855" width="10.5703125" style="322" customWidth="1"/>
    <col min="3856" max="3856" width="5.7109375" style="322" customWidth="1"/>
    <col min="3857" max="4095" width="11.42578125" style="322"/>
    <col min="4096" max="4096" width="5.7109375" style="322" customWidth="1"/>
    <col min="4097" max="4097" width="11.7109375" style="322" customWidth="1"/>
    <col min="4098" max="4098" width="52.7109375" style="322" customWidth="1"/>
    <col min="4099" max="4111" width="10.5703125" style="322" customWidth="1"/>
    <col min="4112" max="4112" width="5.7109375" style="322" customWidth="1"/>
    <col min="4113" max="4351" width="11.42578125" style="322"/>
    <col min="4352" max="4352" width="5.7109375" style="322" customWidth="1"/>
    <col min="4353" max="4353" width="11.7109375" style="322" customWidth="1"/>
    <col min="4354" max="4354" width="52.7109375" style="322" customWidth="1"/>
    <col min="4355" max="4367" width="10.5703125" style="322" customWidth="1"/>
    <col min="4368" max="4368" width="5.7109375" style="322" customWidth="1"/>
    <col min="4369" max="4607" width="11.42578125" style="322"/>
    <col min="4608" max="4608" width="5.7109375" style="322" customWidth="1"/>
    <col min="4609" max="4609" width="11.7109375" style="322" customWidth="1"/>
    <col min="4610" max="4610" width="52.7109375" style="322" customWidth="1"/>
    <col min="4611" max="4623" width="10.5703125" style="322" customWidth="1"/>
    <col min="4624" max="4624" width="5.7109375" style="322" customWidth="1"/>
    <col min="4625" max="4863" width="11.42578125" style="322"/>
    <col min="4864" max="4864" width="5.7109375" style="322" customWidth="1"/>
    <col min="4865" max="4865" width="11.7109375" style="322" customWidth="1"/>
    <col min="4866" max="4866" width="52.7109375" style="322" customWidth="1"/>
    <col min="4867" max="4879" width="10.5703125" style="322" customWidth="1"/>
    <col min="4880" max="4880" width="5.7109375" style="322" customWidth="1"/>
    <col min="4881" max="5119" width="11.42578125" style="322"/>
    <col min="5120" max="5120" width="5.7109375" style="322" customWidth="1"/>
    <col min="5121" max="5121" width="11.7109375" style="322" customWidth="1"/>
    <col min="5122" max="5122" width="52.7109375" style="322" customWidth="1"/>
    <col min="5123" max="5135" width="10.5703125" style="322" customWidth="1"/>
    <col min="5136" max="5136" width="5.7109375" style="322" customWidth="1"/>
    <col min="5137" max="5375" width="11.42578125" style="322"/>
    <col min="5376" max="5376" width="5.7109375" style="322" customWidth="1"/>
    <col min="5377" max="5377" width="11.7109375" style="322" customWidth="1"/>
    <col min="5378" max="5378" width="52.7109375" style="322" customWidth="1"/>
    <col min="5379" max="5391" width="10.5703125" style="322" customWidth="1"/>
    <col min="5392" max="5392" width="5.7109375" style="322" customWidth="1"/>
    <col min="5393" max="5631" width="11.42578125" style="322"/>
    <col min="5632" max="5632" width="5.7109375" style="322" customWidth="1"/>
    <col min="5633" max="5633" width="11.7109375" style="322" customWidth="1"/>
    <col min="5634" max="5634" width="52.7109375" style="322" customWidth="1"/>
    <col min="5635" max="5647" width="10.5703125" style="322" customWidth="1"/>
    <col min="5648" max="5648" width="5.7109375" style="322" customWidth="1"/>
    <col min="5649" max="5887" width="11.42578125" style="322"/>
    <col min="5888" max="5888" width="5.7109375" style="322" customWidth="1"/>
    <col min="5889" max="5889" width="11.7109375" style="322" customWidth="1"/>
    <col min="5890" max="5890" width="52.7109375" style="322" customWidth="1"/>
    <col min="5891" max="5903" width="10.5703125" style="322" customWidth="1"/>
    <col min="5904" max="5904" width="5.7109375" style="322" customWidth="1"/>
    <col min="5905" max="6143" width="11.42578125" style="322"/>
    <col min="6144" max="6144" width="5.7109375" style="322" customWidth="1"/>
    <col min="6145" max="6145" width="11.7109375" style="322" customWidth="1"/>
    <col min="6146" max="6146" width="52.7109375" style="322" customWidth="1"/>
    <col min="6147" max="6159" width="10.5703125" style="322" customWidth="1"/>
    <col min="6160" max="6160" width="5.7109375" style="322" customWidth="1"/>
    <col min="6161" max="6399" width="11.42578125" style="322"/>
    <col min="6400" max="6400" width="5.7109375" style="322" customWidth="1"/>
    <col min="6401" max="6401" width="11.7109375" style="322" customWidth="1"/>
    <col min="6402" max="6402" width="52.7109375" style="322" customWidth="1"/>
    <col min="6403" max="6415" width="10.5703125" style="322" customWidth="1"/>
    <col min="6416" max="6416" width="5.7109375" style="322" customWidth="1"/>
    <col min="6417" max="6655" width="11.42578125" style="322"/>
    <col min="6656" max="6656" width="5.7109375" style="322" customWidth="1"/>
    <col min="6657" max="6657" width="11.7109375" style="322" customWidth="1"/>
    <col min="6658" max="6658" width="52.7109375" style="322" customWidth="1"/>
    <col min="6659" max="6671" width="10.5703125" style="322" customWidth="1"/>
    <col min="6672" max="6672" width="5.7109375" style="322" customWidth="1"/>
    <col min="6673" max="6911" width="11.42578125" style="322"/>
    <col min="6912" max="6912" width="5.7109375" style="322" customWidth="1"/>
    <col min="6913" max="6913" width="11.7109375" style="322" customWidth="1"/>
    <col min="6914" max="6914" width="52.7109375" style="322" customWidth="1"/>
    <col min="6915" max="6927" width="10.5703125" style="322" customWidth="1"/>
    <col min="6928" max="6928" width="5.7109375" style="322" customWidth="1"/>
    <col min="6929" max="7167" width="11.42578125" style="322"/>
    <col min="7168" max="7168" width="5.7109375" style="322" customWidth="1"/>
    <col min="7169" max="7169" width="11.7109375" style="322" customWidth="1"/>
    <col min="7170" max="7170" width="52.7109375" style="322" customWidth="1"/>
    <col min="7171" max="7183" width="10.5703125" style="322" customWidth="1"/>
    <col min="7184" max="7184" width="5.7109375" style="322" customWidth="1"/>
    <col min="7185" max="7423" width="11.42578125" style="322"/>
    <col min="7424" max="7424" width="5.7109375" style="322" customWidth="1"/>
    <col min="7425" max="7425" width="11.7109375" style="322" customWidth="1"/>
    <col min="7426" max="7426" width="52.7109375" style="322" customWidth="1"/>
    <col min="7427" max="7439" width="10.5703125" style="322" customWidth="1"/>
    <col min="7440" max="7440" width="5.7109375" style="322" customWidth="1"/>
    <col min="7441" max="7679" width="11.42578125" style="322"/>
    <col min="7680" max="7680" width="5.7109375" style="322" customWidth="1"/>
    <col min="7681" max="7681" width="11.7109375" style="322" customWidth="1"/>
    <col min="7682" max="7682" width="52.7109375" style="322" customWidth="1"/>
    <col min="7683" max="7695" width="10.5703125" style="322" customWidth="1"/>
    <col min="7696" max="7696" width="5.7109375" style="322" customWidth="1"/>
    <col min="7697" max="7935" width="11.42578125" style="322"/>
    <col min="7936" max="7936" width="5.7109375" style="322" customWidth="1"/>
    <col min="7937" max="7937" width="11.7109375" style="322" customWidth="1"/>
    <col min="7938" max="7938" width="52.7109375" style="322" customWidth="1"/>
    <col min="7939" max="7951" width="10.5703125" style="322" customWidth="1"/>
    <col min="7952" max="7952" width="5.7109375" style="322" customWidth="1"/>
    <col min="7953" max="8191" width="11.42578125" style="322"/>
    <col min="8192" max="8192" width="5.7109375" style="322" customWidth="1"/>
    <col min="8193" max="8193" width="11.7109375" style="322" customWidth="1"/>
    <col min="8194" max="8194" width="52.7109375" style="322" customWidth="1"/>
    <col min="8195" max="8207" width="10.5703125" style="322" customWidth="1"/>
    <col min="8208" max="8208" width="5.7109375" style="322" customWidth="1"/>
    <col min="8209" max="8447" width="11.42578125" style="322"/>
    <col min="8448" max="8448" width="5.7109375" style="322" customWidth="1"/>
    <col min="8449" max="8449" width="11.7109375" style="322" customWidth="1"/>
    <col min="8450" max="8450" width="52.7109375" style="322" customWidth="1"/>
    <col min="8451" max="8463" width="10.5703125" style="322" customWidth="1"/>
    <col min="8464" max="8464" width="5.7109375" style="322" customWidth="1"/>
    <col min="8465" max="8703" width="11.42578125" style="322"/>
    <col min="8704" max="8704" width="5.7109375" style="322" customWidth="1"/>
    <col min="8705" max="8705" width="11.7109375" style="322" customWidth="1"/>
    <col min="8706" max="8706" width="52.7109375" style="322" customWidth="1"/>
    <col min="8707" max="8719" width="10.5703125" style="322" customWidth="1"/>
    <col min="8720" max="8720" width="5.7109375" style="322" customWidth="1"/>
    <col min="8721" max="8959" width="11.42578125" style="322"/>
    <col min="8960" max="8960" width="5.7109375" style="322" customWidth="1"/>
    <col min="8961" max="8961" width="11.7109375" style="322" customWidth="1"/>
    <col min="8962" max="8962" width="52.7109375" style="322" customWidth="1"/>
    <col min="8963" max="8975" width="10.5703125" style="322" customWidth="1"/>
    <col min="8976" max="8976" width="5.7109375" style="322" customWidth="1"/>
    <col min="8977" max="9215" width="11.42578125" style="322"/>
    <col min="9216" max="9216" width="5.7109375" style="322" customWidth="1"/>
    <col min="9217" max="9217" width="11.7109375" style="322" customWidth="1"/>
    <col min="9218" max="9218" width="52.7109375" style="322" customWidth="1"/>
    <col min="9219" max="9231" width="10.5703125" style="322" customWidth="1"/>
    <col min="9232" max="9232" width="5.7109375" style="322" customWidth="1"/>
    <col min="9233" max="9471" width="11.42578125" style="322"/>
    <col min="9472" max="9472" width="5.7109375" style="322" customWidth="1"/>
    <col min="9473" max="9473" width="11.7109375" style="322" customWidth="1"/>
    <col min="9474" max="9474" width="52.7109375" style="322" customWidth="1"/>
    <col min="9475" max="9487" width="10.5703125" style="322" customWidth="1"/>
    <col min="9488" max="9488" width="5.7109375" style="322" customWidth="1"/>
    <col min="9489" max="9727" width="11.42578125" style="322"/>
    <col min="9728" max="9728" width="5.7109375" style="322" customWidth="1"/>
    <col min="9729" max="9729" width="11.7109375" style="322" customWidth="1"/>
    <col min="9730" max="9730" width="52.7109375" style="322" customWidth="1"/>
    <col min="9731" max="9743" width="10.5703125" style="322" customWidth="1"/>
    <col min="9744" max="9744" width="5.7109375" style="322" customWidth="1"/>
    <col min="9745" max="9983" width="11.42578125" style="322"/>
    <col min="9984" max="9984" width="5.7109375" style="322" customWidth="1"/>
    <col min="9985" max="9985" width="11.7109375" style="322" customWidth="1"/>
    <col min="9986" max="9986" width="52.7109375" style="322" customWidth="1"/>
    <col min="9987" max="9999" width="10.5703125" style="322" customWidth="1"/>
    <col min="10000" max="10000" width="5.7109375" style="322" customWidth="1"/>
    <col min="10001" max="10239" width="11.42578125" style="322"/>
    <col min="10240" max="10240" width="5.7109375" style="322" customWidth="1"/>
    <col min="10241" max="10241" width="11.7109375" style="322" customWidth="1"/>
    <col min="10242" max="10242" width="52.7109375" style="322" customWidth="1"/>
    <col min="10243" max="10255" width="10.5703125" style="322" customWidth="1"/>
    <col min="10256" max="10256" width="5.7109375" style="322" customWidth="1"/>
    <col min="10257" max="10495" width="11.42578125" style="322"/>
    <col min="10496" max="10496" width="5.7109375" style="322" customWidth="1"/>
    <col min="10497" max="10497" width="11.7109375" style="322" customWidth="1"/>
    <col min="10498" max="10498" width="52.7109375" style="322" customWidth="1"/>
    <col min="10499" max="10511" width="10.5703125" style="322" customWidth="1"/>
    <col min="10512" max="10512" width="5.7109375" style="322" customWidth="1"/>
    <col min="10513" max="10751" width="11.42578125" style="322"/>
    <col min="10752" max="10752" width="5.7109375" style="322" customWidth="1"/>
    <col min="10753" max="10753" width="11.7109375" style="322" customWidth="1"/>
    <col min="10754" max="10754" width="52.7109375" style="322" customWidth="1"/>
    <col min="10755" max="10767" width="10.5703125" style="322" customWidth="1"/>
    <col min="10768" max="10768" width="5.7109375" style="322" customWidth="1"/>
    <col min="10769" max="11007" width="11.42578125" style="322"/>
    <col min="11008" max="11008" width="5.7109375" style="322" customWidth="1"/>
    <col min="11009" max="11009" width="11.7109375" style="322" customWidth="1"/>
    <col min="11010" max="11010" width="52.7109375" style="322" customWidth="1"/>
    <col min="11011" max="11023" width="10.5703125" style="322" customWidth="1"/>
    <col min="11024" max="11024" width="5.7109375" style="322" customWidth="1"/>
    <col min="11025" max="11263" width="11.42578125" style="322"/>
    <col min="11264" max="11264" width="5.7109375" style="322" customWidth="1"/>
    <col min="11265" max="11265" width="11.7109375" style="322" customWidth="1"/>
    <col min="11266" max="11266" width="52.7109375" style="322" customWidth="1"/>
    <col min="11267" max="11279" width="10.5703125" style="322" customWidth="1"/>
    <col min="11280" max="11280" width="5.7109375" style="322" customWidth="1"/>
    <col min="11281" max="11519" width="11.42578125" style="322"/>
    <col min="11520" max="11520" width="5.7109375" style="322" customWidth="1"/>
    <col min="11521" max="11521" width="11.7109375" style="322" customWidth="1"/>
    <col min="11522" max="11522" width="52.7109375" style="322" customWidth="1"/>
    <col min="11523" max="11535" width="10.5703125" style="322" customWidth="1"/>
    <col min="11536" max="11536" width="5.7109375" style="322" customWidth="1"/>
    <col min="11537" max="11775" width="11.42578125" style="322"/>
    <col min="11776" max="11776" width="5.7109375" style="322" customWidth="1"/>
    <col min="11777" max="11777" width="11.7109375" style="322" customWidth="1"/>
    <col min="11778" max="11778" width="52.7109375" style="322" customWidth="1"/>
    <col min="11779" max="11791" width="10.5703125" style="322" customWidth="1"/>
    <col min="11792" max="11792" width="5.7109375" style="322" customWidth="1"/>
    <col min="11793" max="12031" width="11.42578125" style="322"/>
    <col min="12032" max="12032" width="5.7109375" style="322" customWidth="1"/>
    <col min="12033" max="12033" width="11.7109375" style="322" customWidth="1"/>
    <col min="12034" max="12034" width="52.7109375" style="322" customWidth="1"/>
    <col min="12035" max="12047" width="10.5703125" style="322" customWidth="1"/>
    <col min="12048" max="12048" width="5.7109375" style="322" customWidth="1"/>
    <col min="12049" max="12287" width="11.42578125" style="322"/>
    <col min="12288" max="12288" width="5.7109375" style="322" customWidth="1"/>
    <col min="12289" max="12289" width="11.7109375" style="322" customWidth="1"/>
    <col min="12290" max="12290" width="52.7109375" style="322" customWidth="1"/>
    <col min="12291" max="12303" width="10.5703125" style="322" customWidth="1"/>
    <col min="12304" max="12304" width="5.7109375" style="322" customWidth="1"/>
    <col min="12305" max="12543" width="11.42578125" style="322"/>
    <col min="12544" max="12544" width="5.7109375" style="322" customWidth="1"/>
    <col min="12545" max="12545" width="11.7109375" style="322" customWidth="1"/>
    <col min="12546" max="12546" width="52.7109375" style="322" customWidth="1"/>
    <col min="12547" max="12559" width="10.5703125" style="322" customWidth="1"/>
    <col min="12560" max="12560" width="5.7109375" style="322" customWidth="1"/>
    <col min="12561" max="12799" width="11.42578125" style="322"/>
    <col min="12800" max="12800" width="5.7109375" style="322" customWidth="1"/>
    <col min="12801" max="12801" width="11.7109375" style="322" customWidth="1"/>
    <col min="12802" max="12802" width="52.7109375" style="322" customWidth="1"/>
    <col min="12803" max="12815" width="10.5703125" style="322" customWidth="1"/>
    <col min="12816" max="12816" width="5.7109375" style="322" customWidth="1"/>
    <col min="12817" max="13055" width="11.42578125" style="322"/>
    <col min="13056" max="13056" width="5.7109375" style="322" customWidth="1"/>
    <col min="13057" max="13057" width="11.7109375" style="322" customWidth="1"/>
    <col min="13058" max="13058" width="52.7109375" style="322" customWidth="1"/>
    <col min="13059" max="13071" width="10.5703125" style="322" customWidth="1"/>
    <col min="13072" max="13072" width="5.7109375" style="322" customWidth="1"/>
    <col min="13073" max="13311" width="11.42578125" style="322"/>
    <col min="13312" max="13312" width="5.7109375" style="322" customWidth="1"/>
    <col min="13313" max="13313" width="11.7109375" style="322" customWidth="1"/>
    <col min="13314" max="13314" width="52.7109375" style="322" customWidth="1"/>
    <col min="13315" max="13327" width="10.5703125" style="322" customWidth="1"/>
    <col min="13328" max="13328" width="5.7109375" style="322" customWidth="1"/>
    <col min="13329" max="13567" width="11.42578125" style="322"/>
    <col min="13568" max="13568" width="5.7109375" style="322" customWidth="1"/>
    <col min="13569" max="13569" width="11.7109375" style="322" customWidth="1"/>
    <col min="13570" max="13570" width="52.7109375" style="322" customWidth="1"/>
    <col min="13571" max="13583" width="10.5703125" style="322" customWidth="1"/>
    <col min="13584" max="13584" width="5.7109375" style="322" customWidth="1"/>
    <col min="13585" max="13823" width="11.42578125" style="322"/>
    <col min="13824" max="13824" width="5.7109375" style="322" customWidth="1"/>
    <col min="13825" max="13825" width="11.7109375" style="322" customWidth="1"/>
    <col min="13826" max="13826" width="52.7109375" style="322" customWidth="1"/>
    <col min="13827" max="13839" width="10.5703125" style="322" customWidth="1"/>
    <col min="13840" max="13840" width="5.7109375" style="322" customWidth="1"/>
    <col min="13841" max="14079" width="11.42578125" style="322"/>
    <col min="14080" max="14080" width="5.7109375" style="322" customWidth="1"/>
    <col min="14081" max="14081" width="11.7109375" style="322" customWidth="1"/>
    <col min="14082" max="14082" width="52.7109375" style="322" customWidth="1"/>
    <col min="14083" max="14095" width="10.5703125" style="322" customWidth="1"/>
    <col min="14096" max="14096" width="5.7109375" style="322" customWidth="1"/>
    <col min="14097" max="14335" width="11.42578125" style="322"/>
    <col min="14336" max="14336" width="5.7109375" style="322" customWidth="1"/>
    <col min="14337" max="14337" width="11.7109375" style="322" customWidth="1"/>
    <col min="14338" max="14338" width="52.7109375" style="322" customWidth="1"/>
    <col min="14339" max="14351" width="10.5703125" style="322" customWidth="1"/>
    <col min="14352" max="14352" width="5.7109375" style="322" customWidth="1"/>
    <col min="14353" max="14591" width="11.42578125" style="322"/>
    <col min="14592" max="14592" width="5.7109375" style="322" customWidth="1"/>
    <col min="14593" max="14593" width="11.7109375" style="322" customWidth="1"/>
    <col min="14594" max="14594" width="52.7109375" style="322" customWidth="1"/>
    <col min="14595" max="14607" width="10.5703125" style="322" customWidth="1"/>
    <col min="14608" max="14608" width="5.7109375" style="322" customWidth="1"/>
    <col min="14609" max="14847" width="11.42578125" style="322"/>
    <col min="14848" max="14848" width="5.7109375" style="322" customWidth="1"/>
    <col min="14849" max="14849" width="11.7109375" style="322" customWidth="1"/>
    <col min="14850" max="14850" width="52.7109375" style="322" customWidth="1"/>
    <col min="14851" max="14863" width="10.5703125" style="322" customWidth="1"/>
    <col min="14864" max="14864" width="5.7109375" style="322" customWidth="1"/>
    <col min="14865" max="15103" width="11.42578125" style="322"/>
    <col min="15104" max="15104" width="5.7109375" style="322" customWidth="1"/>
    <col min="15105" max="15105" width="11.7109375" style="322" customWidth="1"/>
    <col min="15106" max="15106" width="52.7109375" style="322" customWidth="1"/>
    <col min="15107" max="15119" width="10.5703125" style="322" customWidth="1"/>
    <col min="15120" max="15120" width="5.7109375" style="322" customWidth="1"/>
    <col min="15121" max="15359" width="11.42578125" style="322"/>
    <col min="15360" max="15360" width="5.7109375" style="322" customWidth="1"/>
    <col min="15361" max="15361" width="11.7109375" style="322" customWidth="1"/>
    <col min="15362" max="15362" width="52.7109375" style="322" customWidth="1"/>
    <col min="15363" max="15375" width="10.5703125" style="322" customWidth="1"/>
    <col min="15376" max="15376" width="5.7109375" style="322" customWidth="1"/>
    <col min="15377" max="15615" width="11.42578125" style="322"/>
    <col min="15616" max="15616" width="5.7109375" style="322" customWidth="1"/>
    <col min="15617" max="15617" width="11.7109375" style="322" customWidth="1"/>
    <col min="15618" max="15618" width="52.7109375" style="322" customWidth="1"/>
    <col min="15619" max="15631" width="10.5703125" style="322" customWidth="1"/>
    <col min="15632" max="15632" width="5.7109375" style="322" customWidth="1"/>
    <col min="15633" max="15871" width="11.42578125" style="322"/>
    <col min="15872" max="15872" width="5.7109375" style="322" customWidth="1"/>
    <col min="15873" max="15873" width="11.7109375" style="322" customWidth="1"/>
    <col min="15874" max="15874" width="52.7109375" style="322" customWidth="1"/>
    <col min="15875" max="15887" width="10.5703125" style="322" customWidth="1"/>
    <col min="15888" max="15888" width="5.7109375" style="322" customWidth="1"/>
    <col min="15889" max="16127" width="11.42578125" style="322"/>
    <col min="16128" max="16128" width="5.7109375" style="322" customWidth="1"/>
    <col min="16129" max="16129" width="11.7109375" style="322" customWidth="1"/>
    <col min="16130" max="16130" width="52.7109375" style="322" customWidth="1"/>
    <col min="16131" max="16143" width="10.5703125" style="322" customWidth="1"/>
    <col min="16144" max="16144" width="5.7109375" style="322" customWidth="1"/>
    <col min="16145" max="16384" width="11.42578125" style="322"/>
  </cols>
  <sheetData>
    <row r="1" spans="1:18" s="314" customFormat="1" ht="20.25">
      <c r="A1" s="110" t="s">
        <v>771</v>
      </c>
      <c r="C1" s="315"/>
      <c r="E1" s="110"/>
      <c r="J1" s="110"/>
    </row>
    <row r="2" spans="1:18" s="317" customFormat="1" ht="16.5" customHeight="1">
      <c r="A2" s="316" t="s">
        <v>460</v>
      </c>
      <c r="C2" s="318"/>
      <c r="E2" s="316"/>
      <c r="J2" s="316"/>
    </row>
    <row r="3" spans="1:18" s="79" customFormat="1" ht="12.75" customHeight="1">
      <c r="C3" s="319"/>
      <c r="D3" s="320"/>
    </row>
    <row r="4" spans="1:18" s="107" customFormat="1" ht="27" customHeight="1">
      <c r="A4" s="69" t="s">
        <v>416</v>
      </c>
      <c r="B4" s="69" t="s">
        <v>719</v>
      </c>
      <c r="C4" s="69" t="s">
        <v>395</v>
      </c>
      <c r="D4" s="70">
        <v>2000</v>
      </c>
      <c r="E4" s="73">
        <v>2001</v>
      </c>
      <c r="F4" s="73">
        <v>2002</v>
      </c>
      <c r="G4" s="70">
        <v>2003</v>
      </c>
      <c r="H4" s="72">
        <v>2004</v>
      </c>
      <c r="I4" s="70">
        <v>2005</v>
      </c>
      <c r="J4" s="71">
        <v>2006</v>
      </c>
      <c r="K4" s="72">
        <v>2007</v>
      </c>
      <c r="L4" s="70">
        <v>2008</v>
      </c>
      <c r="M4" s="72">
        <v>2009</v>
      </c>
      <c r="N4" s="72">
        <v>2010</v>
      </c>
      <c r="O4" s="70">
        <v>2011</v>
      </c>
      <c r="P4" s="72">
        <v>2012</v>
      </c>
    </row>
    <row r="5" spans="1:18" ht="15" customHeight="1">
      <c r="A5" s="90">
        <v>1</v>
      </c>
      <c r="B5" s="323" t="s">
        <v>720</v>
      </c>
      <c r="C5" s="339" t="s">
        <v>721</v>
      </c>
      <c r="D5" s="338">
        <v>20109</v>
      </c>
      <c r="E5" s="338">
        <v>22690</v>
      </c>
      <c r="F5" s="338">
        <v>18911</v>
      </c>
      <c r="G5" s="338">
        <v>17446</v>
      </c>
      <c r="H5" s="338">
        <v>20683</v>
      </c>
      <c r="I5" s="338">
        <v>15818</v>
      </c>
      <c r="J5" s="338">
        <v>16879</v>
      </c>
      <c r="K5" s="349">
        <v>18622</v>
      </c>
      <c r="L5" s="349">
        <v>20563</v>
      </c>
      <c r="M5" s="349">
        <v>16279</v>
      </c>
      <c r="N5" s="349">
        <v>16705</v>
      </c>
      <c r="O5" s="349">
        <v>19001</v>
      </c>
      <c r="P5" s="349">
        <v>18179.802965553565</v>
      </c>
      <c r="Q5" s="321"/>
      <c r="R5" s="321"/>
    </row>
    <row r="6" spans="1:18" ht="15" customHeight="1">
      <c r="A6" s="90">
        <v>2</v>
      </c>
      <c r="B6" s="323" t="s">
        <v>722</v>
      </c>
      <c r="C6" s="339" t="s">
        <v>723</v>
      </c>
      <c r="D6" s="338">
        <v>5370</v>
      </c>
      <c r="E6" s="338">
        <v>5233</v>
      </c>
      <c r="F6" s="338">
        <v>5551</v>
      </c>
      <c r="G6" s="338">
        <v>4711</v>
      </c>
      <c r="H6" s="338">
        <v>4883</v>
      </c>
      <c r="I6" s="338">
        <v>4893</v>
      </c>
      <c r="J6" s="338">
        <v>6055</v>
      </c>
      <c r="K6" s="349">
        <v>6305</v>
      </c>
      <c r="L6" s="349">
        <v>7484</v>
      </c>
      <c r="M6" s="349">
        <v>6989</v>
      </c>
      <c r="N6" s="349">
        <v>7846</v>
      </c>
      <c r="O6" s="349">
        <v>8267</v>
      </c>
      <c r="P6" s="349">
        <v>8861.0359281437104</v>
      </c>
      <c r="Q6" s="321"/>
      <c r="R6" s="321"/>
    </row>
    <row r="7" spans="1:18" ht="15" customHeight="1">
      <c r="A7" s="90">
        <v>3</v>
      </c>
      <c r="B7" s="323" t="s">
        <v>724</v>
      </c>
      <c r="C7" s="339" t="s">
        <v>725</v>
      </c>
      <c r="D7" s="338">
        <v>383846</v>
      </c>
      <c r="E7" s="338">
        <v>388090</v>
      </c>
      <c r="F7" s="338">
        <v>382142</v>
      </c>
      <c r="G7" s="338">
        <v>385649</v>
      </c>
      <c r="H7" s="338">
        <v>400044</v>
      </c>
      <c r="I7" s="338">
        <v>404575</v>
      </c>
      <c r="J7" s="338">
        <v>435277</v>
      </c>
      <c r="K7" s="349">
        <v>462959</v>
      </c>
      <c r="L7" s="349">
        <v>449062</v>
      </c>
      <c r="M7" s="349">
        <v>371955</v>
      </c>
      <c r="N7" s="349">
        <v>446690</v>
      </c>
      <c r="O7" s="349">
        <v>475429</v>
      </c>
      <c r="P7" s="349">
        <v>482134.63403050881</v>
      </c>
      <c r="Q7" s="321"/>
      <c r="R7" s="321"/>
    </row>
    <row r="8" spans="1:18" ht="15" customHeight="1">
      <c r="A8" s="90">
        <v>4</v>
      </c>
      <c r="B8" s="323" t="s">
        <v>726</v>
      </c>
      <c r="C8" s="339" t="s">
        <v>727</v>
      </c>
      <c r="D8" s="338">
        <v>21887</v>
      </c>
      <c r="E8" s="338">
        <v>21945</v>
      </c>
      <c r="F8" s="338">
        <v>23949</v>
      </c>
      <c r="G8" s="338">
        <v>23331</v>
      </c>
      <c r="H8" s="338">
        <v>28335</v>
      </c>
      <c r="I8" s="338">
        <v>29093</v>
      </c>
      <c r="J8" s="338">
        <v>31651</v>
      </c>
      <c r="K8" s="349">
        <v>34307</v>
      </c>
      <c r="L8" s="349">
        <v>41419</v>
      </c>
      <c r="M8" s="349">
        <v>43386</v>
      </c>
      <c r="N8" s="349">
        <v>43833</v>
      </c>
      <c r="O8" s="349">
        <v>35990</v>
      </c>
      <c r="P8" s="349">
        <v>41184.686651888376</v>
      </c>
      <c r="Q8" s="321"/>
      <c r="R8" s="321"/>
    </row>
    <row r="9" spans="1:18" ht="15" customHeight="1">
      <c r="A9" s="90">
        <v>5</v>
      </c>
      <c r="B9" s="323" t="s">
        <v>728</v>
      </c>
      <c r="C9" s="339" t="s">
        <v>729</v>
      </c>
      <c r="D9" s="338">
        <v>19325</v>
      </c>
      <c r="E9" s="338">
        <v>19163</v>
      </c>
      <c r="F9" s="338">
        <v>19514</v>
      </c>
      <c r="G9" s="338">
        <v>20425</v>
      </c>
      <c r="H9" s="338">
        <v>21472</v>
      </c>
      <c r="I9" s="338">
        <v>22360</v>
      </c>
      <c r="J9" s="338">
        <v>22666</v>
      </c>
      <c r="K9" s="349">
        <v>23543</v>
      </c>
      <c r="L9" s="349">
        <v>24833</v>
      </c>
      <c r="M9" s="349">
        <v>23709</v>
      </c>
      <c r="N9" s="349">
        <v>25034</v>
      </c>
      <c r="O9" s="349">
        <v>26658</v>
      </c>
      <c r="P9" s="349">
        <v>27079.015054938438</v>
      </c>
      <c r="Q9" s="321"/>
      <c r="R9" s="321"/>
    </row>
    <row r="10" spans="1:18" ht="15" customHeight="1">
      <c r="A10" s="90">
        <v>6</v>
      </c>
      <c r="B10" s="323" t="s">
        <v>730</v>
      </c>
      <c r="C10" s="339" t="s">
        <v>731</v>
      </c>
      <c r="D10" s="338">
        <v>101578</v>
      </c>
      <c r="E10" s="338">
        <v>96393</v>
      </c>
      <c r="F10" s="338">
        <v>92928</v>
      </c>
      <c r="G10" s="338">
        <v>88940</v>
      </c>
      <c r="H10" s="338">
        <v>86401</v>
      </c>
      <c r="I10" s="338">
        <v>84414</v>
      </c>
      <c r="J10" s="338">
        <v>86974</v>
      </c>
      <c r="K10" s="349">
        <v>92012</v>
      </c>
      <c r="L10" s="349">
        <v>96213</v>
      </c>
      <c r="M10" s="349">
        <v>96771</v>
      </c>
      <c r="N10" s="349">
        <v>105833</v>
      </c>
      <c r="O10" s="349">
        <v>112884</v>
      </c>
      <c r="P10" s="349">
        <v>117778.68195262106</v>
      </c>
      <c r="Q10" s="321"/>
      <c r="R10" s="321"/>
    </row>
    <row r="11" spans="1:18" ht="15" customHeight="1">
      <c r="A11" s="90">
        <v>7</v>
      </c>
      <c r="B11" s="323" t="s">
        <v>732</v>
      </c>
      <c r="C11" s="339" t="s">
        <v>733</v>
      </c>
      <c r="D11" s="338">
        <v>213549</v>
      </c>
      <c r="E11" s="338">
        <v>228024</v>
      </c>
      <c r="F11" s="338">
        <v>231465</v>
      </c>
      <c r="G11" s="338">
        <v>234947</v>
      </c>
      <c r="H11" s="338">
        <v>236050</v>
      </c>
      <c r="I11" s="338">
        <v>240653</v>
      </c>
      <c r="J11" s="338">
        <v>247883</v>
      </c>
      <c r="K11" s="349">
        <v>255593</v>
      </c>
      <c r="L11" s="349">
        <v>264982</v>
      </c>
      <c r="M11" s="349">
        <v>261454</v>
      </c>
      <c r="N11" s="349">
        <v>251374</v>
      </c>
      <c r="O11" s="349">
        <v>273656</v>
      </c>
      <c r="P11" s="349">
        <v>266865.09520203288</v>
      </c>
      <c r="Q11" s="321"/>
      <c r="R11" s="321"/>
    </row>
    <row r="12" spans="1:18" ht="15" customHeight="1">
      <c r="A12" s="90">
        <v>8</v>
      </c>
      <c r="B12" s="323" t="s">
        <v>734</v>
      </c>
      <c r="C12" s="339" t="s">
        <v>735</v>
      </c>
      <c r="D12" s="338">
        <v>79451</v>
      </c>
      <c r="E12" s="338">
        <v>83511</v>
      </c>
      <c r="F12" s="338">
        <v>85813</v>
      </c>
      <c r="G12" s="338">
        <v>86995</v>
      </c>
      <c r="H12" s="338">
        <v>88619</v>
      </c>
      <c r="I12" s="338">
        <v>92691</v>
      </c>
      <c r="J12" s="338">
        <v>98338</v>
      </c>
      <c r="K12" s="349">
        <v>103550</v>
      </c>
      <c r="L12" s="349">
        <v>106223</v>
      </c>
      <c r="M12" s="349">
        <v>102806</v>
      </c>
      <c r="N12" s="349">
        <v>106124</v>
      </c>
      <c r="O12" s="349">
        <v>106947</v>
      </c>
      <c r="P12" s="349">
        <v>110005.7223652914</v>
      </c>
      <c r="Q12" s="321"/>
      <c r="R12" s="321"/>
    </row>
    <row r="13" spans="1:18" ht="15" customHeight="1">
      <c r="A13" s="90">
        <v>9</v>
      </c>
      <c r="B13" s="323" t="s">
        <v>736</v>
      </c>
      <c r="C13" s="339" t="s">
        <v>737</v>
      </c>
      <c r="D13" s="338">
        <v>31549</v>
      </c>
      <c r="E13" s="338">
        <v>32446</v>
      </c>
      <c r="F13" s="338">
        <v>31784</v>
      </c>
      <c r="G13" s="338">
        <v>31337</v>
      </c>
      <c r="H13" s="338">
        <v>31485</v>
      </c>
      <c r="I13" s="338">
        <v>31946</v>
      </c>
      <c r="J13" s="338">
        <v>32190</v>
      </c>
      <c r="K13" s="349">
        <v>34219</v>
      </c>
      <c r="L13" s="349">
        <v>33908</v>
      </c>
      <c r="M13" s="349">
        <v>32519</v>
      </c>
      <c r="N13" s="349">
        <v>34311</v>
      </c>
      <c r="O13" s="349">
        <v>36749</v>
      </c>
      <c r="P13" s="349">
        <v>39011.41763727121</v>
      </c>
      <c r="Q13" s="321"/>
      <c r="R13" s="321"/>
    </row>
    <row r="14" spans="1:18" ht="15" customHeight="1">
      <c r="A14" s="90">
        <v>10</v>
      </c>
      <c r="B14" s="323" t="s">
        <v>738</v>
      </c>
      <c r="C14" s="339" t="s">
        <v>739</v>
      </c>
      <c r="D14" s="338">
        <v>88415</v>
      </c>
      <c r="E14" s="338">
        <v>97556</v>
      </c>
      <c r="F14" s="338">
        <v>100923</v>
      </c>
      <c r="G14" s="338">
        <v>92257</v>
      </c>
      <c r="H14" s="338">
        <v>98623</v>
      </c>
      <c r="I14" s="338">
        <v>98229</v>
      </c>
      <c r="J14" s="338">
        <v>104265</v>
      </c>
      <c r="K14" s="349">
        <v>110900</v>
      </c>
      <c r="L14" s="349">
        <v>112265</v>
      </c>
      <c r="M14" s="349">
        <v>107777</v>
      </c>
      <c r="N14" s="349">
        <v>107282</v>
      </c>
      <c r="O14" s="349">
        <v>117351</v>
      </c>
      <c r="P14" s="349">
        <v>121872.02646421852</v>
      </c>
      <c r="Q14" s="321"/>
      <c r="R14" s="321"/>
    </row>
    <row r="15" spans="1:18" ht="15" customHeight="1">
      <c r="A15" s="90">
        <v>11</v>
      </c>
      <c r="B15" s="323" t="s">
        <v>740</v>
      </c>
      <c r="C15" s="339" t="s">
        <v>741</v>
      </c>
      <c r="D15" s="338">
        <v>81854</v>
      </c>
      <c r="E15" s="338">
        <v>85121</v>
      </c>
      <c r="F15" s="338">
        <v>92126</v>
      </c>
      <c r="G15" s="338">
        <v>96262</v>
      </c>
      <c r="H15" s="338">
        <v>108296</v>
      </c>
      <c r="I15" s="338">
        <v>106227</v>
      </c>
      <c r="J15" s="338">
        <v>105790</v>
      </c>
      <c r="K15" s="349">
        <v>99916</v>
      </c>
      <c r="L15" s="349">
        <v>91246</v>
      </c>
      <c r="M15" s="349">
        <v>100612</v>
      </c>
      <c r="N15" s="349">
        <v>102507</v>
      </c>
      <c r="O15" s="349">
        <v>95511</v>
      </c>
      <c r="P15" s="349">
        <v>97880.791285660642</v>
      </c>
      <c r="Q15" s="321"/>
      <c r="R15" s="321"/>
    </row>
    <row r="16" spans="1:18" ht="15" customHeight="1">
      <c r="A16" s="90">
        <v>12</v>
      </c>
      <c r="B16" s="323" t="s">
        <v>742</v>
      </c>
      <c r="C16" s="339" t="s">
        <v>743</v>
      </c>
      <c r="D16" s="338">
        <v>221789</v>
      </c>
      <c r="E16" s="338">
        <v>231807</v>
      </c>
      <c r="F16" s="338">
        <v>239346</v>
      </c>
      <c r="G16" s="338">
        <v>239328</v>
      </c>
      <c r="H16" s="338">
        <v>241764</v>
      </c>
      <c r="I16" s="338">
        <v>247732</v>
      </c>
      <c r="J16" s="338">
        <v>257754</v>
      </c>
      <c r="K16" s="349">
        <v>274488</v>
      </c>
      <c r="L16" s="349">
        <v>286270</v>
      </c>
      <c r="M16" s="349">
        <v>282293</v>
      </c>
      <c r="N16" s="349">
        <v>283744</v>
      </c>
      <c r="O16" s="349">
        <v>299420</v>
      </c>
      <c r="P16" s="349">
        <v>294742.31000017759</v>
      </c>
      <c r="Q16" s="321"/>
      <c r="R16" s="321"/>
    </row>
    <row r="17" spans="1:18" ht="15" customHeight="1">
      <c r="A17" s="90">
        <v>13</v>
      </c>
      <c r="B17" s="323" t="s">
        <v>744</v>
      </c>
      <c r="C17" s="339" t="s">
        <v>745</v>
      </c>
      <c r="D17" s="338">
        <v>151113</v>
      </c>
      <c r="E17" s="338">
        <v>157646</v>
      </c>
      <c r="F17" s="338">
        <v>157960</v>
      </c>
      <c r="G17" s="338">
        <v>159391</v>
      </c>
      <c r="H17" s="338">
        <v>155930</v>
      </c>
      <c r="I17" s="338">
        <v>158915</v>
      </c>
      <c r="J17" s="338">
        <v>165964</v>
      </c>
      <c r="K17" s="349">
        <v>175056</v>
      </c>
      <c r="L17" s="349">
        <v>180628</v>
      </c>
      <c r="M17" s="349">
        <v>164069</v>
      </c>
      <c r="N17" s="349">
        <v>170141</v>
      </c>
      <c r="O17" s="349">
        <v>176181</v>
      </c>
      <c r="P17" s="349">
        <v>184125.56195896844</v>
      </c>
      <c r="Q17" s="321"/>
      <c r="R17" s="321"/>
    </row>
    <row r="18" spans="1:18" ht="15" customHeight="1">
      <c r="A18" s="90">
        <v>14</v>
      </c>
      <c r="B18" s="323" t="s">
        <v>746</v>
      </c>
      <c r="C18" s="339" t="s">
        <v>747</v>
      </c>
      <c r="D18" s="338">
        <v>80191</v>
      </c>
      <c r="E18" s="338">
        <v>82043</v>
      </c>
      <c r="F18" s="338">
        <v>83725</v>
      </c>
      <c r="G18" s="338">
        <v>86038</v>
      </c>
      <c r="H18" s="338">
        <v>88987</v>
      </c>
      <c r="I18" s="338">
        <v>93856</v>
      </c>
      <c r="J18" s="338">
        <v>96752</v>
      </c>
      <c r="K18" s="349">
        <v>106420</v>
      </c>
      <c r="L18" s="349">
        <v>109130</v>
      </c>
      <c r="M18" s="349">
        <v>101668</v>
      </c>
      <c r="N18" s="349">
        <v>108201</v>
      </c>
      <c r="O18" s="349">
        <v>113952</v>
      </c>
      <c r="P18" s="349">
        <v>117206.07268348167</v>
      </c>
      <c r="Q18" s="321"/>
      <c r="R18" s="321"/>
    </row>
    <row r="19" spans="1:18" ht="15" customHeight="1">
      <c r="A19" s="90">
        <v>15</v>
      </c>
      <c r="B19" s="323" t="s">
        <v>748</v>
      </c>
      <c r="C19" s="339" t="s">
        <v>749</v>
      </c>
      <c r="D19" s="338">
        <v>124277</v>
      </c>
      <c r="E19" s="338">
        <v>126180</v>
      </c>
      <c r="F19" s="338">
        <v>128708</v>
      </c>
      <c r="G19" s="338">
        <v>129938</v>
      </c>
      <c r="H19" s="338">
        <v>129917</v>
      </c>
      <c r="I19" s="338">
        <v>130278</v>
      </c>
      <c r="J19" s="338">
        <v>131623</v>
      </c>
      <c r="K19" s="349">
        <v>133275</v>
      </c>
      <c r="L19" s="349">
        <v>137671</v>
      </c>
      <c r="M19" s="349">
        <v>142953</v>
      </c>
      <c r="N19" s="349">
        <v>146337</v>
      </c>
      <c r="O19" s="349">
        <v>148661</v>
      </c>
      <c r="P19" s="349">
        <v>151893.23549399196</v>
      </c>
      <c r="Q19" s="321"/>
      <c r="R19" s="321"/>
    </row>
    <row r="20" spans="1:18" ht="15" customHeight="1">
      <c r="A20" s="90">
        <v>16</v>
      </c>
      <c r="B20" s="323" t="s">
        <v>750</v>
      </c>
      <c r="C20" s="339" t="s">
        <v>751</v>
      </c>
      <c r="D20" s="338">
        <v>81378</v>
      </c>
      <c r="E20" s="338">
        <v>83498</v>
      </c>
      <c r="F20" s="338">
        <v>86326</v>
      </c>
      <c r="G20" s="338">
        <v>86597</v>
      </c>
      <c r="H20" s="338">
        <v>88484</v>
      </c>
      <c r="I20" s="338">
        <v>89425</v>
      </c>
      <c r="J20" s="338">
        <v>89000</v>
      </c>
      <c r="K20" s="349">
        <v>91061</v>
      </c>
      <c r="L20" s="349">
        <v>93391</v>
      </c>
      <c r="M20" s="349">
        <v>96785</v>
      </c>
      <c r="N20" s="349">
        <v>100598</v>
      </c>
      <c r="O20" s="349">
        <v>104893</v>
      </c>
      <c r="P20" s="349">
        <v>108183.11661631978</v>
      </c>
      <c r="Q20" s="321"/>
      <c r="R20" s="321"/>
    </row>
    <row r="21" spans="1:18" ht="15" customHeight="1">
      <c r="A21" s="90">
        <v>17</v>
      </c>
      <c r="B21" s="323" t="s">
        <v>752</v>
      </c>
      <c r="C21" s="339" t="s">
        <v>753</v>
      </c>
      <c r="D21" s="338">
        <v>118023</v>
      </c>
      <c r="E21" s="338">
        <v>121559</v>
      </c>
      <c r="F21" s="338">
        <v>129328</v>
      </c>
      <c r="G21" s="338">
        <v>131728</v>
      </c>
      <c r="H21" s="338">
        <v>134906</v>
      </c>
      <c r="I21" s="338">
        <v>137076</v>
      </c>
      <c r="J21" s="338">
        <v>139689</v>
      </c>
      <c r="K21" s="349">
        <v>141177</v>
      </c>
      <c r="L21" s="349">
        <v>147247</v>
      </c>
      <c r="M21" s="349">
        <v>154993</v>
      </c>
      <c r="N21" s="349">
        <v>162587</v>
      </c>
      <c r="O21" s="349">
        <v>168790</v>
      </c>
      <c r="P21" s="349">
        <v>176862.6841308625</v>
      </c>
      <c r="Q21" s="321"/>
      <c r="R21" s="321"/>
    </row>
    <row r="22" spans="1:18" ht="15" customHeight="1">
      <c r="A22" s="90">
        <v>18</v>
      </c>
      <c r="B22" s="323" t="s">
        <v>754</v>
      </c>
      <c r="C22" s="339" t="s">
        <v>755</v>
      </c>
      <c r="D22" s="338">
        <v>82548</v>
      </c>
      <c r="E22" s="338">
        <v>83982</v>
      </c>
      <c r="F22" s="338">
        <v>84831</v>
      </c>
      <c r="G22" s="338">
        <v>86709</v>
      </c>
      <c r="H22" s="338">
        <v>89704</v>
      </c>
      <c r="I22" s="338">
        <v>90842</v>
      </c>
      <c r="J22" s="338">
        <v>93146</v>
      </c>
      <c r="K22" s="349">
        <v>94790</v>
      </c>
      <c r="L22" s="349">
        <v>98404</v>
      </c>
      <c r="M22" s="349">
        <v>96571</v>
      </c>
      <c r="N22" s="349">
        <v>98181</v>
      </c>
      <c r="O22" s="349">
        <v>100985</v>
      </c>
      <c r="P22" s="349">
        <v>102487.98126203443</v>
      </c>
      <c r="Q22" s="321"/>
      <c r="R22" s="321"/>
    </row>
    <row r="23" spans="1:18" ht="20.100000000000001" customHeight="1">
      <c r="A23" s="90">
        <v>19</v>
      </c>
      <c r="B23" s="340"/>
      <c r="C23" s="337" t="s">
        <v>756</v>
      </c>
      <c r="D23" s="338">
        <v>1906252</v>
      </c>
      <c r="E23" s="338">
        <v>1966887</v>
      </c>
      <c r="F23" s="338">
        <v>1995330</v>
      </c>
      <c r="G23" s="338">
        <v>2002029</v>
      </c>
      <c r="H23" s="338">
        <v>2054583</v>
      </c>
      <c r="I23" s="338">
        <v>2079023</v>
      </c>
      <c r="J23" s="338">
        <v>2161896</v>
      </c>
      <c r="K23" s="349">
        <v>2258193</v>
      </c>
      <c r="L23" s="349">
        <v>2300939</v>
      </c>
      <c r="M23" s="349">
        <v>2203589</v>
      </c>
      <c r="N23" s="349">
        <v>2317328</v>
      </c>
      <c r="O23" s="349">
        <v>2421325</v>
      </c>
      <c r="P23" s="349">
        <v>2466353.8716839645</v>
      </c>
      <c r="Q23" s="321"/>
      <c r="R23" s="321"/>
    </row>
    <row r="24" spans="1:18" ht="12.95" customHeight="1">
      <c r="A24" s="95" t="s">
        <v>646</v>
      </c>
      <c r="B24" s="325"/>
      <c r="C24" s="228"/>
      <c r="Q24" s="321"/>
      <c r="R24" s="321"/>
    </row>
    <row r="25" spans="1:18" ht="12.95" customHeight="1">
      <c r="A25" s="325" t="s">
        <v>758</v>
      </c>
      <c r="B25" s="325"/>
      <c r="C25" s="228"/>
      <c r="Q25" s="321"/>
      <c r="R25" s="321"/>
    </row>
    <row r="26" spans="1:18" ht="12.95" customHeight="1">
      <c r="A26" s="100" t="s">
        <v>759</v>
      </c>
      <c r="B26" s="100"/>
      <c r="C26" s="228"/>
      <c r="Q26" s="321"/>
      <c r="R26" s="321"/>
    </row>
    <row r="27" spans="1:18" ht="12.95" customHeight="1">
      <c r="Q27" s="321"/>
      <c r="R27" s="321"/>
    </row>
    <row r="28" spans="1:18" ht="12.95" customHeight="1">
      <c r="B28" s="100"/>
      <c r="Q28" s="321"/>
      <c r="R28" s="321"/>
    </row>
    <row r="29" spans="1:18" ht="12.95" customHeight="1">
      <c r="C29" s="326"/>
      <c r="Q29" s="321"/>
      <c r="R29" s="321"/>
    </row>
    <row r="30" spans="1:18" ht="12.95" customHeight="1">
      <c r="B30" s="111"/>
      <c r="C30" s="326"/>
      <c r="Q30" s="321"/>
      <c r="R30" s="321"/>
    </row>
    <row r="31" spans="1:18" ht="12.95" customHeight="1">
      <c r="B31" s="111"/>
      <c r="C31" s="326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1"/>
      <c r="R31" s="321"/>
    </row>
    <row r="32" spans="1:18" ht="12.95" customHeight="1">
      <c r="B32" s="111"/>
      <c r="C32" s="326"/>
      <c r="Q32" s="321"/>
      <c r="R32" s="321"/>
    </row>
    <row r="33" spans="2:18" ht="12.95" customHeight="1">
      <c r="B33" s="111"/>
      <c r="C33" s="326"/>
      <c r="Q33" s="321"/>
      <c r="R33" s="321"/>
    </row>
    <row r="34" spans="2:18" ht="12.95" customHeight="1">
      <c r="B34" s="111"/>
      <c r="C34" s="326"/>
      <c r="Q34" s="321"/>
      <c r="R34" s="321"/>
    </row>
    <row r="35" spans="2:18" ht="12.95" customHeight="1">
      <c r="B35" s="111"/>
      <c r="C35" s="326"/>
      <c r="D35" s="327"/>
      <c r="E35" s="327"/>
      <c r="F35" s="327"/>
      <c r="G35" s="327"/>
      <c r="H35" s="327"/>
      <c r="I35" s="327"/>
      <c r="J35" s="327"/>
      <c r="K35" s="327"/>
      <c r="L35" s="327"/>
      <c r="M35" s="327"/>
      <c r="N35" s="327"/>
      <c r="O35" s="327"/>
      <c r="P35" s="327"/>
      <c r="Q35" s="321"/>
      <c r="R35" s="321"/>
    </row>
    <row r="36" spans="2:18" ht="12.95" customHeight="1">
      <c r="B36" s="111"/>
      <c r="C36" s="326"/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328"/>
      <c r="P36" s="328"/>
      <c r="Q36" s="321"/>
      <c r="R36" s="321"/>
    </row>
    <row r="37" spans="2:18" ht="12.95" customHeight="1">
      <c r="B37" s="111"/>
      <c r="C37" s="326"/>
      <c r="D37" s="327"/>
      <c r="E37" s="327"/>
      <c r="F37" s="327"/>
      <c r="G37" s="327"/>
      <c r="H37" s="327"/>
      <c r="I37" s="327"/>
      <c r="J37" s="327"/>
      <c r="K37" s="327"/>
      <c r="L37" s="327"/>
      <c r="M37" s="327"/>
      <c r="N37" s="327"/>
      <c r="O37" s="327"/>
      <c r="P37" s="327"/>
      <c r="Q37" s="321"/>
      <c r="R37" s="321"/>
    </row>
    <row r="38" spans="2:18" ht="12.95" customHeight="1">
      <c r="B38" s="111"/>
      <c r="C38" s="326"/>
      <c r="D38" s="328"/>
      <c r="E38" s="328"/>
      <c r="F38" s="328"/>
      <c r="G38" s="328"/>
      <c r="H38" s="328"/>
      <c r="I38" s="328"/>
      <c r="J38" s="328"/>
      <c r="K38" s="328"/>
      <c r="L38" s="328"/>
      <c r="M38" s="328"/>
      <c r="N38" s="328"/>
      <c r="O38" s="328"/>
      <c r="P38" s="328"/>
      <c r="Q38" s="321"/>
      <c r="R38" s="321"/>
    </row>
    <row r="39" spans="2:18" ht="12.95" customHeight="1">
      <c r="B39" s="111"/>
      <c r="C39" s="326"/>
      <c r="D39" s="327"/>
      <c r="E39" s="327"/>
      <c r="F39" s="327"/>
      <c r="G39" s="327"/>
      <c r="H39" s="327"/>
      <c r="I39" s="327"/>
      <c r="J39" s="327"/>
      <c r="K39" s="327"/>
      <c r="L39" s="327"/>
      <c r="M39" s="327"/>
      <c r="N39" s="327"/>
      <c r="O39" s="327"/>
      <c r="P39" s="327"/>
      <c r="Q39" s="321"/>
      <c r="R39" s="321"/>
    </row>
    <row r="40" spans="2:18" ht="12.95" customHeight="1">
      <c r="B40" s="111"/>
      <c r="C40" s="326"/>
      <c r="D40" s="328"/>
      <c r="E40" s="328"/>
      <c r="F40" s="328"/>
      <c r="G40" s="328"/>
      <c r="H40" s="328"/>
      <c r="I40" s="328"/>
      <c r="J40" s="328"/>
      <c r="K40" s="328"/>
      <c r="L40" s="328"/>
      <c r="M40" s="328"/>
      <c r="N40" s="328"/>
      <c r="O40" s="328"/>
      <c r="P40" s="328"/>
      <c r="Q40" s="321"/>
      <c r="R40" s="321"/>
    </row>
    <row r="41" spans="2:18" ht="12.95" customHeight="1">
      <c r="B41" s="111"/>
      <c r="C41" s="326"/>
      <c r="D41" s="327"/>
      <c r="E41" s="327"/>
      <c r="F41" s="327"/>
      <c r="G41" s="327"/>
      <c r="H41" s="327"/>
      <c r="I41" s="327"/>
      <c r="J41" s="327"/>
      <c r="K41" s="327"/>
      <c r="L41" s="327"/>
      <c r="M41" s="327"/>
      <c r="N41" s="327"/>
      <c r="O41" s="327"/>
      <c r="P41" s="327"/>
      <c r="Q41" s="321"/>
      <c r="R41" s="321"/>
    </row>
    <row r="42" spans="2:18" ht="12.95" customHeight="1">
      <c r="B42" s="111"/>
      <c r="C42" s="326"/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328"/>
      <c r="P42" s="328"/>
      <c r="Q42" s="321"/>
      <c r="R42" s="321"/>
    </row>
    <row r="43" spans="2:18" ht="12.95" customHeight="1">
      <c r="B43" s="111"/>
      <c r="C43" s="326"/>
      <c r="Q43" s="321"/>
      <c r="R43" s="321"/>
    </row>
    <row r="44" spans="2:18" ht="12.95" customHeight="1">
      <c r="B44" s="111"/>
      <c r="C44" s="326"/>
      <c r="Q44" s="321"/>
      <c r="R44" s="321"/>
    </row>
    <row r="45" spans="2:18" ht="12.95" customHeight="1">
      <c r="B45" s="111"/>
      <c r="C45" s="326"/>
      <c r="Q45" s="321"/>
      <c r="R45" s="321"/>
    </row>
    <row r="46" spans="2:18" ht="12.95" customHeight="1">
      <c r="B46" s="111"/>
      <c r="C46" s="326"/>
      <c r="Q46" s="321"/>
      <c r="R46" s="321"/>
    </row>
    <row r="47" spans="2:18" ht="12.95" customHeight="1">
      <c r="B47" s="111"/>
      <c r="C47" s="326"/>
      <c r="Q47" s="321"/>
      <c r="R47" s="321"/>
    </row>
    <row r="48" spans="2:18" ht="12.95" customHeight="1">
      <c r="B48" s="111"/>
      <c r="C48" s="326"/>
      <c r="Q48" s="321"/>
      <c r="R48" s="321"/>
    </row>
    <row r="49" spans="2:18" ht="12.95" customHeight="1">
      <c r="B49" s="111"/>
      <c r="C49" s="326"/>
      <c r="Q49" s="321"/>
      <c r="R49" s="321"/>
    </row>
    <row r="50" spans="2:18" ht="12.95" customHeight="1">
      <c r="B50" s="111"/>
      <c r="C50" s="326"/>
      <c r="Q50" s="321"/>
      <c r="R50" s="321"/>
    </row>
    <row r="51" spans="2:18" ht="12.95" customHeight="1">
      <c r="B51" s="111"/>
      <c r="C51" s="326"/>
      <c r="Q51" s="321"/>
      <c r="R51" s="321"/>
    </row>
    <row r="52" spans="2:18" ht="12.95" customHeight="1">
      <c r="B52" s="111"/>
      <c r="C52" s="326"/>
      <c r="Q52" s="321"/>
      <c r="R52" s="321"/>
    </row>
    <row r="53" spans="2:18" ht="12.95" customHeight="1">
      <c r="B53" s="111"/>
      <c r="C53" s="326"/>
      <c r="Q53" s="321"/>
      <c r="R53" s="321"/>
    </row>
    <row r="54" spans="2:18" ht="12.95" customHeight="1">
      <c r="B54" s="111"/>
      <c r="C54" s="326"/>
      <c r="Q54" s="321"/>
      <c r="R54" s="321"/>
    </row>
    <row r="55" spans="2:18" ht="12.95" customHeight="1">
      <c r="B55" s="111"/>
      <c r="C55" s="326"/>
      <c r="Q55" s="321"/>
      <c r="R55" s="321"/>
    </row>
    <row r="56" spans="2:18" ht="12.95" customHeight="1">
      <c r="B56" s="111"/>
      <c r="C56" s="326"/>
      <c r="Q56" s="321"/>
      <c r="R56" s="321"/>
    </row>
    <row r="57" spans="2:18" ht="12.95" customHeight="1">
      <c r="B57" s="111"/>
      <c r="C57" s="326"/>
      <c r="Q57" s="321"/>
      <c r="R57" s="321"/>
    </row>
    <row r="58" spans="2:18" ht="12.95" customHeight="1">
      <c r="B58" s="111"/>
      <c r="C58" s="326"/>
      <c r="Q58" s="321"/>
      <c r="R58" s="321"/>
    </row>
    <row r="59" spans="2:18" ht="12.95" customHeight="1">
      <c r="B59" s="111"/>
      <c r="C59" s="326"/>
      <c r="Q59" s="321"/>
      <c r="R59" s="321"/>
    </row>
    <row r="60" spans="2:18" ht="12.95" customHeight="1">
      <c r="B60" s="111"/>
      <c r="C60" s="326"/>
      <c r="Q60" s="321"/>
      <c r="R60" s="321"/>
    </row>
    <row r="61" spans="2:18" ht="12.95" customHeight="1">
      <c r="B61" s="111"/>
      <c r="C61" s="326"/>
      <c r="Q61" s="321"/>
      <c r="R61" s="321"/>
    </row>
    <row r="62" spans="2:18" ht="12.95" customHeight="1">
      <c r="B62" s="111"/>
      <c r="C62" s="326"/>
      <c r="Q62" s="321"/>
      <c r="R62" s="321"/>
    </row>
    <row r="63" spans="2:18" ht="12.95" customHeight="1">
      <c r="B63" s="111"/>
      <c r="C63" s="326"/>
      <c r="Q63" s="321"/>
      <c r="R63" s="321"/>
    </row>
    <row r="64" spans="2:18" ht="12.95" customHeight="1">
      <c r="B64" s="111"/>
      <c r="C64" s="326"/>
      <c r="Q64" s="321"/>
      <c r="R64" s="321"/>
    </row>
    <row r="65" spans="2:18" ht="12.95" customHeight="1">
      <c r="B65" s="111"/>
      <c r="C65" s="326"/>
      <c r="Q65" s="321"/>
      <c r="R65" s="321"/>
    </row>
    <row r="66" spans="2:18" ht="12.95" customHeight="1">
      <c r="B66" s="111"/>
      <c r="C66" s="326"/>
      <c r="Q66" s="321"/>
      <c r="R66" s="321"/>
    </row>
    <row r="67" spans="2:18" ht="12.95" customHeight="1">
      <c r="B67" s="111"/>
      <c r="C67" s="326"/>
      <c r="Q67" s="321"/>
      <c r="R67" s="321"/>
    </row>
    <row r="68" spans="2:18" ht="12.95" customHeight="1">
      <c r="B68" s="111"/>
      <c r="C68" s="326"/>
      <c r="Q68" s="321"/>
      <c r="R68" s="321"/>
    </row>
    <row r="69" spans="2:18" ht="12.95" customHeight="1">
      <c r="B69" s="111"/>
      <c r="C69" s="326"/>
      <c r="Q69" s="321"/>
      <c r="R69" s="321"/>
    </row>
    <row r="70" spans="2:18" ht="12.95" customHeight="1">
      <c r="B70" s="111"/>
      <c r="C70" s="326"/>
      <c r="Q70" s="321"/>
      <c r="R70" s="321"/>
    </row>
    <row r="71" spans="2:18" ht="9" customHeight="1">
      <c r="B71" s="111"/>
      <c r="C71" s="326"/>
      <c r="Q71" s="321"/>
      <c r="R71" s="321"/>
    </row>
    <row r="72" spans="2:18" ht="15" customHeight="1">
      <c r="B72" s="111"/>
      <c r="C72" s="326"/>
      <c r="Q72" s="321"/>
      <c r="R72" s="321"/>
    </row>
    <row r="73" spans="2:18" ht="12" customHeight="1">
      <c r="B73" s="111"/>
      <c r="C73" s="326"/>
    </row>
    <row r="74" spans="2:18" ht="12" customHeight="1">
      <c r="B74" s="111"/>
      <c r="C74" s="326"/>
    </row>
    <row r="75" spans="2:18" ht="12" customHeight="1">
      <c r="B75" s="111"/>
      <c r="C75" s="326"/>
    </row>
    <row r="76" spans="2:18" ht="12" customHeight="1">
      <c r="B76" s="111"/>
      <c r="C76" s="326"/>
    </row>
    <row r="77" spans="2:18" ht="12" customHeight="1">
      <c r="B77" s="111"/>
      <c r="C77" s="326"/>
    </row>
    <row r="78" spans="2:18" ht="12" customHeight="1">
      <c r="B78" s="111"/>
      <c r="C78" s="326"/>
    </row>
    <row r="79" spans="2:18" ht="12" customHeight="1">
      <c r="B79" s="111"/>
      <c r="C79" s="326"/>
    </row>
    <row r="80" spans="2:18" ht="12" customHeight="1">
      <c r="B80" s="111"/>
      <c r="C80" s="326"/>
    </row>
    <row r="81" spans="2:3" ht="12" customHeight="1">
      <c r="B81" s="111"/>
      <c r="C81" s="326"/>
    </row>
    <row r="82" spans="2:3" ht="12" customHeight="1">
      <c r="B82" s="111"/>
      <c r="C82" s="326"/>
    </row>
    <row r="83" spans="2:3" ht="12" customHeight="1">
      <c r="B83" s="111"/>
      <c r="C83" s="326"/>
    </row>
    <row r="84" spans="2:3" ht="12" customHeight="1">
      <c r="B84" s="111"/>
      <c r="C84" s="326"/>
    </row>
    <row r="85" spans="2:3" ht="12" customHeight="1">
      <c r="B85" s="111"/>
      <c r="C85" s="326"/>
    </row>
    <row r="86" spans="2:3" ht="12" customHeight="1">
      <c r="B86" s="111"/>
      <c r="C86" s="326"/>
    </row>
    <row r="87" spans="2:3">
      <c r="B87" s="111"/>
      <c r="C87" s="326"/>
    </row>
    <row r="88" spans="2:3">
      <c r="B88" s="111"/>
      <c r="C88" s="326"/>
    </row>
    <row r="89" spans="2:3">
      <c r="B89" s="111"/>
      <c r="C89" s="326"/>
    </row>
    <row r="90" spans="2:3">
      <c r="B90" s="111"/>
      <c r="C90" s="326"/>
    </row>
    <row r="91" spans="2:3">
      <c r="B91" s="111"/>
      <c r="C91" s="326"/>
    </row>
    <row r="92" spans="2:3">
      <c r="B92" s="111"/>
      <c r="C92" s="326"/>
    </row>
    <row r="93" spans="2:3">
      <c r="B93" s="111"/>
      <c r="C93" s="326"/>
    </row>
    <row r="94" spans="2:3">
      <c r="B94" s="111"/>
      <c r="C94" s="326"/>
    </row>
    <row r="95" spans="2:3">
      <c r="B95" s="111"/>
      <c r="C95" s="326"/>
    </row>
    <row r="96" spans="2:3">
      <c r="B96" s="111"/>
      <c r="C96" s="326"/>
    </row>
    <row r="97" spans="2:3">
      <c r="B97" s="111"/>
      <c r="C97" s="326"/>
    </row>
    <row r="98" spans="2:3">
      <c r="B98" s="111"/>
      <c r="C98" s="326"/>
    </row>
    <row r="99" spans="2:3">
      <c r="B99" s="111"/>
      <c r="C99" s="326"/>
    </row>
    <row r="100" spans="2:3">
      <c r="B100" s="111"/>
      <c r="C100" s="326"/>
    </row>
    <row r="101" spans="2:3">
      <c r="B101" s="111"/>
      <c r="C101" s="326"/>
    </row>
    <row r="102" spans="2:3">
      <c r="B102" s="111"/>
      <c r="C102" s="326"/>
    </row>
    <row r="103" spans="2:3">
      <c r="B103" s="111"/>
      <c r="C103" s="326"/>
    </row>
    <row r="104" spans="2:3">
      <c r="B104" s="111"/>
      <c r="C104" s="326"/>
    </row>
    <row r="105" spans="2:3">
      <c r="B105" s="111"/>
      <c r="C105" s="326"/>
    </row>
    <row r="106" spans="2:3">
      <c r="B106" s="111"/>
      <c r="C106" s="326"/>
    </row>
    <row r="107" spans="2:3">
      <c r="B107" s="111"/>
      <c r="C107" s="326"/>
    </row>
    <row r="108" spans="2:3">
      <c r="B108" s="111"/>
      <c r="C108" s="326"/>
    </row>
    <row r="109" spans="2:3">
      <c r="B109" s="111"/>
      <c r="C109" s="326"/>
    </row>
    <row r="110" spans="2:3">
      <c r="B110" s="111"/>
      <c r="C110" s="326"/>
    </row>
    <row r="111" spans="2:3">
      <c r="B111" s="111"/>
      <c r="C111" s="326"/>
    </row>
    <row r="112" spans="2:3">
      <c r="B112" s="111"/>
      <c r="C112" s="326"/>
    </row>
    <row r="113" spans="2:3">
      <c r="B113" s="111"/>
      <c r="C113" s="326"/>
    </row>
    <row r="114" spans="2:3">
      <c r="B114" s="111"/>
      <c r="C114" s="326"/>
    </row>
    <row r="115" spans="2:3">
      <c r="B115" s="111"/>
      <c r="C115" s="326"/>
    </row>
    <row r="116" spans="2:3">
      <c r="B116" s="111"/>
      <c r="C116" s="326"/>
    </row>
    <row r="117" spans="2:3">
      <c r="B117" s="111"/>
      <c r="C117" s="326"/>
    </row>
    <row r="118" spans="2:3">
      <c r="B118" s="111"/>
      <c r="C118" s="326"/>
    </row>
    <row r="119" spans="2:3">
      <c r="B119" s="111"/>
      <c r="C119" s="326"/>
    </row>
    <row r="120" spans="2:3">
      <c r="B120" s="111"/>
      <c r="C120" s="326"/>
    </row>
    <row r="121" spans="2:3">
      <c r="B121" s="111"/>
      <c r="C121" s="326"/>
    </row>
    <row r="122" spans="2:3">
      <c r="B122" s="111"/>
      <c r="C122" s="326"/>
    </row>
    <row r="123" spans="2:3">
      <c r="B123" s="111"/>
      <c r="C123" s="326"/>
    </row>
    <row r="124" spans="2:3">
      <c r="B124" s="111"/>
      <c r="C124" s="326"/>
    </row>
    <row r="125" spans="2:3">
      <c r="B125" s="111"/>
      <c r="C125" s="326"/>
    </row>
    <row r="126" spans="2:3">
      <c r="B126" s="111"/>
      <c r="C126" s="326"/>
    </row>
    <row r="127" spans="2:3">
      <c r="B127" s="111"/>
      <c r="C127" s="326"/>
    </row>
    <row r="128" spans="2:3">
      <c r="B128" s="111"/>
      <c r="C128" s="326"/>
    </row>
    <row r="129" spans="2:3">
      <c r="B129" s="111"/>
      <c r="C129" s="326"/>
    </row>
    <row r="130" spans="2:3">
      <c r="B130" s="111"/>
      <c r="C130" s="326"/>
    </row>
    <row r="131" spans="2:3">
      <c r="B131" s="111"/>
      <c r="C131" s="326"/>
    </row>
    <row r="132" spans="2:3">
      <c r="B132" s="111"/>
      <c r="C132" s="326"/>
    </row>
    <row r="133" spans="2:3">
      <c r="B133" s="111"/>
      <c r="C133" s="326"/>
    </row>
    <row r="134" spans="2:3">
      <c r="B134" s="111"/>
      <c r="C134" s="326"/>
    </row>
    <row r="135" spans="2:3">
      <c r="B135" s="111"/>
      <c r="C135" s="326"/>
    </row>
    <row r="136" spans="2:3">
      <c r="C136" s="326"/>
    </row>
    <row r="137" spans="2:3">
      <c r="C137" s="326"/>
    </row>
    <row r="138" spans="2:3">
      <c r="C138" s="326"/>
    </row>
    <row r="139" spans="2:3">
      <c r="C139" s="326"/>
    </row>
    <row r="140" spans="2:3">
      <c r="C140" s="326"/>
    </row>
    <row r="141" spans="2:3">
      <c r="C141" s="326"/>
    </row>
    <row r="142" spans="2:3">
      <c r="C142" s="326"/>
    </row>
    <row r="143" spans="2:3">
      <c r="C143" s="326"/>
    </row>
    <row r="144" spans="2:3">
      <c r="C144" s="326"/>
    </row>
    <row r="145" spans="3:3">
      <c r="C145" s="326"/>
    </row>
    <row r="146" spans="3:3">
      <c r="C146" s="326"/>
    </row>
    <row r="147" spans="3:3">
      <c r="C147" s="326"/>
    </row>
    <row r="148" spans="3:3">
      <c r="C148" s="326"/>
    </row>
    <row r="149" spans="3:3">
      <c r="C149" s="326"/>
    </row>
    <row r="150" spans="3:3">
      <c r="C150" s="326"/>
    </row>
    <row r="151" spans="3:3">
      <c r="C151" s="326"/>
    </row>
    <row r="152" spans="3:3">
      <c r="C152" s="326"/>
    </row>
    <row r="153" spans="3:3">
      <c r="C153" s="326"/>
    </row>
    <row r="154" spans="3:3">
      <c r="C154" s="326"/>
    </row>
    <row r="155" spans="3:3">
      <c r="C155" s="326"/>
    </row>
    <row r="156" spans="3:3">
      <c r="C156" s="326"/>
    </row>
    <row r="157" spans="3:3">
      <c r="C157" s="326"/>
    </row>
    <row r="158" spans="3:3">
      <c r="C158" s="326"/>
    </row>
    <row r="159" spans="3:3">
      <c r="C159" s="326"/>
    </row>
    <row r="160" spans="3:3">
      <c r="C160" s="326"/>
    </row>
    <row r="161" spans="3:3">
      <c r="C161" s="326"/>
    </row>
    <row r="162" spans="3:3">
      <c r="C162" s="326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0"/>
  <sheetViews>
    <sheetView workbookViewId="0"/>
  </sheetViews>
  <sheetFormatPr baseColWidth="10" defaultRowHeight="12.75"/>
  <cols>
    <col min="1" max="1" width="5.7109375" style="79" customWidth="1"/>
    <col min="2" max="2" width="8.7109375" style="79" customWidth="1"/>
    <col min="3" max="3" width="52.7109375" style="234" customWidth="1"/>
    <col min="4" max="10" width="11.7109375" style="322" customWidth="1"/>
    <col min="11" max="16" width="10.7109375" style="322" customWidth="1"/>
    <col min="17" max="254" width="11.42578125" style="322"/>
    <col min="255" max="255" width="5.7109375" style="322" customWidth="1"/>
    <col min="256" max="256" width="11.7109375" style="322" customWidth="1"/>
    <col min="257" max="257" width="52.7109375" style="322" customWidth="1"/>
    <col min="258" max="270" width="11.7109375" style="322" customWidth="1"/>
    <col min="271" max="271" width="5.7109375" style="322" customWidth="1"/>
    <col min="272" max="510" width="11.42578125" style="322"/>
    <col min="511" max="511" width="5.7109375" style="322" customWidth="1"/>
    <col min="512" max="512" width="11.7109375" style="322" customWidth="1"/>
    <col min="513" max="513" width="52.7109375" style="322" customWidth="1"/>
    <col min="514" max="526" width="11.7109375" style="322" customWidth="1"/>
    <col min="527" max="527" width="5.7109375" style="322" customWidth="1"/>
    <col min="528" max="766" width="11.42578125" style="322"/>
    <col min="767" max="767" width="5.7109375" style="322" customWidth="1"/>
    <col min="768" max="768" width="11.7109375" style="322" customWidth="1"/>
    <col min="769" max="769" width="52.7109375" style="322" customWidth="1"/>
    <col min="770" max="782" width="11.7109375" style="322" customWidth="1"/>
    <col min="783" max="783" width="5.7109375" style="322" customWidth="1"/>
    <col min="784" max="1022" width="11.42578125" style="322"/>
    <col min="1023" max="1023" width="5.7109375" style="322" customWidth="1"/>
    <col min="1024" max="1024" width="11.7109375" style="322" customWidth="1"/>
    <col min="1025" max="1025" width="52.7109375" style="322" customWidth="1"/>
    <col min="1026" max="1038" width="11.7109375" style="322" customWidth="1"/>
    <col min="1039" max="1039" width="5.7109375" style="322" customWidth="1"/>
    <col min="1040" max="1278" width="11.42578125" style="322"/>
    <col min="1279" max="1279" width="5.7109375" style="322" customWidth="1"/>
    <col min="1280" max="1280" width="11.7109375" style="322" customWidth="1"/>
    <col min="1281" max="1281" width="52.7109375" style="322" customWidth="1"/>
    <col min="1282" max="1294" width="11.7109375" style="322" customWidth="1"/>
    <col min="1295" max="1295" width="5.7109375" style="322" customWidth="1"/>
    <col min="1296" max="1534" width="11.42578125" style="322"/>
    <col min="1535" max="1535" width="5.7109375" style="322" customWidth="1"/>
    <col min="1536" max="1536" width="11.7109375" style="322" customWidth="1"/>
    <col min="1537" max="1537" width="52.7109375" style="322" customWidth="1"/>
    <col min="1538" max="1550" width="11.7109375" style="322" customWidth="1"/>
    <col min="1551" max="1551" width="5.7109375" style="322" customWidth="1"/>
    <col min="1552" max="1790" width="11.42578125" style="322"/>
    <col min="1791" max="1791" width="5.7109375" style="322" customWidth="1"/>
    <col min="1792" max="1792" width="11.7109375" style="322" customWidth="1"/>
    <col min="1793" max="1793" width="52.7109375" style="322" customWidth="1"/>
    <col min="1794" max="1806" width="11.7109375" style="322" customWidth="1"/>
    <col min="1807" max="1807" width="5.7109375" style="322" customWidth="1"/>
    <col min="1808" max="2046" width="11.42578125" style="322"/>
    <col min="2047" max="2047" width="5.7109375" style="322" customWidth="1"/>
    <col min="2048" max="2048" width="11.7109375" style="322" customWidth="1"/>
    <col min="2049" max="2049" width="52.7109375" style="322" customWidth="1"/>
    <col min="2050" max="2062" width="11.7109375" style="322" customWidth="1"/>
    <col min="2063" max="2063" width="5.7109375" style="322" customWidth="1"/>
    <col min="2064" max="2302" width="11.42578125" style="322"/>
    <col min="2303" max="2303" width="5.7109375" style="322" customWidth="1"/>
    <col min="2304" max="2304" width="11.7109375" style="322" customWidth="1"/>
    <col min="2305" max="2305" width="52.7109375" style="322" customWidth="1"/>
    <col min="2306" max="2318" width="11.7109375" style="322" customWidth="1"/>
    <col min="2319" max="2319" width="5.7109375" style="322" customWidth="1"/>
    <col min="2320" max="2558" width="11.42578125" style="322"/>
    <col min="2559" max="2559" width="5.7109375" style="322" customWidth="1"/>
    <col min="2560" max="2560" width="11.7109375" style="322" customWidth="1"/>
    <col min="2561" max="2561" width="52.7109375" style="322" customWidth="1"/>
    <col min="2562" max="2574" width="11.7109375" style="322" customWidth="1"/>
    <col min="2575" max="2575" width="5.7109375" style="322" customWidth="1"/>
    <col min="2576" max="2814" width="11.42578125" style="322"/>
    <col min="2815" max="2815" width="5.7109375" style="322" customWidth="1"/>
    <col min="2816" max="2816" width="11.7109375" style="322" customWidth="1"/>
    <col min="2817" max="2817" width="52.7109375" style="322" customWidth="1"/>
    <col min="2818" max="2830" width="11.7109375" style="322" customWidth="1"/>
    <col min="2831" max="2831" width="5.7109375" style="322" customWidth="1"/>
    <col min="2832" max="3070" width="11.42578125" style="322"/>
    <col min="3071" max="3071" width="5.7109375" style="322" customWidth="1"/>
    <col min="3072" max="3072" width="11.7109375" style="322" customWidth="1"/>
    <col min="3073" max="3073" width="52.7109375" style="322" customWidth="1"/>
    <col min="3074" max="3086" width="11.7109375" style="322" customWidth="1"/>
    <col min="3087" max="3087" width="5.7109375" style="322" customWidth="1"/>
    <col min="3088" max="3326" width="11.42578125" style="322"/>
    <col min="3327" max="3327" width="5.7109375" style="322" customWidth="1"/>
    <col min="3328" max="3328" width="11.7109375" style="322" customWidth="1"/>
    <col min="3329" max="3329" width="52.7109375" style="322" customWidth="1"/>
    <col min="3330" max="3342" width="11.7109375" style="322" customWidth="1"/>
    <col min="3343" max="3343" width="5.7109375" style="322" customWidth="1"/>
    <col min="3344" max="3582" width="11.42578125" style="322"/>
    <col min="3583" max="3583" width="5.7109375" style="322" customWidth="1"/>
    <col min="3584" max="3584" width="11.7109375" style="322" customWidth="1"/>
    <col min="3585" max="3585" width="52.7109375" style="322" customWidth="1"/>
    <col min="3586" max="3598" width="11.7109375" style="322" customWidth="1"/>
    <col min="3599" max="3599" width="5.7109375" style="322" customWidth="1"/>
    <col min="3600" max="3838" width="11.42578125" style="322"/>
    <col min="3839" max="3839" width="5.7109375" style="322" customWidth="1"/>
    <col min="3840" max="3840" width="11.7109375" style="322" customWidth="1"/>
    <col min="3841" max="3841" width="52.7109375" style="322" customWidth="1"/>
    <col min="3842" max="3854" width="11.7109375" style="322" customWidth="1"/>
    <col min="3855" max="3855" width="5.7109375" style="322" customWidth="1"/>
    <col min="3856" max="4094" width="11.42578125" style="322"/>
    <col min="4095" max="4095" width="5.7109375" style="322" customWidth="1"/>
    <col min="4096" max="4096" width="11.7109375" style="322" customWidth="1"/>
    <col min="4097" max="4097" width="52.7109375" style="322" customWidth="1"/>
    <col min="4098" max="4110" width="11.7109375" style="322" customWidth="1"/>
    <col min="4111" max="4111" width="5.7109375" style="322" customWidth="1"/>
    <col min="4112" max="4350" width="11.42578125" style="322"/>
    <col min="4351" max="4351" width="5.7109375" style="322" customWidth="1"/>
    <col min="4352" max="4352" width="11.7109375" style="322" customWidth="1"/>
    <col min="4353" max="4353" width="52.7109375" style="322" customWidth="1"/>
    <col min="4354" max="4366" width="11.7109375" style="322" customWidth="1"/>
    <col min="4367" max="4367" width="5.7109375" style="322" customWidth="1"/>
    <col min="4368" max="4606" width="11.42578125" style="322"/>
    <col min="4607" max="4607" width="5.7109375" style="322" customWidth="1"/>
    <col min="4608" max="4608" width="11.7109375" style="322" customWidth="1"/>
    <col min="4609" max="4609" width="52.7109375" style="322" customWidth="1"/>
    <col min="4610" max="4622" width="11.7109375" style="322" customWidth="1"/>
    <col min="4623" max="4623" width="5.7109375" style="322" customWidth="1"/>
    <col min="4624" max="4862" width="11.42578125" style="322"/>
    <col min="4863" max="4863" width="5.7109375" style="322" customWidth="1"/>
    <col min="4864" max="4864" width="11.7109375" style="322" customWidth="1"/>
    <col min="4865" max="4865" width="52.7109375" style="322" customWidth="1"/>
    <col min="4866" max="4878" width="11.7109375" style="322" customWidth="1"/>
    <col min="4879" max="4879" width="5.7109375" style="322" customWidth="1"/>
    <col min="4880" max="5118" width="11.42578125" style="322"/>
    <col min="5119" max="5119" width="5.7109375" style="322" customWidth="1"/>
    <col min="5120" max="5120" width="11.7109375" style="322" customWidth="1"/>
    <col min="5121" max="5121" width="52.7109375" style="322" customWidth="1"/>
    <col min="5122" max="5134" width="11.7109375" style="322" customWidth="1"/>
    <col min="5135" max="5135" width="5.7109375" style="322" customWidth="1"/>
    <col min="5136" max="5374" width="11.42578125" style="322"/>
    <col min="5375" max="5375" width="5.7109375" style="322" customWidth="1"/>
    <col min="5376" max="5376" width="11.7109375" style="322" customWidth="1"/>
    <col min="5377" max="5377" width="52.7109375" style="322" customWidth="1"/>
    <col min="5378" max="5390" width="11.7109375" style="322" customWidth="1"/>
    <col min="5391" max="5391" width="5.7109375" style="322" customWidth="1"/>
    <col min="5392" max="5630" width="11.42578125" style="322"/>
    <col min="5631" max="5631" width="5.7109375" style="322" customWidth="1"/>
    <col min="5632" max="5632" width="11.7109375" style="322" customWidth="1"/>
    <col min="5633" max="5633" width="52.7109375" style="322" customWidth="1"/>
    <col min="5634" max="5646" width="11.7109375" style="322" customWidth="1"/>
    <col min="5647" max="5647" width="5.7109375" style="322" customWidth="1"/>
    <col min="5648" max="5886" width="11.42578125" style="322"/>
    <col min="5887" max="5887" width="5.7109375" style="322" customWidth="1"/>
    <col min="5888" max="5888" width="11.7109375" style="322" customWidth="1"/>
    <col min="5889" max="5889" width="52.7109375" style="322" customWidth="1"/>
    <col min="5890" max="5902" width="11.7109375" style="322" customWidth="1"/>
    <col min="5903" max="5903" width="5.7109375" style="322" customWidth="1"/>
    <col min="5904" max="6142" width="11.42578125" style="322"/>
    <col min="6143" max="6143" width="5.7109375" style="322" customWidth="1"/>
    <col min="6144" max="6144" width="11.7109375" style="322" customWidth="1"/>
    <col min="6145" max="6145" width="52.7109375" style="322" customWidth="1"/>
    <col min="6146" max="6158" width="11.7109375" style="322" customWidth="1"/>
    <col min="6159" max="6159" width="5.7109375" style="322" customWidth="1"/>
    <col min="6160" max="6398" width="11.42578125" style="322"/>
    <col min="6399" max="6399" width="5.7109375" style="322" customWidth="1"/>
    <col min="6400" max="6400" width="11.7109375" style="322" customWidth="1"/>
    <col min="6401" max="6401" width="52.7109375" style="322" customWidth="1"/>
    <col min="6402" max="6414" width="11.7109375" style="322" customWidth="1"/>
    <col min="6415" max="6415" width="5.7109375" style="322" customWidth="1"/>
    <col min="6416" max="6654" width="11.42578125" style="322"/>
    <col min="6655" max="6655" width="5.7109375" style="322" customWidth="1"/>
    <col min="6656" max="6656" width="11.7109375" style="322" customWidth="1"/>
    <col min="6657" max="6657" width="52.7109375" style="322" customWidth="1"/>
    <col min="6658" max="6670" width="11.7109375" style="322" customWidth="1"/>
    <col min="6671" max="6671" width="5.7109375" style="322" customWidth="1"/>
    <col min="6672" max="6910" width="11.42578125" style="322"/>
    <col min="6911" max="6911" width="5.7109375" style="322" customWidth="1"/>
    <col min="6912" max="6912" width="11.7109375" style="322" customWidth="1"/>
    <col min="6913" max="6913" width="52.7109375" style="322" customWidth="1"/>
    <col min="6914" max="6926" width="11.7109375" style="322" customWidth="1"/>
    <col min="6927" max="6927" width="5.7109375" style="322" customWidth="1"/>
    <col min="6928" max="7166" width="11.42578125" style="322"/>
    <col min="7167" max="7167" width="5.7109375" style="322" customWidth="1"/>
    <col min="7168" max="7168" width="11.7109375" style="322" customWidth="1"/>
    <col min="7169" max="7169" width="52.7109375" style="322" customWidth="1"/>
    <col min="7170" max="7182" width="11.7109375" style="322" customWidth="1"/>
    <col min="7183" max="7183" width="5.7109375" style="322" customWidth="1"/>
    <col min="7184" max="7422" width="11.42578125" style="322"/>
    <col min="7423" max="7423" width="5.7109375" style="322" customWidth="1"/>
    <col min="7424" max="7424" width="11.7109375" style="322" customWidth="1"/>
    <col min="7425" max="7425" width="52.7109375" style="322" customWidth="1"/>
    <col min="7426" max="7438" width="11.7109375" style="322" customWidth="1"/>
    <col min="7439" max="7439" width="5.7109375" style="322" customWidth="1"/>
    <col min="7440" max="7678" width="11.42578125" style="322"/>
    <col min="7679" max="7679" width="5.7109375" style="322" customWidth="1"/>
    <col min="7680" max="7680" width="11.7109375" style="322" customWidth="1"/>
    <col min="7681" max="7681" width="52.7109375" style="322" customWidth="1"/>
    <col min="7682" max="7694" width="11.7109375" style="322" customWidth="1"/>
    <col min="7695" max="7695" width="5.7109375" style="322" customWidth="1"/>
    <col min="7696" max="7934" width="11.42578125" style="322"/>
    <col min="7935" max="7935" width="5.7109375" style="322" customWidth="1"/>
    <col min="7936" max="7936" width="11.7109375" style="322" customWidth="1"/>
    <col min="7937" max="7937" width="52.7109375" style="322" customWidth="1"/>
    <col min="7938" max="7950" width="11.7109375" style="322" customWidth="1"/>
    <col min="7951" max="7951" width="5.7109375" style="322" customWidth="1"/>
    <col min="7952" max="8190" width="11.42578125" style="322"/>
    <col min="8191" max="8191" width="5.7109375" style="322" customWidth="1"/>
    <col min="8192" max="8192" width="11.7109375" style="322" customWidth="1"/>
    <col min="8193" max="8193" width="52.7109375" style="322" customWidth="1"/>
    <col min="8194" max="8206" width="11.7109375" style="322" customWidth="1"/>
    <col min="8207" max="8207" width="5.7109375" style="322" customWidth="1"/>
    <col min="8208" max="8446" width="11.42578125" style="322"/>
    <col min="8447" max="8447" width="5.7109375" style="322" customWidth="1"/>
    <col min="8448" max="8448" width="11.7109375" style="322" customWidth="1"/>
    <col min="8449" max="8449" width="52.7109375" style="322" customWidth="1"/>
    <col min="8450" max="8462" width="11.7109375" style="322" customWidth="1"/>
    <col min="8463" max="8463" width="5.7109375" style="322" customWidth="1"/>
    <col min="8464" max="8702" width="11.42578125" style="322"/>
    <col min="8703" max="8703" width="5.7109375" style="322" customWidth="1"/>
    <col min="8704" max="8704" width="11.7109375" style="322" customWidth="1"/>
    <col min="8705" max="8705" width="52.7109375" style="322" customWidth="1"/>
    <col min="8706" max="8718" width="11.7109375" style="322" customWidth="1"/>
    <col min="8719" max="8719" width="5.7109375" style="322" customWidth="1"/>
    <col min="8720" max="8958" width="11.42578125" style="322"/>
    <col min="8959" max="8959" width="5.7109375" style="322" customWidth="1"/>
    <col min="8960" max="8960" width="11.7109375" style="322" customWidth="1"/>
    <col min="8961" max="8961" width="52.7109375" style="322" customWidth="1"/>
    <col min="8962" max="8974" width="11.7109375" style="322" customWidth="1"/>
    <col min="8975" max="8975" width="5.7109375" style="322" customWidth="1"/>
    <col min="8976" max="9214" width="11.42578125" style="322"/>
    <col min="9215" max="9215" width="5.7109375" style="322" customWidth="1"/>
    <col min="9216" max="9216" width="11.7109375" style="322" customWidth="1"/>
    <col min="9217" max="9217" width="52.7109375" style="322" customWidth="1"/>
    <col min="9218" max="9230" width="11.7109375" style="322" customWidth="1"/>
    <col min="9231" max="9231" width="5.7109375" style="322" customWidth="1"/>
    <col min="9232" max="9470" width="11.42578125" style="322"/>
    <col min="9471" max="9471" width="5.7109375" style="322" customWidth="1"/>
    <col min="9472" max="9472" width="11.7109375" style="322" customWidth="1"/>
    <col min="9473" max="9473" width="52.7109375" style="322" customWidth="1"/>
    <col min="9474" max="9486" width="11.7109375" style="322" customWidth="1"/>
    <col min="9487" max="9487" width="5.7109375" style="322" customWidth="1"/>
    <col min="9488" max="9726" width="11.42578125" style="322"/>
    <col min="9727" max="9727" width="5.7109375" style="322" customWidth="1"/>
    <col min="9728" max="9728" width="11.7109375" style="322" customWidth="1"/>
    <col min="9729" max="9729" width="52.7109375" style="322" customWidth="1"/>
    <col min="9730" max="9742" width="11.7109375" style="322" customWidth="1"/>
    <col min="9743" max="9743" width="5.7109375" style="322" customWidth="1"/>
    <col min="9744" max="9982" width="11.42578125" style="322"/>
    <col min="9983" max="9983" width="5.7109375" style="322" customWidth="1"/>
    <col min="9984" max="9984" width="11.7109375" style="322" customWidth="1"/>
    <col min="9985" max="9985" width="52.7109375" style="322" customWidth="1"/>
    <col min="9986" max="9998" width="11.7109375" style="322" customWidth="1"/>
    <col min="9999" max="9999" width="5.7109375" style="322" customWidth="1"/>
    <col min="10000" max="10238" width="11.42578125" style="322"/>
    <col min="10239" max="10239" width="5.7109375" style="322" customWidth="1"/>
    <col min="10240" max="10240" width="11.7109375" style="322" customWidth="1"/>
    <col min="10241" max="10241" width="52.7109375" style="322" customWidth="1"/>
    <col min="10242" max="10254" width="11.7109375" style="322" customWidth="1"/>
    <col min="10255" max="10255" width="5.7109375" style="322" customWidth="1"/>
    <col min="10256" max="10494" width="11.42578125" style="322"/>
    <col min="10495" max="10495" width="5.7109375" style="322" customWidth="1"/>
    <col min="10496" max="10496" width="11.7109375" style="322" customWidth="1"/>
    <col min="10497" max="10497" width="52.7109375" style="322" customWidth="1"/>
    <col min="10498" max="10510" width="11.7109375" style="322" customWidth="1"/>
    <col min="10511" max="10511" width="5.7109375" style="322" customWidth="1"/>
    <col min="10512" max="10750" width="11.42578125" style="322"/>
    <col min="10751" max="10751" width="5.7109375" style="322" customWidth="1"/>
    <col min="10752" max="10752" width="11.7109375" style="322" customWidth="1"/>
    <col min="10753" max="10753" width="52.7109375" style="322" customWidth="1"/>
    <col min="10754" max="10766" width="11.7109375" style="322" customWidth="1"/>
    <col min="10767" max="10767" width="5.7109375" style="322" customWidth="1"/>
    <col min="10768" max="11006" width="11.42578125" style="322"/>
    <col min="11007" max="11007" width="5.7109375" style="322" customWidth="1"/>
    <col min="11008" max="11008" width="11.7109375" style="322" customWidth="1"/>
    <col min="11009" max="11009" width="52.7109375" style="322" customWidth="1"/>
    <col min="11010" max="11022" width="11.7109375" style="322" customWidth="1"/>
    <col min="11023" max="11023" width="5.7109375" style="322" customWidth="1"/>
    <col min="11024" max="11262" width="11.42578125" style="322"/>
    <col min="11263" max="11263" width="5.7109375" style="322" customWidth="1"/>
    <col min="11264" max="11264" width="11.7109375" style="322" customWidth="1"/>
    <col min="11265" max="11265" width="52.7109375" style="322" customWidth="1"/>
    <col min="11266" max="11278" width="11.7109375" style="322" customWidth="1"/>
    <col min="11279" max="11279" width="5.7109375" style="322" customWidth="1"/>
    <col min="11280" max="11518" width="11.42578125" style="322"/>
    <col min="11519" max="11519" width="5.7109375" style="322" customWidth="1"/>
    <col min="11520" max="11520" width="11.7109375" style="322" customWidth="1"/>
    <col min="11521" max="11521" width="52.7109375" style="322" customWidth="1"/>
    <col min="11522" max="11534" width="11.7109375" style="322" customWidth="1"/>
    <col min="11535" max="11535" width="5.7109375" style="322" customWidth="1"/>
    <col min="11536" max="11774" width="11.42578125" style="322"/>
    <col min="11775" max="11775" width="5.7109375" style="322" customWidth="1"/>
    <col min="11776" max="11776" width="11.7109375" style="322" customWidth="1"/>
    <col min="11777" max="11777" width="52.7109375" style="322" customWidth="1"/>
    <col min="11778" max="11790" width="11.7109375" style="322" customWidth="1"/>
    <col min="11791" max="11791" width="5.7109375" style="322" customWidth="1"/>
    <col min="11792" max="12030" width="11.42578125" style="322"/>
    <col min="12031" max="12031" width="5.7109375" style="322" customWidth="1"/>
    <col min="12032" max="12032" width="11.7109375" style="322" customWidth="1"/>
    <col min="12033" max="12033" width="52.7109375" style="322" customWidth="1"/>
    <col min="12034" max="12046" width="11.7109375" style="322" customWidth="1"/>
    <col min="12047" max="12047" width="5.7109375" style="322" customWidth="1"/>
    <col min="12048" max="12286" width="11.42578125" style="322"/>
    <col min="12287" max="12287" width="5.7109375" style="322" customWidth="1"/>
    <col min="12288" max="12288" width="11.7109375" style="322" customWidth="1"/>
    <col min="12289" max="12289" width="52.7109375" style="322" customWidth="1"/>
    <col min="12290" max="12302" width="11.7109375" style="322" customWidth="1"/>
    <col min="12303" max="12303" width="5.7109375" style="322" customWidth="1"/>
    <col min="12304" max="12542" width="11.42578125" style="322"/>
    <col min="12543" max="12543" width="5.7109375" style="322" customWidth="1"/>
    <col min="12544" max="12544" width="11.7109375" style="322" customWidth="1"/>
    <col min="12545" max="12545" width="52.7109375" style="322" customWidth="1"/>
    <col min="12546" max="12558" width="11.7109375" style="322" customWidth="1"/>
    <col min="12559" max="12559" width="5.7109375" style="322" customWidth="1"/>
    <col min="12560" max="12798" width="11.42578125" style="322"/>
    <col min="12799" max="12799" width="5.7109375" style="322" customWidth="1"/>
    <col min="12800" max="12800" width="11.7109375" style="322" customWidth="1"/>
    <col min="12801" max="12801" width="52.7109375" style="322" customWidth="1"/>
    <col min="12802" max="12814" width="11.7109375" style="322" customWidth="1"/>
    <col min="12815" max="12815" width="5.7109375" style="322" customWidth="1"/>
    <col min="12816" max="13054" width="11.42578125" style="322"/>
    <col min="13055" max="13055" width="5.7109375" style="322" customWidth="1"/>
    <col min="13056" max="13056" width="11.7109375" style="322" customWidth="1"/>
    <col min="13057" max="13057" width="52.7109375" style="322" customWidth="1"/>
    <col min="13058" max="13070" width="11.7109375" style="322" customWidth="1"/>
    <col min="13071" max="13071" width="5.7109375" style="322" customWidth="1"/>
    <col min="13072" max="13310" width="11.42578125" style="322"/>
    <col min="13311" max="13311" width="5.7109375" style="322" customWidth="1"/>
    <col min="13312" max="13312" width="11.7109375" style="322" customWidth="1"/>
    <col min="13313" max="13313" width="52.7109375" style="322" customWidth="1"/>
    <col min="13314" max="13326" width="11.7109375" style="322" customWidth="1"/>
    <col min="13327" max="13327" width="5.7109375" style="322" customWidth="1"/>
    <col min="13328" max="13566" width="11.42578125" style="322"/>
    <col min="13567" max="13567" width="5.7109375" style="322" customWidth="1"/>
    <col min="13568" max="13568" width="11.7109375" style="322" customWidth="1"/>
    <col min="13569" max="13569" width="52.7109375" style="322" customWidth="1"/>
    <col min="13570" max="13582" width="11.7109375" style="322" customWidth="1"/>
    <col min="13583" max="13583" width="5.7109375" style="322" customWidth="1"/>
    <col min="13584" max="13822" width="11.42578125" style="322"/>
    <col min="13823" max="13823" width="5.7109375" style="322" customWidth="1"/>
    <col min="13824" max="13824" width="11.7109375" style="322" customWidth="1"/>
    <col min="13825" max="13825" width="52.7109375" style="322" customWidth="1"/>
    <col min="13826" max="13838" width="11.7109375" style="322" customWidth="1"/>
    <col min="13839" max="13839" width="5.7109375" style="322" customWidth="1"/>
    <col min="13840" max="14078" width="11.42578125" style="322"/>
    <col min="14079" max="14079" width="5.7109375" style="322" customWidth="1"/>
    <col min="14080" max="14080" width="11.7109375" style="322" customWidth="1"/>
    <col min="14081" max="14081" width="52.7109375" style="322" customWidth="1"/>
    <col min="14082" max="14094" width="11.7109375" style="322" customWidth="1"/>
    <col min="14095" max="14095" width="5.7109375" style="322" customWidth="1"/>
    <col min="14096" max="14334" width="11.42578125" style="322"/>
    <col min="14335" max="14335" width="5.7109375" style="322" customWidth="1"/>
    <col min="14336" max="14336" width="11.7109375" style="322" customWidth="1"/>
    <col min="14337" max="14337" width="52.7109375" style="322" customWidth="1"/>
    <col min="14338" max="14350" width="11.7109375" style="322" customWidth="1"/>
    <col min="14351" max="14351" width="5.7109375" style="322" customWidth="1"/>
    <col min="14352" max="14590" width="11.42578125" style="322"/>
    <col min="14591" max="14591" width="5.7109375" style="322" customWidth="1"/>
    <col min="14592" max="14592" width="11.7109375" style="322" customWidth="1"/>
    <col min="14593" max="14593" width="52.7109375" style="322" customWidth="1"/>
    <col min="14594" max="14606" width="11.7109375" style="322" customWidth="1"/>
    <col min="14607" max="14607" width="5.7109375" style="322" customWidth="1"/>
    <col min="14608" max="14846" width="11.42578125" style="322"/>
    <col min="14847" max="14847" width="5.7109375" style="322" customWidth="1"/>
    <col min="14848" max="14848" width="11.7109375" style="322" customWidth="1"/>
    <col min="14849" max="14849" width="52.7109375" style="322" customWidth="1"/>
    <col min="14850" max="14862" width="11.7109375" style="322" customWidth="1"/>
    <col min="14863" max="14863" width="5.7109375" style="322" customWidth="1"/>
    <col min="14864" max="15102" width="11.42578125" style="322"/>
    <col min="15103" max="15103" width="5.7109375" style="322" customWidth="1"/>
    <col min="15104" max="15104" width="11.7109375" style="322" customWidth="1"/>
    <col min="15105" max="15105" width="52.7109375" style="322" customWidth="1"/>
    <col min="15106" max="15118" width="11.7109375" style="322" customWidth="1"/>
    <col min="15119" max="15119" width="5.7109375" style="322" customWidth="1"/>
    <col min="15120" max="15358" width="11.42578125" style="322"/>
    <col min="15359" max="15359" width="5.7109375" style="322" customWidth="1"/>
    <col min="15360" max="15360" width="11.7109375" style="322" customWidth="1"/>
    <col min="15361" max="15361" width="52.7109375" style="322" customWidth="1"/>
    <col min="15362" max="15374" width="11.7109375" style="322" customWidth="1"/>
    <col min="15375" max="15375" width="5.7109375" style="322" customWidth="1"/>
    <col min="15376" max="15614" width="11.42578125" style="322"/>
    <col min="15615" max="15615" width="5.7109375" style="322" customWidth="1"/>
    <col min="15616" max="15616" width="11.7109375" style="322" customWidth="1"/>
    <col min="15617" max="15617" width="52.7109375" style="322" customWidth="1"/>
    <col min="15618" max="15630" width="11.7109375" style="322" customWidth="1"/>
    <col min="15631" max="15631" width="5.7109375" style="322" customWidth="1"/>
    <col min="15632" max="15870" width="11.42578125" style="322"/>
    <col min="15871" max="15871" width="5.7109375" style="322" customWidth="1"/>
    <col min="15872" max="15872" width="11.7109375" style="322" customWidth="1"/>
    <col min="15873" max="15873" width="52.7109375" style="322" customWidth="1"/>
    <col min="15874" max="15886" width="11.7109375" style="322" customWidth="1"/>
    <col min="15887" max="15887" width="5.7109375" style="322" customWidth="1"/>
    <col min="15888" max="16126" width="11.42578125" style="322"/>
    <col min="16127" max="16127" width="5.7109375" style="322" customWidth="1"/>
    <col min="16128" max="16128" width="11.7109375" style="322" customWidth="1"/>
    <col min="16129" max="16129" width="52.7109375" style="322" customWidth="1"/>
    <col min="16130" max="16142" width="11.7109375" style="322" customWidth="1"/>
    <col min="16143" max="16143" width="5.7109375" style="322" customWidth="1"/>
    <col min="16144" max="16384" width="11.42578125" style="322"/>
  </cols>
  <sheetData>
    <row r="1" spans="1:17" s="314" customFormat="1" ht="18">
      <c r="A1" s="110" t="s">
        <v>772</v>
      </c>
      <c r="C1" s="315"/>
      <c r="D1" s="110"/>
      <c r="I1" s="110"/>
    </row>
    <row r="2" spans="1:17" s="317" customFormat="1" ht="16.5" customHeight="1">
      <c r="A2" s="316" t="s">
        <v>760</v>
      </c>
      <c r="C2" s="318"/>
      <c r="D2" s="316"/>
      <c r="I2" s="316"/>
    </row>
    <row r="3" spans="1:17" s="79" customFormat="1" ht="12" customHeight="1">
      <c r="C3" s="319"/>
    </row>
    <row r="4" spans="1:17" s="107" customFormat="1" ht="27" customHeight="1">
      <c r="A4" s="69" t="s">
        <v>416</v>
      </c>
      <c r="B4" s="69" t="s">
        <v>719</v>
      </c>
      <c r="C4" s="69" t="s">
        <v>761</v>
      </c>
      <c r="D4" s="70">
        <v>2000</v>
      </c>
      <c r="E4" s="73">
        <v>2001</v>
      </c>
      <c r="F4" s="70">
        <v>2002</v>
      </c>
      <c r="G4" s="72">
        <v>2003</v>
      </c>
      <c r="H4" s="70">
        <v>2004</v>
      </c>
      <c r="I4" s="73">
        <v>2005</v>
      </c>
      <c r="J4" s="70">
        <v>2006</v>
      </c>
      <c r="K4" s="71">
        <v>2007</v>
      </c>
      <c r="L4" s="70">
        <v>2008</v>
      </c>
      <c r="M4" s="70">
        <v>2009</v>
      </c>
      <c r="N4" s="71">
        <v>2010</v>
      </c>
      <c r="O4" s="70">
        <v>2011</v>
      </c>
      <c r="P4" s="72">
        <v>2012</v>
      </c>
      <c r="Q4" s="166"/>
    </row>
    <row r="5" spans="1:17" ht="15" customHeight="1">
      <c r="A5" s="90">
        <v>1</v>
      </c>
      <c r="B5" s="323" t="s">
        <v>720</v>
      </c>
      <c r="C5" s="324" t="s">
        <v>721</v>
      </c>
      <c r="D5" s="341">
        <f>'2.1'!D5/'2.1'!D$23*100</f>
        <v>1.054897253878291</v>
      </c>
      <c r="E5" s="341">
        <f>'2.1'!E5/'2.1'!E$23*100</f>
        <v>1.153599571302266</v>
      </c>
      <c r="F5" s="341">
        <f>'2.1'!F5/'2.1'!F$23*100</f>
        <v>0.94776302666726808</v>
      </c>
      <c r="G5" s="341">
        <f>'2.1'!G5/'2.1'!G$23*100</f>
        <v>0.8714159485202263</v>
      </c>
      <c r="H5" s="341">
        <f>'2.1'!H5/'2.1'!H$23*100</f>
        <v>1.0066762939243632</v>
      </c>
      <c r="I5" s="341">
        <f>'2.1'!I5/'2.1'!I$23*100</f>
        <v>0.76083814368576008</v>
      </c>
      <c r="J5" s="341">
        <f>'2.1'!J5/'2.1'!J$23*100</f>
        <v>0.78074986030780391</v>
      </c>
      <c r="K5" s="343">
        <f>'2.1'!K5/'2.1'!K$23*100</f>
        <v>0.8246416493187253</v>
      </c>
      <c r="L5" s="343">
        <f>'2.1'!L5/'2.1'!L$23*100</f>
        <v>0.89367862424862188</v>
      </c>
      <c r="M5" s="343">
        <f>'2.1'!M5/'2.1'!M$23*100</f>
        <v>0.73874937658519813</v>
      </c>
      <c r="N5" s="343">
        <f>'2.1'!N5/'2.1'!N$23*100</f>
        <v>0.72087335068665293</v>
      </c>
      <c r="O5" s="343">
        <f>'2.1'!O5/'2.1'!O$23*100</f>
        <v>0.7847356302850711</v>
      </c>
      <c r="P5" s="343">
        <f>'2.1'!P5/'2.1'!P$23*100</f>
        <v>0.73711251147998691</v>
      </c>
    </row>
    <row r="6" spans="1:17" ht="15" customHeight="1">
      <c r="A6" s="90">
        <v>2</v>
      </c>
      <c r="B6" s="323" t="s">
        <v>722</v>
      </c>
      <c r="C6" s="324" t="s">
        <v>723</v>
      </c>
      <c r="D6" s="341">
        <f>'2.1'!D6/'2.1'!D$23*100</f>
        <v>0.28170462247383871</v>
      </c>
      <c r="E6" s="341">
        <f>'2.1'!E6/'2.1'!E$23*100</f>
        <v>0.26605493859077822</v>
      </c>
      <c r="F6" s="341">
        <f>'2.1'!F6/'2.1'!F$23*100</f>
        <v>0.27819959605679262</v>
      </c>
      <c r="G6" s="341">
        <f>'2.1'!G6/'2.1'!G$23*100</f>
        <v>0.23531127670977794</v>
      </c>
      <c r="H6" s="341">
        <f>'2.1'!H6/'2.1'!H$23*100</f>
        <v>0.23766379844474525</v>
      </c>
      <c r="I6" s="341">
        <f>'2.1'!I6/'2.1'!I$23*100</f>
        <v>0.23535093166357468</v>
      </c>
      <c r="J6" s="341">
        <f>'2.1'!J6/'2.1'!J$23*100</f>
        <v>0.28007822762982121</v>
      </c>
      <c r="K6" s="343">
        <f>'2.1'!K6/'2.1'!K$23*100</f>
        <v>0.27920554177610146</v>
      </c>
      <c r="L6" s="343">
        <f>'2.1'!L6/'2.1'!L$23*100</f>
        <v>0.32525851402405714</v>
      </c>
      <c r="M6" s="343">
        <f>'2.1'!M6/'2.1'!M$23*100</f>
        <v>0.31716440770034704</v>
      </c>
      <c r="N6" s="343">
        <f>'2.1'!N6/'2.1'!N$23*100</f>
        <v>0.33857960547665239</v>
      </c>
      <c r="O6" s="343">
        <f>'2.1'!O6/'2.1'!O$23*100</f>
        <v>0.3414246332070251</v>
      </c>
      <c r="P6" s="343">
        <f>'2.1'!P6/'2.1'!P$23*100</f>
        <v>0.35927674572074353</v>
      </c>
    </row>
    <row r="7" spans="1:17" ht="15" customHeight="1">
      <c r="A7" s="90">
        <v>3</v>
      </c>
      <c r="B7" s="323" t="s">
        <v>724</v>
      </c>
      <c r="C7" s="324" t="s">
        <v>725</v>
      </c>
      <c r="D7" s="341">
        <f>'2.1'!D7/'2.1'!D$23*100</f>
        <v>20.136162480091823</v>
      </c>
      <c r="E7" s="341">
        <f>'2.1'!E7/'2.1'!E$23*100</f>
        <v>19.731179269576749</v>
      </c>
      <c r="F7" s="341">
        <f>'2.1'!F7/'2.1'!F$23*100</f>
        <v>19.151819498529065</v>
      </c>
      <c r="G7" s="341">
        <f>'2.1'!G7/'2.1'!G$23*100</f>
        <v>19.26290778005713</v>
      </c>
      <c r="H7" s="341">
        <f>'2.1'!H7/'2.1'!H$23*100</f>
        <v>19.470812325420777</v>
      </c>
      <c r="I7" s="341">
        <f>'2.1'!I7/'2.1'!I$23*100</f>
        <v>19.459861675411961</v>
      </c>
      <c r="J7" s="341">
        <f>'2.1'!J7/'2.1'!J$23*100</f>
        <v>20.134039750293262</v>
      </c>
      <c r="K7" s="343">
        <f>'2.1'!K7/'2.1'!K$23*100</f>
        <v>20.501303475832223</v>
      </c>
      <c r="L7" s="343">
        <f>'2.1'!L7/'2.1'!L$23*100</f>
        <v>19.516466972831527</v>
      </c>
      <c r="M7" s="343">
        <f>'2.1'!M7/'2.1'!M$23*100</f>
        <v>16.87950883762807</v>
      </c>
      <c r="N7" s="343">
        <f>'2.1'!N7/'2.1'!N$23*100</f>
        <v>19.276080037008139</v>
      </c>
      <c r="O7" s="343">
        <f>'2.1'!O7/'2.1'!O$23*100</f>
        <v>19.63507583657708</v>
      </c>
      <c r="P7" s="343">
        <f>'2.1'!P7/'2.1'!P$23*100</f>
        <v>19.548477595444137</v>
      </c>
    </row>
    <row r="8" spans="1:17" ht="15" customHeight="1">
      <c r="A8" s="90">
        <v>4</v>
      </c>
      <c r="B8" s="323" t="s">
        <v>726</v>
      </c>
      <c r="C8" s="324" t="s">
        <v>727</v>
      </c>
      <c r="D8" s="341">
        <f>'2.1'!D8/'2.1'!D$23*100</f>
        <v>1.1481692871666496</v>
      </c>
      <c r="E8" s="341">
        <f>'2.1'!E8/'2.1'!E$23*100</f>
        <v>1.1157224588906227</v>
      </c>
      <c r="F8" s="341">
        <f>'2.1'!F8/'2.1'!F$23*100</f>
        <v>1.2002525897971765</v>
      </c>
      <c r="G8" s="341">
        <f>'2.1'!G8/'2.1'!G$23*100</f>
        <v>1.1653677344334175</v>
      </c>
      <c r="H8" s="341">
        <f>'2.1'!H8/'2.1'!H$23*100</f>
        <v>1.379111965785758</v>
      </c>
      <c r="I8" s="341">
        <f>'2.1'!I8/'2.1'!I$23*100</f>
        <v>1.3993592182481867</v>
      </c>
      <c r="J8" s="341">
        <f>'2.1'!J8/'2.1'!J$23*100</f>
        <v>1.4640389731976007</v>
      </c>
      <c r="K8" s="343">
        <f>'2.1'!K8/'2.1'!K$23*100</f>
        <v>1.5192235561796532</v>
      </c>
      <c r="L8" s="343">
        <f>'2.1'!L8/'2.1'!L$23*100</f>
        <v>1.8000911801660104</v>
      </c>
      <c r="M8" s="343">
        <f>'2.1'!M8/'2.1'!M$23*100</f>
        <v>1.9688789515649243</v>
      </c>
      <c r="N8" s="343">
        <f>'2.1'!N8/'2.1'!N$23*100</f>
        <v>1.8915319713048822</v>
      </c>
      <c r="O8" s="343">
        <f>'2.1'!O8/'2.1'!O$23*100</f>
        <v>1.4863762609315148</v>
      </c>
      <c r="P8" s="343">
        <f>'2.1'!P8/'2.1'!P$23*100</f>
        <v>1.6698612119180005</v>
      </c>
    </row>
    <row r="9" spans="1:17" ht="15" customHeight="1">
      <c r="A9" s="90">
        <v>5</v>
      </c>
      <c r="B9" s="323" t="s">
        <v>728</v>
      </c>
      <c r="C9" s="324" t="s">
        <v>729</v>
      </c>
      <c r="D9" s="341">
        <f>'2.1'!D9/'2.1'!D$23*100</f>
        <v>1.0137694281763376</v>
      </c>
      <c r="E9" s="341">
        <f>'2.1'!E9/'2.1'!E$23*100</f>
        <v>0.97428067804606977</v>
      </c>
      <c r="F9" s="341">
        <f>'2.1'!F9/'2.1'!F$23*100</f>
        <v>0.97798359168658822</v>
      </c>
      <c r="G9" s="341">
        <f>'2.1'!G9/'2.1'!G$23*100</f>
        <v>1.0202149918907268</v>
      </c>
      <c r="H9" s="341">
        <f>'2.1'!H9/'2.1'!H$23*100</f>
        <v>1.0450782470214151</v>
      </c>
      <c r="I9" s="341">
        <f>'2.1'!I9/'2.1'!I$23*100</f>
        <v>1.0755051771914019</v>
      </c>
      <c r="J9" s="341">
        <f>'2.1'!J9/'2.1'!J$23*100</f>
        <v>1.0484315619252731</v>
      </c>
      <c r="K9" s="343">
        <f>'2.1'!K9/'2.1'!K$23*100</f>
        <v>1.0425592498072573</v>
      </c>
      <c r="L9" s="343">
        <f>'2.1'!L9/'2.1'!L$23*100</f>
        <v>1.0792550345750149</v>
      </c>
      <c r="M9" s="343">
        <f>'2.1'!M9/'2.1'!M$23*100</f>
        <v>1.0759265906664084</v>
      </c>
      <c r="N9" s="343">
        <f>'2.1'!N9/'2.1'!N$23*100</f>
        <v>1.0802959270332038</v>
      </c>
      <c r="O9" s="343">
        <f>'2.1'!O9/'2.1'!O$23*100</f>
        <v>1.1009674455102063</v>
      </c>
      <c r="P9" s="343">
        <f>'2.1'!P9/'2.1'!P$23*100</f>
        <v>1.0979371356977887</v>
      </c>
    </row>
    <row r="10" spans="1:17" ht="15" customHeight="1">
      <c r="A10" s="90">
        <v>6</v>
      </c>
      <c r="B10" s="323" t="s">
        <v>730</v>
      </c>
      <c r="C10" s="324" t="s">
        <v>731</v>
      </c>
      <c r="D10" s="341">
        <f>'2.1'!D10/'2.1'!D$23*100</f>
        <v>5.3286763764706873</v>
      </c>
      <c r="E10" s="341">
        <f>'2.1'!E10/'2.1'!E$23*100</f>
        <v>4.9007899284503882</v>
      </c>
      <c r="F10" s="341">
        <f>'2.1'!F10/'2.1'!F$23*100</f>
        <v>4.6572747365097502</v>
      </c>
      <c r="G10" s="341">
        <f>'2.1'!G10/'2.1'!G$23*100</f>
        <v>4.4424930907594247</v>
      </c>
      <c r="H10" s="341">
        <f>'2.1'!H10/'2.1'!H$23*100</f>
        <v>4.2052815583502827</v>
      </c>
      <c r="I10" s="341">
        <f>'2.1'!I10/'2.1'!I$23*100</f>
        <v>4.0602725414774152</v>
      </c>
      <c r="J10" s="341">
        <f>'2.1'!J10/'2.1'!J$23*100</f>
        <v>4.0230427365608712</v>
      </c>
      <c r="K10" s="343">
        <f>'2.1'!K10/'2.1'!K$23*100</f>
        <v>4.0745852989536324</v>
      </c>
      <c r="L10" s="343">
        <f>'2.1'!L10/'2.1'!L$23*100</f>
        <v>4.1814667837782746</v>
      </c>
      <c r="M10" s="343">
        <f>'2.1'!M10/'2.1'!M$23*100</f>
        <v>4.3915176559694205</v>
      </c>
      <c r="N10" s="343">
        <f>'2.1'!N10/'2.1'!N$23*100</f>
        <v>4.567027196840499</v>
      </c>
      <c r="O10" s="343">
        <f>'2.1'!O10/'2.1'!O$23*100</f>
        <v>4.6620755165043928</v>
      </c>
      <c r="P10" s="343">
        <f>'2.1'!P10/'2.1'!P$23*100</f>
        <v>4.7754169952994108</v>
      </c>
    </row>
    <row r="11" spans="1:17" ht="15" customHeight="1">
      <c r="A11" s="90">
        <v>7</v>
      </c>
      <c r="B11" s="323" t="s">
        <v>732</v>
      </c>
      <c r="C11" s="324" t="s">
        <v>733</v>
      </c>
      <c r="D11" s="341">
        <f>'2.1'!D11/'2.1'!D$23*100</f>
        <v>11.202558738299029</v>
      </c>
      <c r="E11" s="341">
        <f>'2.1'!E11/'2.1'!E$23*100</f>
        <v>11.593141853090696</v>
      </c>
      <c r="F11" s="341">
        <f>'2.1'!F11/'2.1'!F$23*100</f>
        <v>11.600336786396236</v>
      </c>
      <c r="G11" s="341">
        <f>'2.1'!G11/'2.1'!G$23*100</f>
        <v>11.735444391664657</v>
      </c>
      <c r="H11" s="341">
        <f>'2.1'!H11/'2.1'!H$23*100</f>
        <v>11.488949339111635</v>
      </c>
      <c r="I11" s="341">
        <f>'2.1'!I11/'2.1'!I$23*100</f>
        <v>11.575292817828373</v>
      </c>
      <c r="J11" s="341">
        <f>'2.1'!J11/'2.1'!J$23*100</f>
        <v>11.466000214626421</v>
      </c>
      <c r="K11" s="343">
        <f>'2.1'!K11/'2.1'!K$23*100</f>
        <v>11.318474550226663</v>
      </c>
      <c r="L11" s="343">
        <f>'2.1'!L11/'2.1'!L$23*100</f>
        <v>11.51625488550544</v>
      </c>
      <c r="M11" s="343">
        <f>'2.1'!M11/'2.1'!M$23*100</f>
        <v>11.864916733565106</v>
      </c>
      <c r="N11" s="343">
        <f>'2.1'!N11/'2.1'!N$23*100</f>
        <v>10.847579626190164</v>
      </c>
      <c r="O11" s="343">
        <f>'2.1'!O11/'2.1'!O$23*100</f>
        <v>11.301911143691987</v>
      </c>
      <c r="P11" s="343">
        <f>'2.1'!P11/'2.1'!P$23*100</f>
        <v>10.820227310682878</v>
      </c>
    </row>
    <row r="12" spans="1:17" ht="15" customHeight="1">
      <c r="A12" s="90">
        <v>8</v>
      </c>
      <c r="B12" s="323" t="s">
        <v>734</v>
      </c>
      <c r="C12" s="324" t="s">
        <v>735</v>
      </c>
      <c r="D12" s="341">
        <f>'2.1'!D12/'2.1'!D$23*100</f>
        <v>4.1679169385789496</v>
      </c>
      <c r="E12" s="341">
        <f>'2.1'!E12/'2.1'!E$23*100</f>
        <v>4.2458463551795296</v>
      </c>
      <c r="F12" s="341">
        <f>'2.1'!F12/'2.1'!F$23*100</f>
        <v>4.3006921160910725</v>
      </c>
      <c r="G12" s="341">
        <f>'2.1'!G12/'2.1'!G$23*100</f>
        <v>4.3453416508951666</v>
      </c>
      <c r="H12" s="341">
        <f>'2.1'!H12/'2.1'!H$23*100</f>
        <v>4.3132353377790045</v>
      </c>
      <c r="I12" s="341">
        <f>'2.1'!I12/'2.1'!I$23*100</f>
        <v>4.4583922351989376</v>
      </c>
      <c r="J12" s="341">
        <f>'2.1'!J12/'2.1'!J$23*100</f>
        <v>4.5486924440398608</v>
      </c>
      <c r="K12" s="343">
        <f>'2.1'!K12/'2.1'!K$23*100</f>
        <v>4.5855247979247125</v>
      </c>
      <c r="L12" s="343">
        <f>'2.1'!L12/'2.1'!L$23*100</f>
        <v>4.616506565363097</v>
      </c>
      <c r="M12" s="343">
        <f>'2.1'!M12/'2.1'!M$23*100</f>
        <v>4.6653890539479006</v>
      </c>
      <c r="N12" s="343">
        <f>'2.1'!N12/'2.1'!N$23*100</f>
        <v>4.5795847631409963</v>
      </c>
      <c r="O12" s="343">
        <f>'2.1'!O12/'2.1'!O$23*100</f>
        <v>4.4168791880478659</v>
      </c>
      <c r="P12" s="343">
        <f>'2.1'!P12/'2.1'!P$23*100</f>
        <v>4.4602570469817557</v>
      </c>
    </row>
    <row r="13" spans="1:17" ht="15" customHeight="1">
      <c r="A13" s="90">
        <v>9</v>
      </c>
      <c r="B13" s="323" t="s">
        <v>736</v>
      </c>
      <c r="C13" s="324" t="s">
        <v>737</v>
      </c>
      <c r="D13" s="341">
        <f>'2.1'!D13/'2.1'!D$23*100</f>
        <v>1.6550277717741411</v>
      </c>
      <c r="E13" s="341">
        <f>'2.1'!E13/'2.1'!E$23*100</f>
        <v>1.649611797729102</v>
      </c>
      <c r="F13" s="341">
        <f>'2.1'!F13/'2.1'!F$23*100</f>
        <v>1.5929194669553406</v>
      </c>
      <c r="G13" s="341">
        <f>'2.1'!G13/'2.1'!G$23*100</f>
        <v>1.5652620416587371</v>
      </c>
      <c r="H13" s="341">
        <f>'2.1'!H13/'2.1'!H$23*100</f>
        <v>1.5324277481123907</v>
      </c>
      <c r="I13" s="341">
        <f>'2.1'!I13/'2.1'!I$23*100</f>
        <v>1.5365871373236371</v>
      </c>
      <c r="J13" s="341">
        <f>'2.1'!J13/'2.1'!J$23*100</f>
        <v>1.4889707923045326</v>
      </c>
      <c r="K13" s="343">
        <f>'2.1'!K13/'2.1'!K$23*100</f>
        <v>1.5153266350573225</v>
      </c>
      <c r="L13" s="343">
        <f>'2.1'!L13/'2.1'!L$23*100</f>
        <v>1.4736592321656508</v>
      </c>
      <c r="M13" s="343">
        <f>'2.1'!M13/'2.1'!M$23*100</f>
        <v>1.4757289131503197</v>
      </c>
      <c r="N13" s="343">
        <f>'2.1'!N13/'2.1'!N$23*100</f>
        <v>1.4806276884411702</v>
      </c>
      <c r="O13" s="343">
        <f>'2.1'!O13/'2.1'!O$23*100</f>
        <v>1.5177227344532436</v>
      </c>
      <c r="P13" s="343">
        <f>'2.1'!P13/'2.1'!P$23*100</f>
        <v>1.5817445373576984</v>
      </c>
    </row>
    <row r="14" spans="1:17" ht="15" customHeight="1">
      <c r="A14" s="90">
        <v>10</v>
      </c>
      <c r="B14" s="323" t="s">
        <v>738</v>
      </c>
      <c r="C14" s="324" t="s">
        <v>739</v>
      </c>
      <c r="D14" s="341">
        <f>'2.1'!D14/'2.1'!D$23*100</f>
        <v>4.6381590681609772</v>
      </c>
      <c r="E14" s="341">
        <f>'2.1'!E14/'2.1'!E$23*100</f>
        <v>4.9599188972218533</v>
      </c>
      <c r="F14" s="341">
        <f>'2.1'!F14/'2.1'!F$23*100</f>
        <v>5.0579603373878008</v>
      </c>
      <c r="G14" s="341">
        <f>'2.1'!G14/'2.1'!G$23*100</f>
        <v>4.6081750064559497</v>
      </c>
      <c r="H14" s="341">
        <f>'2.1'!H14/'2.1'!H$23*100</f>
        <v>4.8001467937776185</v>
      </c>
      <c r="I14" s="341">
        <f>'2.1'!I14/'2.1'!I$23*100</f>
        <v>4.7247673546661106</v>
      </c>
      <c r="J14" s="341">
        <f>'2.1'!J14/'2.1'!J$23*100</f>
        <v>4.8228499428279621</v>
      </c>
      <c r="K14" s="343">
        <f>'2.1'!K14/'2.1'!K$23*100</f>
        <v>4.911006278028494</v>
      </c>
      <c r="L14" s="343">
        <f>'2.1'!L14/'2.1'!L$23*100</f>
        <v>4.8790950129490609</v>
      </c>
      <c r="M14" s="343">
        <f>'2.1'!M14/'2.1'!M$23*100</f>
        <v>4.8909755857376309</v>
      </c>
      <c r="N14" s="343">
        <f>'2.1'!N14/'2.1'!N$23*100</f>
        <v>4.6295561094501947</v>
      </c>
      <c r="O14" s="343">
        <f>'2.1'!O14/'2.1'!O$23*100</f>
        <v>4.8465612835947258</v>
      </c>
      <c r="P14" s="343">
        <f>'2.1'!P14/'2.1'!P$23*100</f>
        <v>4.9413844405469423</v>
      </c>
    </row>
    <row r="15" spans="1:17" ht="15" customHeight="1">
      <c r="A15" s="90">
        <v>11</v>
      </c>
      <c r="B15" s="323" t="s">
        <v>740</v>
      </c>
      <c r="C15" s="324" t="s">
        <v>741</v>
      </c>
      <c r="D15" s="341">
        <f>'2.1'!D15/'2.1'!D$23*100</f>
        <v>4.2939758227138904</v>
      </c>
      <c r="E15" s="341">
        <f>'2.1'!E15/'2.1'!E$23*100</f>
        <v>4.3277015913979806</v>
      </c>
      <c r="F15" s="341">
        <f>'2.1'!F15/'2.1'!F$23*100</f>
        <v>4.6170808838638226</v>
      </c>
      <c r="G15" s="341">
        <f>'2.1'!G15/'2.1'!G$23*100</f>
        <v>4.8082220587214275</v>
      </c>
      <c r="H15" s="341">
        <f>'2.1'!H15/'2.1'!H$23*100</f>
        <v>5.2709479247127033</v>
      </c>
      <c r="I15" s="341">
        <f>'2.1'!I15/'2.1'!I$23*100</f>
        <v>5.1094672834307273</v>
      </c>
      <c r="J15" s="341">
        <f>'2.1'!J15/'2.1'!J$23*100</f>
        <v>4.8933898762937718</v>
      </c>
      <c r="K15" s="343">
        <f>'2.1'!K15/'2.1'!K$23*100</f>
        <v>4.4245996688502709</v>
      </c>
      <c r="L15" s="343">
        <f>'2.1'!L15/'2.1'!L$23*100</f>
        <v>3.9655983926562159</v>
      </c>
      <c r="M15" s="343">
        <f>'2.1'!M15/'2.1'!M$23*100</f>
        <v>4.5658242076902731</v>
      </c>
      <c r="N15" s="343">
        <f>'2.1'!N15/'2.1'!N$23*100</f>
        <v>4.4234998239351526</v>
      </c>
      <c r="O15" s="343">
        <f>'2.1'!O15/'2.1'!O$23*100</f>
        <v>3.9445758004398415</v>
      </c>
      <c r="P15" s="343">
        <f>'2.1'!P15/'2.1'!P$23*100</f>
        <v>3.9686434460773503</v>
      </c>
    </row>
    <row r="16" spans="1:17" ht="15" customHeight="1">
      <c r="A16" s="90">
        <v>12</v>
      </c>
      <c r="B16" s="323" t="s">
        <v>742</v>
      </c>
      <c r="C16" s="324" t="s">
        <v>743</v>
      </c>
      <c r="D16" s="341">
        <f>'2.1'!D16/'2.1'!D$23*100</f>
        <v>11.634820579860374</v>
      </c>
      <c r="E16" s="341">
        <f>'2.1'!E16/'2.1'!E$23*100</f>
        <v>11.785476237323241</v>
      </c>
      <c r="F16" s="341">
        <f>'2.1'!F16/'2.1'!F$23*100</f>
        <v>11.995309046623866</v>
      </c>
      <c r="G16" s="341">
        <f>'2.1'!G16/'2.1'!G$23*100</f>
        <v>11.954272390659677</v>
      </c>
      <c r="H16" s="341">
        <f>'2.1'!H16/'2.1'!H$23*100</f>
        <v>11.767059301084453</v>
      </c>
      <c r="I16" s="341">
        <f>'2.1'!I16/'2.1'!I$23*100</f>
        <v>11.915789291412361</v>
      </c>
      <c r="J16" s="341">
        <f>'2.1'!J16/'2.1'!J$23*100</f>
        <v>11.922590170850032</v>
      </c>
      <c r="K16" s="343">
        <f>'2.1'!K16/'2.1'!K$23*100</f>
        <v>12.15520551166353</v>
      </c>
      <c r="L16" s="343">
        <f>'2.1'!L16/'2.1'!L$23*100</f>
        <v>12.441442385043672</v>
      </c>
      <c r="M16" s="343">
        <f>'2.1'!M16/'2.1'!M$23*100</f>
        <v>12.81060125095923</v>
      </c>
      <c r="N16" s="343">
        <f>'2.1'!N16/'2.1'!N$23*100</f>
        <v>12.24444705281255</v>
      </c>
      <c r="O16" s="343">
        <f>'2.1'!O16/'2.1'!O$23*100</f>
        <v>12.36595665596316</v>
      </c>
      <c r="P16" s="343">
        <f>'2.1'!P16/'2.1'!P$23*100</f>
        <v>11.950527999412142</v>
      </c>
    </row>
    <row r="17" spans="1:16" ht="15" customHeight="1">
      <c r="A17" s="90">
        <v>13</v>
      </c>
      <c r="B17" s="323" t="s">
        <v>744</v>
      </c>
      <c r="C17" s="324" t="s">
        <v>745</v>
      </c>
      <c r="D17" s="341">
        <f>'2.1'!D17/'2.1'!D$23*100</f>
        <v>7.9272310271674478</v>
      </c>
      <c r="E17" s="341">
        <f>'2.1'!E17/'2.1'!E$23*100</f>
        <v>8.0150003533502439</v>
      </c>
      <c r="F17" s="341">
        <f>'2.1'!F17/'2.1'!F$23*100</f>
        <v>7.9164849924573888</v>
      </c>
      <c r="G17" s="341">
        <f>'2.1'!G17/'2.1'!G$23*100</f>
        <v>7.9614730855547045</v>
      </c>
      <c r="H17" s="341">
        <f>'2.1'!H17/'2.1'!H$23*100</f>
        <v>7.5893745835529645</v>
      </c>
      <c r="I17" s="341">
        <f>'2.1'!I17/'2.1'!I$23*100</f>
        <v>7.6437345810989097</v>
      </c>
      <c r="J17" s="341">
        <f>'2.1'!J17/'2.1'!J$23*100</f>
        <v>7.6767800116194298</v>
      </c>
      <c r="K17" s="343">
        <f>'2.1'!K17/'2.1'!K$23*100</f>
        <v>7.7520389089860782</v>
      </c>
      <c r="L17" s="343">
        <f>'2.1'!L17/'2.1'!L$23*100</f>
        <v>7.8501863804299017</v>
      </c>
      <c r="M17" s="343">
        <f>'2.1'!M17/'2.1'!M$23*100</f>
        <v>7.4455354424078175</v>
      </c>
      <c r="N17" s="343">
        <f>'2.1'!N17/'2.1'!N$23*100</f>
        <v>7.3421198898041187</v>
      </c>
      <c r="O17" s="343">
        <f>'2.1'!O17/'2.1'!O$23*100</f>
        <v>7.2762227292907804</v>
      </c>
      <c r="P17" s="343">
        <f>'2.1'!P17/'2.1'!P$23*100</f>
        <v>7.4654964996264752</v>
      </c>
    </row>
    <row r="18" spans="1:16" ht="15" customHeight="1">
      <c r="A18" s="90">
        <v>14</v>
      </c>
      <c r="B18" s="323" t="s">
        <v>746</v>
      </c>
      <c r="C18" s="324" t="s">
        <v>747</v>
      </c>
      <c r="D18" s="341">
        <f>'2.1'!D18/'2.1'!D$23*100</f>
        <v>4.2067365699813033</v>
      </c>
      <c r="E18" s="341">
        <f>'2.1'!E18/'2.1'!E$23*100</f>
        <v>4.1712106491120231</v>
      </c>
      <c r="F18" s="341">
        <f>'2.1'!F18/'2.1'!F$23*100</f>
        <v>4.1960477715465609</v>
      </c>
      <c r="G18" s="341">
        <f>'2.1'!G18/'2.1'!G$23*100</f>
        <v>4.2975401455223672</v>
      </c>
      <c r="H18" s="341">
        <f>'2.1'!H18/'2.1'!H$23*100</f>
        <v>4.3311465148889097</v>
      </c>
      <c r="I18" s="341">
        <f>'2.1'!I18/'2.1'!I$23*100</f>
        <v>4.5144281713093122</v>
      </c>
      <c r="J18" s="341">
        <f>'2.1'!J18/'2.1'!J$23*100</f>
        <v>4.4753309132354193</v>
      </c>
      <c r="K18" s="343">
        <f>'2.1'!K18/'2.1'!K$23*100</f>
        <v>4.7126175663461893</v>
      </c>
      <c r="L18" s="343">
        <f>'2.1'!L18/'2.1'!L$23*100</f>
        <v>4.7428462901450228</v>
      </c>
      <c r="M18" s="343">
        <f>'2.1'!M18/'2.1'!M$23*100</f>
        <v>4.6137460297723392</v>
      </c>
      <c r="N18" s="343">
        <f>'2.1'!N18/'2.1'!N$23*100</f>
        <v>4.6692138531964398</v>
      </c>
      <c r="O18" s="343">
        <f>'2.1'!O18/'2.1'!O$23*100</f>
        <v>4.7061835978235056</v>
      </c>
      <c r="P18" s="343">
        <f>'2.1'!P18/'2.1'!P$23*100</f>
        <v>4.7522001619117331</v>
      </c>
    </row>
    <row r="19" spans="1:16" ht="15" customHeight="1">
      <c r="A19" s="90">
        <v>15</v>
      </c>
      <c r="B19" s="323" t="s">
        <v>748</v>
      </c>
      <c r="C19" s="324" t="s">
        <v>749</v>
      </c>
      <c r="D19" s="341">
        <f>'2.1'!D19/'2.1'!D$23*100</f>
        <v>6.5194423402572168</v>
      </c>
      <c r="E19" s="341">
        <f>'2.1'!E19/'2.1'!E$23*100</f>
        <v>6.4152134820149804</v>
      </c>
      <c r="F19" s="341">
        <f>'2.1'!F19/'2.1'!F$23*100</f>
        <v>6.4504618283692414</v>
      </c>
      <c r="G19" s="341">
        <f>'2.1'!G19/'2.1'!G$23*100</f>
        <v>6.4903155748493164</v>
      </c>
      <c r="H19" s="341">
        <f>'2.1'!H19/'2.1'!H$23*100</f>
        <v>6.3232782515965518</v>
      </c>
      <c r="I19" s="341">
        <f>'2.1'!I19/'2.1'!I$23*100</f>
        <v>6.266308742135128</v>
      </c>
      <c r="J19" s="341">
        <f>'2.1'!J19/'2.1'!J$23*100</f>
        <v>6.0883132213575486</v>
      </c>
      <c r="K19" s="343">
        <f>'2.1'!K19/'2.1'!K$23*100</f>
        <v>5.9018427565757223</v>
      </c>
      <c r="L19" s="343">
        <f>'2.1'!L19/'2.1'!L$23*100</f>
        <v>5.9832529241322785</v>
      </c>
      <c r="M19" s="343">
        <f>'2.1'!M19/'2.1'!M$23*100</f>
        <v>6.4872805228198178</v>
      </c>
      <c r="N19" s="343">
        <f>'2.1'!N19/'2.1'!N$23*100</f>
        <v>6.3149023357936391</v>
      </c>
      <c r="O19" s="343">
        <f>'2.1'!O19/'2.1'!O$23*100</f>
        <v>6.1396549409930516</v>
      </c>
      <c r="P19" s="343">
        <f>'2.1'!P19/'2.1'!P$23*100</f>
        <v>6.1586148377922374</v>
      </c>
    </row>
    <row r="20" spans="1:16" ht="15" customHeight="1">
      <c r="A20" s="90">
        <v>16</v>
      </c>
      <c r="B20" s="323" t="s">
        <v>750</v>
      </c>
      <c r="C20" s="324" t="s">
        <v>751</v>
      </c>
      <c r="D20" s="341">
        <f>'2.1'!D20/'2.1'!D$23*100</f>
        <v>4.2690053571091333</v>
      </c>
      <c r="E20" s="341">
        <f>'2.1'!E20/'2.1'!E$23*100</f>
        <v>4.2451854122783867</v>
      </c>
      <c r="F20" s="341">
        <f>'2.1'!F20/'2.1'!F$23*100</f>
        <v>4.3264021490179569</v>
      </c>
      <c r="G20" s="341">
        <f>'2.1'!G20/'2.1'!G$23*100</f>
        <v>4.3254618189846408</v>
      </c>
      <c r="H20" s="341">
        <f>'2.1'!H20/'2.1'!H$23*100</f>
        <v>4.3066646613935768</v>
      </c>
      <c r="I20" s="341">
        <f>'2.1'!I20/'2.1'!I$23*100</f>
        <v>4.3012992160259884</v>
      </c>
      <c r="J20" s="341">
        <f>'2.1'!J20/'2.1'!J$23*100</f>
        <v>4.116756772758726</v>
      </c>
      <c r="K20" s="343">
        <f>'2.1'!K20/'2.1'!K$23*100</f>
        <v>4.032471980915715</v>
      </c>
      <c r="L20" s="343">
        <f>'2.1'!L20/'2.1'!L$23*100</f>
        <v>4.0588212029958202</v>
      </c>
      <c r="M20" s="343">
        <f>'2.1'!M20/'2.1'!M$23*100</f>
        <v>4.392152983156115</v>
      </c>
      <c r="N20" s="343">
        <f>'2.1'!N20/'2.1'!N$23*100</f>
        <v>4.3411204628779352</v>
      </c>
      <c r="O20" s="343">
        <f>'2.1'!O20/'2.1'!O$23*100</f>
        <v>4.3320496009416329</v>
      </c>
      <c r="P20" s="343">
        <f>'2.1'!P20/'2.1'!P$23*100</f>
        <v>4.3863582537105694</v>
      </c>
    </row>
    <row r="21" spans="1:16" ht="15" customHeight="1">
      <c r="A21" s="90">
        <v>17</v>
      </c>
      <c r="B21" s="323" t="s">
        <v>752</v>
      </c>
      <c r="C21" s="324" t="s">
        <v>753</v>
      </c>
      <c r="D21" s="341">
        <f>'2.1'!D21/'2.1'!D$23*100</f>
        <v>6.191363995945971</v>
      </c>
      <c r="E21" s="341">
        <f>'2.1'!E21/'2.1'!E$23*100</f>
        <v>6.1802737015395399</v>
      </c>
      <c r="F21" s="341">
        <f>'2.1'!F21/'2.1'!F$23*100</f>
        <v>6.4815343827838001</v>
      </c>
      <c r="G21" s="341">
        <f>'2.1'!G21/'2.1'!G$23*100</f>
        <v>6.5797248691202777</v>
      </c>
      <c r="H21" s="341">
        <f>'2.1'!H21/'2.1'!H$23*100</f>
        <v>6.5661012477957819</v>
      </c>
      <c r="I21" s="341">
        <f>'2.1'!I21/'2.1'!I$23*100</f>
        <v>6.5932892517302593</v>
      </c>
      <c r="J21" s="341">
        <f>'2.1'!J21/'2.1'!J$23*100</f>
        <v>6.4614116497740879</v>
      </c>
      <c r="K21" s="343">
        <f>'2.1'!K21/'2.1'!K$23*100</f>
        <v>6.2517685600832165</v>
      </c>
      <c r="L21" s="343">
        <f>'2.1'!L21/'2.1'!L$23*100</f>
        <v>6.3994308410609753</v>
      </c>
      <c r="M21" s="343">
        <f>'2.1'!M21/'2.1'!M$23*100</f>
        <v>7.0336619033767187</v>
      </c>
      <c r="N21" s="343">
        <f>'2.1'!N21/'2.1'!N$23*100</f>
        <v>7.0161410037767631</v>
      </c>
      <c r="O21" s="343">
        <f>'2.1'!O21/'2.1'!O$23*100</f>
        <v>6.9709766346938133</v>
      </c>
      <c r="P21" s="343">
        <f>'2.1'!P21/'2.1'!P$23*100</f>
        <v>7.1710181641576485</v>
      </c>
    </row>
    <row r="22" spans="1:16" ht="15" customHeight="1">
      <c r="A22" s="90">
        <v>18</v>
      </c>
      <c r="B22" s="323" t="s">
        <v>754</v>
      </c>
      <c r="C22" s="324" t="s">
        <v>755</v>
      </c>
      <c r="D22" s="341">
        <f>'2.1'!D22/'2.1'!D$23*100</f>
        <v>4.3303823418939364</v>
      </c>
      <c r="E22" s="341">
        <f>'2.1'!E22/'2.1'!E$23*100</f>
        <v>4.269792824905549</v>
      </c>
      <c r="F22" s="341">
        <f>'2.1'!F22/'2.1'!F$23*100</f>
        <v>4.2514771992602727</v>
      </c>
      <c r="G22" s="341">
        <f>'2.1'!G22/'2.1'!G$23*100</f>
        <v>4.3310561435423764</v>
      </c>
      <c r="H22" s="341">
        <f>'2.1'!H22/'2.1'!H$23*100</f>
        <v>4.3660441072470668</v>
      </c>
      <c r="I22" s="341">
        <f>'2.1'!I22/'2.1'!I$23*100</f>
        <v>4.3694562301619566</v>
      </c>
      <c r="J22" s="341">
        <f>'2.1'!J22/'2.1'!J$23*100</f>
        <v>4.3085328803975766</v>
      </c>
      <c r="K22" s="343">
        <f>'2.1'!K22/'2.1'!K$23*100</f>
        <v>4.1976040134744901</v>
      </c>
      <c r="L22" s="343">
        <f>'2.1'!L22/'2.1'!L$23*100</f>
        <v>4.2766887779293583</v>
      </c>
      <c r="M22" s="343">
        <f>'2.1'!M22/'2.1'!M$23*100</f>
        <v>4.3824415533023622</v>
      </c>
      <c r="N22" s="343">
        <f>'2.1'!N22/'2.1'!N$23*100</f>
        <v>4.2368193022308454</v>
      </c>
      <c r="O22" s="343">
        <f>'2.1'!O22/'2.1'!O$23*100</f>
        <v>4.1706503670510982</v>
      </c>
      <c r="P22" s="343">
        <f>'2.1'!P22/'2.1'!P$23*100</f>
        <v>4.1554451061825208</v>
      </c>
    </row>
    <row r="23" spans="1:16" ht="20.100000000000001" customHeight="1">
      <c r="A23" s="90">
        <v>19</v>
      </c>
      <c r="B23" s="340"/>
      <c r="C23" s="337" t="s">
        <v>756</v>
      </c>
      <c r="D23" s="342">
        <f>'2.1'!D23/'2.1'!D$23*100</f>
        <v>100</v>
      </c>
      <c r="E23" s="342">
        <f>'2.1'!E23/'2.1'!E$23*100</f>
        <v>100</v>
      </c>
      <c r="F23" s="342">
        <f>'2.1'!F23/'2.1'!F$23*100</f>
        <v>100</v>
      </c>
      <c r="G23" s="342">
        <f>'2.1'!G23/'2.1'!G$23*100</f>
        <v>100</v>
      </c>
      <c r="H23" s="342">
        <f>'2.1'!H23/'2.1'!H$23*100</f>
        <v>100</v>
      </c>
      <c r="I23" s="342">
        <f>'2.1'!I23/'2.1'!I$23*100</f>
        <v>100</v>
      </c>
      <c r="J23" s="342">
        <f>'2.1'!J23/'2.1'!J$23*100</f>
        <v>100</v>
      </c>
      <c r="K23" s="344">
        <f>'2.1'!K23/'2.1'!K$23*100</f>
        <v>100</v>
      </c>
      <c r="L23" s="344">
        <f>'2.1'!L23/'2.1'!L$23*100</f>
        <v>100</v>
      </c>
      <c r="M23" s="344">
        <f>'2.1'!M23/'2.1'!M$23*100</f>
        <v>100</v>
      </c>
      <c r="N23" s="344">
        <f>'2.1'!N23/'2.1'!N$23*100</f>
        <v>100</v>
      </c>
      <c r="O23" s="344">
        <f>'2.1'!O23/'2.1'!O$23*100</f>
        <v>100</v>
      </c>
      <c r="P23" s="344">
        <f>'2.1'!P23/'2.1'!P$23*100</f>
        <v>100</v>
      </c>
    </row>
    <row r="24" spans="1:16" ht="12.95" customHeight="1">
      <c r="A24" s="95" t="s">
        <v>757</v>
      </c>
      <c r="B24" s="325"/>
      <c r="C24" s="228"/>
      <c r="D24" s="329"/>
      <c r="E24" s="329"/>
      <c r="F24" s="329"/>
      <c r="G24" s="329"/>
      <c r="H24" s="329"/>
      <c r="I24" s="329"/>
    </row>
    <row r="25" spans="1:16" ht="12.95" customHeight="1">
      <c r="A25" s="100" t="s">
        <v>762</v>
      </c>
      <c r="B25" s="322"/>
    </row>
    <row r="26" spans="1:16" ht="12.95" customHeight="1">
      <c r="B26" s="100"/>
      <c r="C26" s="326"/>
    </row>
    <row r="27" spans="1:16" ht="12.95" customHeight="1">
      <c r="B27" s="111"/>
      <c r="C27" s="326"/>
    </row>
    <row r="28" spans="1:16" ht="12.95" customHeight="1">
      <c r="B28" s="111"/>
      <c r="C28" s="326"/>
      <c r="D28" s="327"/>
      <c r="E28" s="327"/>
      <c r="F28" s="327"/>
    </row>
    <row r="29" spans="1:16" ht="12.95" customHeight="1">
      <c r="B29" s="111"/>
      <c r="C29" s="326"/>
      <c r="D29" s="327"/>
      <c r="E29" s="327"/>
      <c r="F29" s="327"/>
      <c r="G29" s="327"/>
    </row>
    <row r="30" spans="1:16" ht="12.95" customHeight="1">
      <c r="B30" s="111"/>
      <c r="C30" s="326"/>
    </row>
    <row r="31" spans="1:16" ht="12.95" customHeight="1">
      <c r="B31" s="111"/>
      <c r="C31" s="326"/>
    </row>
    <row r="32" spans="1:16" ht="12.95" customHeight="1">
      <c r="B32" s="111"/>
      <c r="C32" s="326"/>
    </row>
    <row r="33" spans="2:7" ht="12.95" customHeight="1">
      <c r="B33" s="111"/>
      <c r="C33" s="326"/>
      <c r="D33" s="327"/>
      <c r="E33" s="327"/>
      <c r="F33" s="327"/>
      <c r="G33" s="327"/>
    </row>
    <row r="34" spans="2:7" ht="12.95" customHeight="1">
      <c r="B34" s="111"/>
      <c r="C34" s="326"/>
      <c r="D34" s="328"/>
      <c r="E34" s="328"/>
      <c r="F34" s="328"/>
      <c r="G34" s="328"/>
    </row>
    <row r="35" spans="2:7" ht="12.95" customHeight="1">
      <c r="B35" s="111"/>
      <c r="C35" s="326"/>
      <c r="D35" s="327"/>
      <c r="E35" s="327"/>
      <c r="F35" s="327"/>
      <c r="G35" s="327"/>
    </row>
    <row r="36" spans="2:7" ht="12.95" customHeight="1">
      <c r="B36" s="111"/>
      <c r="C36" s="326"/>
      <c r="D36" s="328"/>
      <c r="E36" s="328"/>
      <c r="F36" s="328"/>
      <c r="G36" s="328"/>
    </row>
    <row r="37" spans="2:7" ht="12.95" customHeight="1">
      <c r="B37" s="111"/>
      <c r="C37" s="326"/>
      <c r="D37" s="327"/>
      <c r="E37" s="327"/>
      <c r="F37" s="327"/>
      <c r="G37" s="327"/>
    </row>
    <row r="38" spans="2:7" ht="12.95" customHeight="1">
      <c r="B38" s="111"/>
      <c r="C38" s="326"/>
      <c r="D38" s="328"/>
      <c r="E38" s="328"/>
      <c r="F38" s="328"/>
      <c r="G38" s="328"/>
    </row>
    <row r="39" spans="2:7" ht="12.95" customHeight="1">
      <c r="B39" s="111"/>
      <c r="C39" s="326"/>
      <c r="D39" s="327"/>
      <c r="E39" s="327"/>
      <c r="F39" s="327"/>
      <c r="G39" s="327"/>
    </row>
    <row r="40" spans="2:7" ht="12.95" customHeight="1">
      <c r="B40" s="111"/>
      <c r="C40" s="326"/>
      <c r="D40" s="328"/>
      <c r="E40" s="328"/>
      <c r="F40" s="328"/>
      <c r="G40" s="328"/>
    </row>
    <row r="41" spans="2:7" ht="12.95" customHeight="1">
      <c r="B41" s="111"/>
      <c r="C41" s="326"/>
    </row>
    <row r="42" spans="2:7" ht="12.95" customHeight="1">
      <c r="B42" s="111"/>
      <c r="C42" s="326"/>
    </row>
    <row r="43" spans="2:7" ht="12.95" customHeight="1">
      <c r="B43" s="111"/>
      <c r="C43" s="326"/>
    </row>
    <row r="44" spans="2:7" ht="12.95" customHeight="1">
      <c r="B44" s="111"/>
      <c r="C44" s="326"/>
    </row>
    <row r="45" spans="2:7" ht="12.95" customHeight="1">
      <c r="B45" s="111"/>
      <c r="C45" s="326"/>
    </row>
    <row r="46" spans="2:7" ht="12.95" customHeight="1">
      <c r="B46" s="111"/>
      <c r="C46" s="326"/>
    </row>
    <row r="47" spans="2:7" ht="12.95" customHeight="1">
      <c r="B47" s="111"/>
      <c r="C47" s="326"/>
    </row>
    <row r="48" spans="2:7" ht="12.95" customHeight="1">
      <c r="B48" s="111"/>
      <c r="C48" s="326"/>
    </row>
    <row r="49" spans="2:3" ht="12.95" customHeight="1">
      <c r="B49" s="111"/>
      <c r="C49" s="326"/>
    </row>
    <row r="50" spans="2:3" ht="12.95" customHeight="1">
      <c r="B50" s="111"/>
      <c r="C50" s="326"/>
    </row>
    <row r="51" spans="2:3" ht="12.95" customHeight="1">
      <c r="B51" s="111"/>
      <c r="C51" s="326"/>
    </row>
    <row r="52" spans="2:3" ht="12.95" customHeight="1">
      <c r="B52" s="111"/>
      <c r="C52" s="326"/>
    </row>
    <row r="53" spans="2:3" ht="12.95" customHeight="1">
      <c r="B53" s="111"/>
      <c r="C53" s="326"/>
    </row>
    <row r="54" spans="2:3" ht="12.95" customHeight="1">
      <c r="B54" s="111"/>
      <c r="C54" s="326"/>
    </row>
    <row r="55" spans="2:3" ht="12.95" customHeight="1">
      <c r="B55" s="111"/>
      <c r="C55" s="326"/>
    </row>
    <row r="56" spans="2:3" ht="12.95" customHeight="1">
      <c r="B56" s="111"/>
      <c r="C56" s="326"/>
    </row>
    <row r="57" spans="2:3" ht="12.95" customHeight="1">
      <c r="B57" s="111"/>
      <c r="C57" s="326"/>
    </row>
    <row r="58" spans="2:3" ht="12.95" customHeight="1">
      <c r="B58" s="111"/>
      <c r="C58" s="326"/>
    </row>
    <row r="59" spans="2:3" ht="12.95" customHeight="1">
      <c r="B59" s="111"/>
      <c r="C59" s="326"/>
    </row>
    <row r="60" spans="2:3" ht="12.95" customHeight="1">
      <c r="B60" s="111"/>
      <c r="C60" s="326"/>
    </row>
    <row r="61" spans="2:3" ht="12.95" customHeight="1">
      <c r="B61" s="111"/>
      <c r="C61" s="326"/>
    </row>
    <row r="62" spans="2:3" ht="12.95" customHeight="1">
      <c r="B62" s="111"/>
      <c r="C62" s="326"/>
    </row>
    <row r="63" spans="2:3" ht="12.95" customHeight="1">
      <c r="B63" s="111"/>
      <c r="C63" s="326"/>
    </row>
    <row r="64" spans="2:3" ht="12.95" customHeight="1">
      <c r="B64" s="111"/>
      <c r="C64" s="326"/>
    </row>
    <row r="65" spans="2:3" ht="12.95" customHeight="1">
      <c r="B65" s="111"/>
      <c r="C65" s="326"/>
    </row>
    <row r="66" spans="2:3" ht="12.95" customHeight="1">
      <c r="B66" s="111"/>
      <c r="C66" s="326"/>
    </row>
    <row r="67" spans="2:3" ht="12.95" customHeight="1">
      <c r="B67" s="111"/>
      <c r="C67" s="326"/>
    </row>
    <row r="68" spans="2:3" ht="12.95" customHeight="1">
      <c r="B68" s="111"/>
      <c r="C68" s="326"/>
    </row>
    <row r="69" spans="2:3" ht="12.95" customHeight="1">
      <c r="B69" s="111"/>
      <c r="C69" s="326"/>
    </row>
    <row r="70" spans="2:3" ht="12.95" customHeight="1">
      <c r="B70" s="111"/>
      <c r="C70" s="326"/>
    </row>
    <row r="71" spans="2:3" ht="12.95" customHeight="1">
      <c r="B71" s="111"/>
      <c r="C71" s="326"/>
    </row>
    <row r="72" spans="2:3" ht="9" customHeight="1">
      <c r="B72" s="111"/>
      <c r="C72" s="326"/>
    </row>
    <row r="73" spans="2:3" ht="15" customHeight="1">
      <c r="B73" s="111"/>
      <c r="C73" s="326"/>
    </row>
    <row r="74" spans="2:3" ht="12" customHeight="1">
      <c r="B74" s="111"/>
      <c r="C74" s="326"/>
    </row>
    <row r="75" spans="2:3" ht="12" customHeight="1">
      <c r="B75" s="111"/>
      <c r="C75" s="326"/>
    </row>
    <row r="76" spans="2:3" ht="12" customHeight="1">
      <c r="B76" s="111"/>
      <c r="C76" s="326"/>
    </row>
    <row r="77" spans="2:3" ht="12" customHeight="1">
      <c r="B77" s="111"/>
      <c r="C77" s="326"/>
    </row>
    <row r="78" spans="2:3" ht="12" customHeight="1">
      <c r="B78" s="111"/>
      <c r="C78" s="326"/>
    </row>
    <row r="79" spans="2:3" ht="12" customHeight="1">
      <c r="B79" s="111"/>
      <c r="C79" s="326"/>
    </row>
    <row r="80" spans="2:3" ht="12" customHeight="1">
      <c r="B80" s="111"/>
      <c r="C80" s="326"/>
    </row>
    <row r="81" spans="2:3" ht="12" customHeight="1">
      <c r="B81" s="111"/>
      <c r="C81" s="326"/>
    </row>
    <row r="82" spans="2:3" ht="12" customHeight="1">
      <c r="B82" s="111"/>
      <c r="C82" s="326"/>
    </row>
    <row r="83" spans="2:3" ht="12" customHeight="1">
      <c r="B83" s="111"/>
      <c r="C83" s="326"/>
    </row>
    <row r="84" spans="2:3" ht="12" customHeight="1">
      <c r="B84" s="111"/>
      <c r="C84" s="326"/>
    </row>
    <row r="85" spans="2:3">
      <c r="B85" s="111"/>
      <c r="C85" s="326"/>
    </row>
    <row r="86" spans="2:3">
      <c r="B86" s="111"/>
      <c r="C86" s="326"/>
    </row>
    <row r="87" spans="2:3">
      <c r="B87" s="111"/>
      <c r="C87" s="326"/>
    </row>
    <row r="88" spans="2:3">
      <c r="B88" s="111"/>
      <c r="C88" s="326"/>
    </row>
    <row r="89" spans="2:3">
      <c r="B89" s="111"/>
      <c r="C89" s="326"/>
    </row>
    <row r="90" spans="2:3">
      <c r="B90" s="111"/>
      <c r="C90" s="326"/>
    </row>
    <row r="91" spans="2:3">
      <c r="B91" s="111"/>
      <c r="C91" s="326"/>
    </row>
    <row r="92" spans="2:3">
      <c r="B92" s="111"/>
      <c r="C92" s="326"/>
    </row>
    <row r="93" spans="2:3">
      <c r="B93" s="111"/>
      <c r="C93" s="326"/>
    </row>
    <row r="94" spans="2:3">
      <c r="B94" s="111"/>
      <c r="C94" s="326"/>
    </row>
    <row r="95" spans="2:3">
      <c r="B95" s="111"/>
      <c r="C95" s="326"/>
    </row>
    <row r="96" spans="2:3">
      <c r="B96" s="111"/>
      <c r="C96" s="326"/>
    </row>
    <row r="97" spans="2:3">
      <c r="B97" s="111"/>
      <c r="C97" s="326"/>
    </row>
    <row r="98" spans="2:3">
      <c r="B98" s="111"/>
      <c r="C98" s="326"/>
    </row>
    <row r="99" spans="2:3">
      <c r="B99" s="111"/>
      <c r="C99" s="326"/>
    </row>
    <row r="100" spans="2:3">
      <c r="B100" s="111"/>
      <c r="C100" s="326"/>
    </row>
    <row r="101" spans="2:3">
      <c r="B101" s="111"/>
      <c r="C101" s="326"/>
    </row>
    <row r="102" spans="2:3">
      <c r="B102" s="111"/>
      <c r="C102" s="326"/>
    </row>
    <row r="103" spans="2:3">
      <c r="B103" s="111"/>
      <c r="C103" s="326"/>
    </row>
    <row r="104" spans="2:3">
      <c r="B104" s="111"/>
      <c r="C104" s="326"/>
    </row>
    <row r="105" spans="2:3">
      <c r="B105" s="111"/>
      <c r="C105" s="326"/>
    </row>
    <row r="106" spans="2:3">
      <c r="B106" s="111"/>
      <c r="C106" s="326"/>
    </row>
    <row r="107" spans="2:3">
      <c r="B107" s="111"/>
      <c r="C107" s="326"/>
    </row>
    <row r="108" spans="2:3">
      <c r="B108" s="111"/>
      <c r="C108" s="326"/>
    </row>
    <row r="109" spans="2:3">
      <c r="B109" s="111"/>
      <c r="C109" s="326"/>
    </row>
    <row r="110" spans="2:3">
      <c r="B110" s="111"/>
      <c r="C110" s="326"/>
    </row>
    <row r="111" spans="2:3">
      <c r="B111" s="111"/>
      <c r="C111" s="326"/>
    </row>
    <row r="112" spans="2:3">
      <c r="B112" s="111"/>
      <c r="C112" s="326"/>
    </row>
    <row r="113" spans="2:3">
      <c r="B113" s="111"/>
      <c r="C113" s="326"/>
    </row>
    <row r="114" spans="2:3">
      <c r="B114" s="111"/>
      <c r="C114" s="326"/>
    </row>
    <row r="115" spans="2:3">
      <c r="B115" s="111"/>
      <c r="C115" s="326"/>
    </row>
    <row r="116" spans="2:3">
      <c r="B116" s="111"/>
      <c r="C116" s="326"/>
    </row>
    <row r="117" spans="2:3">
      <c r="B117" s="111"/>
      <c r="C117" s="326"/>
    </row>
    <row r="118" spans="2:3">
      <c r="B118" s="111"/>
      <c r="C118" s="326"/>
    </row>
    <row r="119" spans="2:3">
      <c r="B119" s="111"/>
      <c r="C119" s="326"/>
    </row>
    <row r="120" spans="2:3">
      <c r="B120" s="111"/>
      <c r="C120" s="326"/>
    </row>
    <row r="121" spans="2:3">
      <c r="B121" s="111"/>
      <c r="C121" s="326"/>
    </row>
    <row r="122" spans="2:3">
      <c r="B122" s="111"/>
      <c r="C122" s="326"/>
    </row>
    <row r="123" spans="2:3">
      <c r="B123" s="111"/>
      <c r="C123" s="326"/>
    </row>
    <row r="124" spans="2:3">
      <c r="B124" s="111"/>
      <c r="C124" s="326"/>
    </row>
    <row r="125" spans="2:3">
      <c r="B125" s="111"/>
      <c r="C125" s="326"/>
    </row>
    <row r="126" spans="2:3">
      <c r="B126" s="111"/>
      <c r="C126" s="326"/>
    </row>
    <row r="127" spans="2:3">
      <c r="B127" s="111"/>
      <c r="C127" s="326"/>
    </row>
    <row r="128" spans="2:3">
      <c r="B128" s="111"/>
      <c r="C128" s="326"/>
    </row>
    <row r="129" spans="2:3">
      <c r="B129" s="111"/>
      <c r="C129" s="326"/>
    </row>
    <row r="130" spans="2:3">
      <c r="B130" s="111"/>
      <c r="C130" s="326"/>
    </row>
    <row r="131" spans="2:3">
      <c r="B131" s="111"/>
      <c r="C131" s="326"/>
    </row>
    <row r="132" spans="2:3">
      <c r="B132" s="111"/>
      <c r="C132" s="326"/>
    </row>
    <row r="133" spans="2:3">
      <c r="B133" s="111"/>
      <c r="C133" s="326"/>
    </row>
    <row r="134" spans="2:3">
      <c r="C134" s="326"/>
    </row>
    <row r="135" spans="2:3">
      <c r="C135" s="326"/>
    </row>
    <row r="136" spans="2:3">
      <c r="C136" s="326"/>
    </row>
    <row r="137" spans="2:3">
      <c r="C137" s="326"/>
    </row>
    <row r="138" spans="2:3">
      <c r="C138" s="326"/>
    </row>
    <row r="139" spans="2:3">
      <c r="C139" s="326"/>
    </row>
    <row r="140" spans="2:3">
      <c r="C140" s="326"/>
    </row>
    <row r="141" spans="2:3">
      <c r="C141" s="326"/>
    </row>
    <row r="142" spans="2:3">
      <c r="C142" s="326"/>
    </row>
    <row r="143" spans="2:3">
      <c r="C143" s="326"/>
    </row>
    <row r="144" spans="2:3">
      <c r="C144" s="326"/>
    </row>
    <row r="145" spans="3:3">
      <c r="C145" s="326"/>
    </row>
    <row r="146" spans="3:3">
      <c r="C146" s="326"/>
    </row>
    <row r="147" spans="3:3">
      <c r="C147" s="326"/>
    </row>
    <row r="148" spans="3:3">
      <c r="C148" s="326"/>
    </row>
    <row r="149" spans="3:3">
      <c r="C149" s="326"/>
    </row>
    <row r="150" spans="3:3">
      <c r="C150" s="326"/>
    </row>
    <row r="151" spans="3:3">
      <c r="C151" s="326"/>
    </row>
    <row r="152" spans="3:3">
      <c r="C152" s="326"/>
    </row>
    <row r="153" spans="3:3">
      <c r="C153" s="326"/>
    </row>
    <row r="154" spans="3:3">
      <c r="C154" s="326"/>
    </row>
    <row r="155" spans="3:3">
      <c r="C155" s="326"/>
    </row>
    <row r="156" spans="3:3">
      <c r="C156" s="326"/>
    </row>
    <row r="157" spans="3:3">
      <c r="C157" s="326"/>
    </row>
    <row r="158" spans="3:3">
      <c r="C158" s="326"/>
    </row>
    <row r="159" spans="3:3">
      <c r="C159" s="326"/>
    </row>
    <row r="160" spans="3:3">
      <c r="C160" s="326"/>
    </row>
  </sheetData>
  <printOptions horizontalCentered="1"/>
  <pageMargins left="0.59055118110236227" right="0.39370078740157483" top="0.59055118110236227" bottom="0.39370078740157483" header="0.11811023622047245" footer="0.35433070866141736"/>
  <pageSetup paperSize="9" scale="70" orientation="portrait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3"/>
  <sheetViews>
    <sheetView workbookViewId="0"/>
  </sheetViews>
  <sheetFormatPr baseColWidth="10" defaultRowHeight="12.75"/>
  <cols>
    <col min="1" max="1" width="5.7109375" style="79" customWidth="1"/>
    <col min="2" max="2" width="8.7109375" style="79" customWidth="1"/>
    <col min="3" max="3" width="52.7109375" style="234" customWidth="1"/>
    <col min="4" max="16" width="10.5703125" style="322" customWidth="1"/>
    <col min="17" max="255" width="11.42578125" style="322"/>
    <col min="256" max="256" width="5.7109375" style="322" customWidth="1"/>
    <col min="257" max="257" width="11.7109375" style="322" customWidth="1"/>
    <col min="258" max="258" width="52.7109375" style="322" customWidth="1"/>
    <col min="259" max="271" width="10.5703125" style="322" customWidth="1"/>
    <col min="272" max="272" width="5.7109375" style="322" customWidth="1"/>
    <col min="273" max="511" width="11.42578125" style="322"/>
    <col min="512" max="512" width="5.7109375" style="322" customWidth="1"/>
    <col min="513" max="513" width="11.7109375" style="322" customWidth="1"/>
    <col min="514" max="514" width="52.7109375" style="322" customWidth="1"/>
    <col min="515" max="527" width="10.5703125" style="322" customWidth="1"/>
    <col min="528" max="528" width="5.7109375" style="322" customWidth="1"/>
    <col min="529" max="767" width="11.42578125" style="322"/>
    <col min="768" max="768" width="5.7109375" style="322" customWidth="1"/>
    <col min="769" max="769" width="11.7109375" style="322" customWidth="1"/>
    <col min="770" max="770" width="52.7109375" style="322" customWidth="1"/>
    <col min="771" max="783" width="10.5703125" style="322" customWidth="1"/>
    <col min="784" max="784" width="5.7109375" style="322" customWidth="1"/>
    <col min="785" max="1023" width="11.42578125" style="322"/>
    <col min="1024" max="1024" width="5.7109375" style="322" customWidth="1"/>
    <col min="1025" max="1025" width="11.7109375" style="322" customWidth="1"/>
    <col min="1026" max="1026" width="52.7109375" style="322" customWidth="1"/>
    <col min="1027" max="1039" width="10.5703125" style="322" customWidth="1"/>
    <col min="1040" max="1040" width="5.7109375" style="322" customWidth="1"/>
    <col min="1041" max="1279" width="11.42578125" style="322"/>
    <col min="1280" max="1280" width="5.7109375" style="322" customWidth="1"/>
    <col min="1281" max="1281" width="11.7109375" style="322" customWidth="1"/>
    <col min="1282" max="1282" width="52.7109375" style="322" customWidth="1"/>
    <col min="1283" max="1295" width="10.5703125" style="322" customWidth="1"/>
    <col min="1296" max="1296" width="5.7109375" style="322" customWidth="1"/>
    <col min="1297" max="1535" width="11.42578125" style="322"/>
    <col min="1536" max="1536" width="5.7109375" style="322" customWidth="1"/>
    <col min="1537" max="1537" width="11.7109375" style="322" customWidth="1"/>
    <col min="1538" max="1538" width="52.7109375" style="322" customWidth="1"/>
    <col min="1539" max="1551" width="10.5703125" style="322" customWidth="1"/>
    <col min="1552" max="1552" width="5.7109375" style="322" customWidth="1"/>
    <col min="1553" max="1791" width="11.42578125" style="322"/>
    <col min="1792" max="1792" width="5.7109375" style="322" customWidth="1"/>
    <col min="1793" max="1793" width="11.7109375" style="322" customWidth="1"/>
    <col min="1794" max="1794" width="52.7109375" style="322" customWidth="1"/>
    <col min="1795" max="1807" width="10.5703125" style="322" customWidth="1"/>
    <col min="1808" max="1808" width="5.7109375" style="322" customWidth="1"/>
    <col min="1809" max="2047" width="11.42578125" style="322"/>
    <col min="2048" max="2048" width="5.7109375" style="322" customWidth="1"/>
    <col min="2049" max="2049" width="11.7109375" style="322" customWidth="1"/>
    <col min="2050" max="2050" width="52.7109375" style="322" customWidth="1"/>
    <col min="2051" max="2063" width="10.5703125" style="322" customWidth="1"/>
    <col min="2064" max="2064" width="5.7109375" style="322" customWidth="1"/>
    <col min="2065" max="2303" width="11.42578125" style="322"/>
    <col min="2304" max="2304" width="5.7109375" style="322" customWidth="1"/>
    <col min="2305" max="2305" width="11.7109375" style="322" customWidth="1"/>
    <col min="2306" max="2306" width="52.7109375" style="322" customWidth="1"/>
    <col min="2307" max="2319" width="10.5703125" style="322" customWidth="1"/>
    <col min="2320" max="2320" width="5.7109375" style="322" customWidth="1"/>
    <col min="2321" max="2559" width="11.42578125" style="322"/>
    <col min="2560" max="2560" width="5.7109375" style="322" customWidth="1"/>
    <col min="2561" max="2561" width="11.7109375" style="322" customWidth="1"/>
    <col min="2562" max="2562" width="52.7109375" style="322" customWidth="1"/>
    <col min="2563" max="2575" width="10.5703125" style="322" customWidth="1"/>
    <col min="2576" max="2576" width="5.7109375" style="322" customWidth="1"/>
    <col min="2577" max="2815" width="11.42578125" style="322"/>
    <col min="2816" max="2816" width="5.7109375" style="322" customWidth="1"/>
    <col min="2817" max="2817" width="11.7109375" style="322" customWidth="1"/>
    <col min="2818" max="2818" width="52.7109375" style="322" customWidth="1"/>
    <col min="2819" max="2831" width="10.5703125" style="322" customWidth="1"/>
    <col min="2832" max="2832" width="5.7109375" style="322" customWidth="1"/>
    <col min="2833" max="3071" width="11.42578125" style="322"/>
    <col min="3072" max="3072" width="5.7109375" style="322" customWidth="1"/>
    <col min="3073" max="3073" width="11.7109375" style="322" customWidth="1"/>
    <col min="3074" max="3074" width="52.7109375" style="322" customWidth="1"/>
    <col min="3075" max="3087" width="10.5703125" style="322" customWidth="1"/>
    <col min="3088" max="3088" width="5.7109375" style="322" customWidth="1"/>
    <col min="3089" max="3327" width="11.42578125" style="322"/>
    <col min="3328" max="3328" width="5.7109375" style="322" customWidth="1"/>
    <col min="3329" max="3329" width="11.7109375" style="322" customWidth="1"/>
    <col min="3330" max="3330" width="52.7109375" style="322" customWidth="1"/>
    <col min="3331" max="3343" width="10.5703125" style="322" customWidth="1"/>
    <col min="3344" max="3344" width="5.7109375" style="322" customWidth="1"/>
    <col min="3345" max="3583" width="11.42578125" style="322"/>
    <col min="3584" max="3584" width="5.7109375" style="322" customWidth="1"/>
    <col min="3585" max="3585" width="11.7109375" style="322" customWidth="1"/>
    <col min="3586" max="3586" width="52.7109375" style="322" customWidth="1"/>
    <col min="3587" max="3599" width="10.5703125" style="322" customWidth="1"/>
    <col min="3600" max="3600" width="5.7109375" style="322" customWidth="1"/>
    <col min="3601" max="3839" width="11.42578125" style="322"/>
    <col min="3840" max="3840" width="5.7109375" style="322" customWidth="1"/>
    <col min="3841" max="3841" width="11.7109375" style="322" customWidth="1"/>
    <col min="3842" max="3842" width="52.7109375" style="322" customWidth="1"/>
    <col min="3843" max="3855" width="10.5703125" style="322" customWidth="1"/>
    <col min="3856" max="3856" width="5.7109375" style="322" customWidth="1"/>
    <col min="3857" max="4095" width="11.42578125" style="322"/>
    <col min="4096" max="4096" width="5.7109375" style="322" customWidth="1"/>
    <col min="4097" max="4097" width="11.7109375" style="322" customWidth="1"/>
    <col min="4098" max="4098" width="52.7109375" style="322" customWidth="1"/>
    <col min="4099" max="4111" width="10.5703125" style="322" customWidth="1"/>
    <col min="4112" max="4112" width="5.7109375" style="322" customWidth="1"/>
    <col min="4113" max="4351" width="11.42578125" style="322"/>
    <col min="4352" max="4352" width="5.7109375" style="322" customWidth="1"/>
    <col min="4353" max="4353" width="11.7109375" style="322" customWidth="1"/>
    <col min="4354" max="4354" width="52.7109375" style="322" customWidth="1"/>
    <col min="4355" max="4367" width="10.5703125" style="322" customWidth="1"/>
    <col min="4368" max="4368" width="5.7109375" style="322" customWidth="1"/>
    <col min="4369" max="4607" width="11.42578125" style="322"/>
    <col min="4608" max="4608" width="5.7109375" style="322" customWidth="1"/>
    <col min="4609" max="4609" width="11.7109375" style="322" customWidth="1"/>
    <col min="4610" max="4610" width="52.7109375" style="322" customWidth="1"/>
    <col min="4611" max="4623" width="10.5703125" style="322" customWidth="1"/>
    <col min="4624" max="4624" width="5.7109375" style="322" customWidth="1"/>
    <col min="4625" max="4863" width="11.42578125" style="322"/>
    <col min="4864" max="4864" width="5.7109375" style="322" customWidth="1"/>
    <col min="4865" max="4865" width="11.7109375" style="322" customWidth="1"/>
    <col min="4866" max="4866" width="52.7109375" style="322" customWidth="1"/>
    <col min="4867" max="4879" width="10.5703125" style="322" customWidth="1"/>
    <col min="4880" max="4880" width="5.7109375" style="322" customWidth="1"/>
    <col min="4881" max="5119" width="11.42578125" style="322"/>
    <col min="5120" max="5120" width="5.7109375" style="322" customWidth="1"/>
    <col min="5121" max="5121" width="11.7109375" style="322" customWidth="1"/>
    <col min="5122" max="5122" width="52.7109375" style="322" customWidth="1"/>
    <col min="5123" max="5135" width="10.5703125" style="322" customWidth="1"/>
    <col min="5136" max="5136" width="5.7109375" style="322" customWidth="1"/>
    <col min="5137" max="5375" width="11.42578125" style="322"/>
    <col min="5376" max="5376" width="5.7109375" style="322" customWidth="1"/>
    <col min="5377" max="5377" width="11.7109375" style="322" customWidth="1"/>
    <col min="5378" max="5378" width="52.7109375" style="322" customWidth="1"/>
    <col min="5379" max="5391" width="10.5703125" style="322" customWidth="1"/>
    <col min="5392" max="5392" width="5.7109375" style="322" customWidth="1"/>
    <col min="5393" max="5631" width="11.42578125" style="322"/>
    <col min="5632" max="5632" width="5.7109375" style="322" customWidth="1"/>
    <col min="5633" max="5633" width="11.7109375" style="322" customWidth="1"/>
    <col min="5634" max="5634" width="52.7109375" style="322" customWidth="1"/>
    <col min="5635" max="5647" width="10.5703125" style="322" customWidth="1"/>
    <col min="5648" max="5648" width="5.7109375" style="322" customWidth="1"/>
    <col min="5649" max="5887" width="11.42578125" style="322"/>
    <col min="5888" max="5888" width="5.7109375" style="322" customWidth="1"/>
    <col min="5889" max="5889" width="11.7109375" style="322" customWidth="1"/>
    <col min="5890" max="5890" width="52.7109375" style="322" customWidth="1"/>
    <col min="5891" max="5903" width="10.5703125" style="322" customWidth="1"/>
    <col min="5904" max="5904" width="5.7109375" style="322" customWidth="1"/>
    <col min="5905" max="6143" width="11.42578125" style="322"/>
    <col min="6144" max="6144" width="5.7109375" style="322" customWidth="1"/>
    <col min="6145" max="6145" width="11.7109375" style="322" customWidth="1"/>
    <col min="6146" max="6146" width="52.7109375" style="322" customWidth="1"/>
    <col min="6147" max="6159" width="10.5703125" style="322" customWidth="1"/>
    <col min="6160" max="6160" width="5.7109375" style="322" customWidth="1"/>
    <col min="6161" max="6399" width="11.42578125" style="322"/>
    <col min="6400" max="6400" width="5.7109375" style="322" customWidth="1"/>
    <col min="6401" max="6401" width="11.7109375" style="322" customWidth="1"/>
    <col min="6402" max="6402" width="52.7109375" style="322" customWidth="1"/>
    <col min="6403" max="6415" width="10.5703125" style="322" customWidth="1"/>
    <col min="6416" max="6416" width="5.7109375" style="322" customWidth="1"/>
    <col min="6417" max="6655" width="11.42578125" style="322"/>
    <col min="6656" max="6656" width="5.7109375" style="322" customWidth="1"/>
    <col min="6657" max="6657" width="11.7109375" style="322" customWidth="1"/>
    <col min="6658" max="6658" width="52.7109375" style="322" customWidth="1"/>
    <col min="6659" max="6671" width="10.5703125" style="322" customWidth="1"/>
    <col min="6672" max="6672" width="5.7109375" style="322" customWidth="1"/>
    <col min="6673" max="6911" width="11.42578125" style="322"/>
    <col min="6912" max="6912" width="5.7109375" style="322" customWidth="1"/>
    <col min="6913" max="6913" width="11.7109375" style="322" customWidth="1"/>
    <col min="6914" max="6914" width="52.7109375" style="322" customWidth="1"/>
    <col min="6915" max="6927" width="10.5703125" style="322" customWidth="1"/>
    <col min="6928" max="6928" width="5.7109375" style="322" customWidth="1"/>
    <col min="6929" max="7167" width="11.42578125" style="322"/>
    <col min="7168" max="7168" width="5.7109375" style="322" customWidth="1"/>
    <col min="7169" max="7169" width="11.7109375" style="322" customWidth="1"/>
    <col min="7170" max="7170" width="52.7109375" style="322" customWidth="1"/>
    <col min="7171" max="7183" width="10.5703125" style="322" customWidth="1"/>
    <col min="7184" max="7184" width="5.7109375" style="322" customWidth="1"/>
    <col min="7185" max="7423" width="11.42578125" style="322"/>
    <col min="7424" max="7424" width="5.7109375" style="322" customWidth="1"/>
    <col min="7425" max="7425" width="11.7109375" style="322" customWidth="1"/>
    <col min="7426" max="7426" width="52.7109375" style="322" customWidth="1"/>
    <col min="7427" max="7439" width="10.5703125" style="322" customWidth="1"/>
    <col min="7440" max="7440" width="5.7109375" style="322" customWidth="1"/>
    <col min="7441" max="7679" width="11.42578125" style="322"/>
    <col min="7680" max="7680" width="5.7109375" style="322" customWidth="1"/>
    <col min="7681" max="7681" width="11.7109375" style="322" customWidth="1"/>
    <col min="7682" max="7682" width="52.7109375" style="322" customWidth="1"/>
    <col min="7683" max="7695" width="10.5703125" style="322" customWidth="1"/>
    <col min="7696" max="7696" width="5.7109375" style="322" customWidth="1"/>
    <col min="7697" max="7935" width="11.42578125" style="322"/>
    <col min="7936" max="7936" width="5.7109375" style="322" customWidth="1"/>
    <col min="7937" max="7937" width="11.7109375" style="322" customWidth="1"/>
    <col min="7938" max="7938" width="52.7109375" style="322" customWidth="1"/>
    <col min="7939" max="7951" width="10.5703125" style="322" customWidth="1"/>
    <col min="7952" max="7952" width="5.7109375" style="322" customWidth="1"/>
    <col min="7953" max="8191" width="11.42578125" style="322"/>
    <col min="8192" max="8192" width="5.7109375" style="322" customWidth="1"/>
    <col min="8193" max="8193" width="11.7109375" style="322" customWidth="1"/>
    <col min="8194" max="8194" width="52.7109375" style="322" customWidth="1"/>
    <col min="8195" max="8207" width="10.5703125" style="322" customWidth="1"/>
    <col min="8208" max="8208" width="5.7109375" style="322" customWidth="1"/>
    <col min="8209" max="8447" width="11.42578125" style="322"/>
    <col min="8448" max="8448" width="5.7109375" style="322" customWidth="1"/>
    <col min="8449" max="8449" width="11.7109375" style="322" customWidth="1"/>
    <col min="8450" max="8450" width="52.7109375" style="322" customWidth="1"/>
    <col min="8451" max="8463" width="10.5703125" style="322" customWidth="1"/>
    <col min="8464" max="8464" width="5.7109375" style="322" customWidth="1"/>
    <col min="8465" max="8703" width="11.42578125" style="322"/>
    <col min="8704" max="8704" width="5.7109375" style="322" customWidth="1"/>
    <col min="8705" max="8705" width="11.7109375" style="322" customWidth="1"/>
    <col min="8706" max="8706" width="52.7109375" style="322" customWidth="1"/>
    <col min="8707" max="8719" width="10.5703125" style="322" customWidth="1"/>
    <col min="8720" max="8720" width="5.7109375" style="322" customWidth="1"/>
    <col min="8721" max="8959" width="11.42578125" style="322"/>
    <col min="8960" max="8960" width="5.7109375" style="322" customWidth="1"/>
    <col min="8961" max="8961" width="11.7109375" style="322" customWidth="1"/>
    <col min="8962" max="8962" width="52.7109375" style="322" customWidth="1"/>
    <col min="8963" max="8975" width="10.5703125" style="322" customWidth="1"/>
    <col min="8976" max="8976" width="5.7109375" style="322" customWidth="1"/>
    <col min="8977" max="9215" width="11.42578125" style="322"/>
    <col min="9216" max="9216" width="5.7109375" style="322" customWidth="1"/>
    <col min="9217" max="9217" width="11.7109375" style="322" customWidth="1"/>
    <col min="9218" max="9218" width="52.7109375" style="322" customWidth="1"/>
    <col min="9219" max="9231" width="10.5703125" style="322" customWidth="1"/>
    <col min="9232" max="9232" width="5.7109375" style="322" customWidth="1"/>
    <col min="9233" max="9471" width="11.42578125" style="322"/>
    <col min="9472" max="9472" width="5.7109375" style="322" customWidth="1"/>
    <col min="9473" max="9473" width="11.7109375" style="322" customWidth="1"/>
    <col min="9474" max="9474" width="52.7109375" style="322" customWidth="1"/>
    <col min="9475" max="9487" width="10.5703125" style="322" customWidth="1"/>
    <col min="9488" max="9488" width="5.7109375" style="322" customWidth="1"/>
    <col min="9489" max="9727" width="11.42578125" style="322"/>
    <col min="9728" max="9728" width="5.7109375" style="322" customWidth="1"/>
    <col min="9729" max="9729" width="11.7109375" style="322" customWidth="1"/>
    <col min="9730" max="9730" width="52.7109375" style="322" customWidth="1"/>
    <col min="9731" max="9743" width="10.5703125" style="322" customWidth="1"/>
    <col min="9744" max="9744" width="5.7109375" style="322" customWidth="1"/>
    <col min="9745" max="9983" width="11.42578125" style="322"/>
    <col min="9984" max="9984" width="5.7109375" style="322" customWidth="1"/>
    <col min="9985" max="9985" width="11.7109375" style="322" customWidth="1"/>
    <col min="9986" max="9986" width="52.7109375" style="322" customWidth="1"/>
    <col min="9987" max="9999" width="10.5703125" style="322" customWidth="1"/>
    <col min="10000" max="10000" width="5.7109375" style="322" customWidth="1"/>
    <col min="10001" max="10239" width="11.42578125" style="322"/>
    <col min="10240" max="10240" width="5.7109375" style="322" customWidth="1"/>
    <col min="10241" max="10241" width="11.7109375" style="322" customWidth="1"/>
    <col min="10242" max="10242" width="52.7109375" style="322" customWidth="1"/>
    <col min="10243" max="10255" width="10.5703125" style="322" customWidth="1"/>
    <col min="10256" max="10256" width="5.7109375" style="322" customWidth="1"/>
    <col min="10257" max="10495" width="11.42578125" style="322"/>
    <col min="10496" max="10496" width="5.7109375" style="322" customWidth="1"/>
    <col min="10497" max="10497" width="11.7109375" style="322" customWidth="1"/>
    <col min="10498" max="10498" width="52.7109375" style="322" customWidth="1"/>
    <col min="10499" max="10511" width="10.5703125" style="322" customWidth="1"/>
    <col min="10512" max="10512" width="5.7109375" style="322" customWidth="1"/>
    <col min="10513" max="10751" width="11.42578125" style="322"/>
    <col min="10752" max="10752" width="5.7109375" style="322" customWidth="1"/>
    <col min="10753" max="10753" width="11.7109375" style="322" customWidth="1"/>
    <col min="10754" max="10754" width="52.7109375" style="322" customWidth="1"/>
    <col min="10755" max="10767" width="10.5703125" style="322" customWidth="1"/>
    <col min="10768" max="10768" width="5.7109375" style="322" customWidth="1"/>
    <col min="10769" max="11007" width="11.42578125" style="322"/>
    <col min="11008" max="11008" width="5.7109375" style="322" customWidth="1"/>
    <col min="11009" max="11009" width="11.7109375" style="322" customWidth="1"/>
    <col min="11010" max="11010" width="52.7109375" style="322" customWidth="1"/>
    <col min="11011" max="11023" width="10.5703125" style="322" customWidth="1"/>
    <col min="11024" max="11024" width="5.7109375" style="322" customWidth="1"/>
    <col min="11025" max="11263" width="11.42578125" style="322"/>
    <col min="11264" max="11264" width="5.7109375" style="322" customWidth="1"/>
    <col min="11265" max="11265" width="11.7109375" style="322" customWidth="1"/>
    <col min="11266" max="11266" width="52.7109375" style="322" customWidth="1"/>
    <col min="11267" max="11279" width="10.5703125" style="322" customWidth="1"/>
    <col min="11280" max="11280" width="5.7109375" style="322" customWidth="1"/>
    <col min="11281" max="11519" width="11.42578125" style="322"/>
    <col min="11520" max="11520" width="5.7109375" style="322" customWidth="1"/>
    <col min="11521" max="11521" width="11.7109375" style="322" customWidth="1"/>
    <col min="11522" max="11522" width="52.7109375" style="322" customWidth="1"/>
    <col min="11523" max="11535" width="10.5703125" style="322" customWidth="1"/>
    <col min="11536" max="11536" width="5.7109375" style="322" customWidth="1"/>
    <col min="11537" max="11775" width="11.42578125" style="322"/>
    <col min="11776" max="11776" width="5.7109375" style="322" customWidth="1"/>
    <col min="11777" max="11777" width="11.7109375" style="322" customWidth="1"/>
    <col min="11778" max="11778" width="52.7109375" style="322" customWidth="1"/>
    <col min="11779" max="11791" width="10.5703125" style="322" customWidth="1"/>
    <col min="11792" max="11792" width="5.7109375" style="322" customWidth="1"/>
    <col min="11793" max="12031" width="11.42578125" style="322"/>
    <col min="12032" max="12032" width="5.7109375" style="322" customWidth="1"/>
    <col min="12033" max="12033" width="11.7109375" style="322" customWidth="1"/>
    <col min="12034" max="12034" width="52.7109375" style="322" customWidth="1"/>
    <col min="12035" max="12047" width="10.5703125" style="322" customWidth="1"/>
    <col min="12048" max="12048" width="5.7109375" style="322" customWidth="1"/>
    <col min="12049" max="12287" width="11.42578125" style="322"/>
    <col min="12288" max="12288" width="5.7109375" style="322" customWidth="1"/>
    <col min="12289" max="12289" width="11.7109375" style="322" customWidth="1"/>
    <col min="12290" max="12290" width="52.7109375" style="322" customWidth="1"/>
    <col min="12291" max="12303" width="10.5703125" style="322" customWidth="1"/>
    <col min="12304" max="12304" width="5.7109375" style="322" customWidth="1"/>
    <col min="12305" max="12543" width="11.42578125" style="322"/>
    <col min="12544" max="12544" width="5.7109375" style="322" customWidth="1"/>
    <col min="12545" max="12545" width="11.7109375" style="322" customWidth="1"/>
    <col min="12546" max="12546" width="52.7109375" style="322" customWidth="1"/>
    <col min="12547" max="12559" width="10.5703125" style="322" customWidth="1"/>
    <col min="12560" max="12560" width="5.7109375" style="322" customWidth="1"/>
    <col min="12561" max="12799" width="11.42578125" style="322"/>
    <col min="12800" max="12800" width="5.7109375" style="322" customWidth="1"/>
    <col min="12801" max="12801" width="11.7109375" style="322" customWidth="1"/>
    <col min="12802" max="12802" width="52.7109375" style="322" customWidth="1"/>
    <col min="12803" max="12815" width="10.5703125" style="322" customWidth="1"/>
    <col min="12816" max="12816" width="5.7109375" style="322" customWidth="1"/>
    <col min="12817" max="13055" width="11.42578125" style="322"/>
    <col min="13056" max="13056" width="5.7109375" style="322" customWidth="1"/>
    <col min="13057" max="13057" width="11.7109375" style="322" customWidth="1"/>
    <col min="13058" max="13058" width="52.7109375" style="322" customWidth="1"/>
    <col min="13059" max="13071" width="10.5703125" style="322" customWidth="1"/>
    <col min="13072" max="13072" width="5.7109375" style="322" customWidth="1"/>
    <col min="13073" max="13311" width="11.42578125" style="322"/>
    <col min="13312" max="13312" width="5.7109375" style="322" customWidth="1"/>
    <col min="13313" max="13313" width="11.7109375" style="322" customWidth="1"/>
    <col min="13314" max="13314" width="52.7109375" style="322" customWidth="1"/>
    <col min="13315" max="13327" width="10.5703125" style="322" customWidth="1"/>
    <col min="13328" max="13328" width="5.7109375" style="322" customWidth="1"/>
    <col min="13329" max="13567" width="11.42578125" style="322"/>
    <col min="13568" max="13568" width="5.7109375" style="322" customWidth="1"/>
    <col min="13569" max="13569" width="11.7109375" style="322" customWidth="1"/>
    <col min="13570" max="13570" width="52.7109375" style="322" customWidth="1"/>
    <col min="13571" max="13583" width="10.5703125" style="322" customWidth="1"/>
    <col min="13584" max="13584" width="5.7109375" style="322" customWidth="1"/>
    <col min="13585" max="13823" width="11.42578125" style="322"/>
    <col min="13824" max="13824" width="5.7109375" style="322" customWidth="1"/>
    <col min="13825" max="13825" width="11.7109375" style="322" customWidth="1"/>
    <col min="13826" max="13826" width="52.7109375" style="322" customWidth="1"/>
    <col min="13827" max="13839" width="10.5703125" style="322" customWidth="1"/>
    <col min="13840" max="13840" width="5.7109375" style="322" customWidth="1"/>
    <col min="13841" max="14079" width="11.42578125" style="322"/>
    <col min="14080" max="14080" width="5.7109375" style="322" customWidth="1"/>
    <col min="14081" max="14081" width="11.7109375" style="322" customWidth="1"/>
    <col min="14082" max="14082" width="52.7109375" style="322" customWidth="1"/>
    <col min="14083" max="14095" width="10.5703125" style="322" customWidth="1"/>
    <col min="14096" max="14096" width="5.7109375" style="322" customWidth="1"/>
    <col min="14097" max="14335" width="11.42578125" style="322"/>
    <col min="14336" max="14336" width="5.7109375" style="322" customWidth="1"/>
    <col min="14337" max="14337" width="11.7109375" style="322" customWidth="1"/>
    <col min="14338" max="14338" width="52.7109375" style="322" customWidth="1"/>
    <col min="14339" max="14351" width="10.5703125" style="322" customWidth="1"/>
    <col min="14352" max="14352" width="5.7109375" style="322" customWidth="1"/>
    <col min="14353" max="14591" width="11.42578125" style="322"/>
    <col min="14592" max="14592" width="5.7109375" style="322" customWidth="1"/>
    <col min="14593" max="14593" width="11.7109375" style="322" customWidth="1"/>
    <col min="14594" max="14594" width="52.7109375" style="322" customWidth="1"/>
    <col min="14595" max="14607" width="10.5703125" style="322" customWidth="1"/>
    <col min="14608" max="14608" width="5.7109375" style="322" customWidth="1"/>
    <col min="14609" max="14847" width="11.42578125" style="322"/>
    <col min="14848" max="14848" width="5.7109375" style="322" customWidth="1"/>
    <col min="14849" max="14849" width="11.7109375" style="322" customWidth="1"/>
    <col min="14850" max="14850" width="52.7109375" style="322" customWidth="1"/>
    <col min="14851" max="14863" width="10.5703125" style="322" customWidth="1"/>
    <col min="14864" max="14864" width="5.7109375" style="322" customWidth="1"/>
    <col min="14865" max="15103" width="11.42578125" style="322"/>
    <col min="15104" max="15104" width="5.7109375" style="322" customWidth="1"/>
    <col min="15105" max="15105" width="11.7109375" style="322" customWidth="1"/>
    <col min="15106" max="15106" width="52.7109375" style="322" customWidth="1"/>
    <col min="15107" max="15119" width="10.5703125" style="322" customWidth="1"/>
    <col min="15120" max="15120" width="5.7109375" style="322" customWidth="1"/>
    <col min="15121" max="15359" width="11.42578125" style="322"/>
    <col min="15360" max="15360" width="5.7109375" style="322" customWidth="1"/>
    <col min="15361" max="15361" width="11.7109375" style="322" customWidth="1"/>
    <col min="15362" max="15362" width="52.7109375" style="322" customWidth="1"/>
    <col min="15363" max="15375" width="10.5703125" style="322" customWidth="1"/>
    <col min="15376" max="15376" width="5.7109375" style="322" customWidth="1"/>
    <col min="15377" max="15615" width="11.42578125" style="322"/>
    <col min="15616" max="15616" width="5.7109375" style="322" customWidth="1"/>
    <col min="15617" max="15617" width="11.7109375" style="322" customWidth="1"/>
    <col min="15618" max="15618" width="52.7109375" style="322" customWidth="1"/>
    <col min="15619" max="15631" width="10.5703125" style="322" customWidth="1"/>
    <col min="15632" max="15632" width="5.7109375" style="322" customWidth="1"/>
    <col min="15633" max="15871" width="11.42578125" style="322"/>
    <col min="15872" max="15872" width="5.7109375" style="322" customWidth="1"/>
    <col min="15873" max="15873" width="11.7109375" style="322" customWidth="1"/>
    <col min="15874" max="15874" width="52.7109375" style="322" customWidth="1"/>
    <col min="15875" max="15887" width="10.5703125" style="322" customWidth="1"/>
    <col min="15888" max="15888" width="5.7109375" style="322" customWidth="1"/>
    <col min="15889" max="16127" width="11.42578125" style="322"/>
    <col min="16128" max="16128" width="5.7109375" style="322" customWidth="1"/>
    <col min="16129" max="16129" width="11.7109375" style="322" customWidth="1"/>
    <col min="16130" max="16130" width="52.7109375" style="322" customWidth="1"/>
    <col min="16131" max="16143" width="10.5703125" style="322" customWidth="1"/>
    <col min="16144" max="16144" width="5.7109375" style="322" customWidth="1"/>
    <col min="16145" max="16384" width="11.42578125" style="322"/>
  </cols>
  <sheetData>
    <row r="1" spans="1:18" s="314" customFormat="1" ht="20.25">
      <c r="A1" s="110" t="s">
        <v>773</v>
      </c>
      <c r="C1" s="315"/>
      <c r="E1" s="110"/>
      <c r="J1" s="110"/>
    </row>
    <row r="2" spans="1:18" s="317" customFormat="1" ht="16.5" customHeight="1">
      <c r="A2" s="316" t="s">
        <v>763</v>
      </c>
      <c r="C2" s="318"/>
      <c r="E2" s="316"/>
      <c r="J2" s="316"/>
    </row>
    <row r="3" spans="1:18" s="79" customFormat="1" ht="12" customHeight="1">
      <c r="C3" s="319"/>
      <c r="D3" s="320"/>
    </row>
    <row r="4" spans="1:18" s="107" customFormat="1" ht="27" customHeight="1">
      <c r="A4" s="69" t="s">
        <v>416</v>
      </c>
      <c r="B4" s="69" t="s">
        <v>719</v>
      </c>
      <c r="C4" s="69" t="s">
        <v>761</v>
      </c>
      <c r="D4" s="70">
        <v>2000</v>
      </c>
      <c r="E4" s="73">
        <v>2001</v>
      </c>
      <c r="F4" s="73">
        <v>2002</v>
      </c>
      <c r="G4" s="70">
        <v>2003</v>
      </c>
      <c r="H4" s="72">
        <v>2004</v>
      </c>
      <c r="I4" s="70">
        <v>2005</v>
      </c>
      <c r="J4" s="71">
        <v>2006</v>
      </c>
      <c r="K4" s="72">
        <v>2007</v>
      </c>
      <c r="L4" s="70">
        <v>2008</v>
      </c>
      <c r="M4" s="72">
        <v>2009</v>
      </c>
      <c r="N4" s="72">
        <v>2010</v>
      </c>
      <c r="O4" s="70">
        <v>2011</v>
      </c>
      <c r="P4" s="72">
        <v>2012</v>
      </c>
    </row>
    <row r="5" spans="1:18" ht="15" customHeight="1">
      <c r="A5" s="90">
        <v>1</v>
      </c>
      <c r="B5" s="323" t="s">
        <v>720</v>
      </c>
      <c r="C5" s="324" t="s">
        <v>721</v>
      </c>
      <c r="D5" s="345">
        <v>133.32655616798471</v>
      </c>
      <c r="E5" s="345">
        <v>148.76417700649918</v>
      </c>
      <c r="F5" s="345">
        <v>122.55691979473778</v>
      </c>
      <c r="G5" s="345">
        <v>111.96281032090351</v>
      </c>
      <c r="H5" s="345">
        <v>131.43526204598743</v>
      </c>
      <c r="I5" s="347">
        <v>100</v>
      </c>
      <c r="J5" s="345">
        <v>106.46524434588902</v>
      </c>
      <c r="K5" s="359">
        <v>116.78940996881234</v>
      </c>
      <c r="L5" s="359">
        <v>128.0429124449752</v>
      </c>
      <c r="M5" s="359">
        <v>99.34742112711578</v>
      </c>
      <c r="N5" s="359">
        <v>101.04382769980333</v>
      </c>
      <c r="O5" s="359">
        <v>113.80840621262314</v>
      </c>
      <c r="P5" s="359">
        <v>107.3668957643022</v>
      </c>
      <c r="Q5" s="321"/>
      <c r="R5" s="321"/>
    </row>
    <row r="6" spans="1:18" ht="15" customHeight="1">
      <c r="A6" s="90">
        <v>2</v>
      </c>
      <c r="B6" s="323" t="s">
        <v>722</v>
      </c>
      <c r="C6" s="324" t="s">
        <v>723</v>
      </c>
      <c r="D6" s="345">
        <v>115.10039881611117</v>
      </c>
      <c r="E6" s="345">
        <v>110.91517232669936</v>
      </c>
      <c r="F6" s="345">
        <v>116.29764635393886</v>
      </c>
      <c r="G6" s="345">
        <v>97.738885487195816</v>
      </c>
      <c r="H6" s="345">
        <v>100.31397573732829</v>
      </c>
      <c r="I6" s="347">
        <v>100</v>
      </c>
      <c r="J6" s="345">
        <v>123.4672129711027</v>
      </c>
      <c r="K6" s="359">
        <v>127.83170702370737</v>
      </c>
      <c r="L6" s="359">
        <v>150.65349203176802</v>
      </c>
      <c r="M6" s="359">
        <v>137.88603103327162</v>
      </c>
      <c r="N6" s="359">
        <v>153.4221162251942</v>
      </c>
      <c r="O6" s="359">
        <v>160.074508340053</v>
      </c>
      <c r="P6" s="359">
        <v>169.17729540030373</v>
      </c>
      <c r="Q6" s="321"/>
      <c r="R6" s="321"/>
    </row>
    <row r="7" spans="1:18" ht="15" customHeight="1">
      <c r="A7" s="90">
        <v>3</v>
      </c>
      <c r="B7" s="323" t="s">
        <v>724</v>
      </c>
      <c r="C7" s="324" t="s">
        <v>725</v>
      </c>
      <c r="D7" s="345">
        <v>99.5028992111571</v>
      </c>
      <c r="E7" s="345">
        <v>99.482994387711514</v>
      </c>
      <c r="F7" s="345">
        <v>96.827929066715129</v>
      </c>
      <c r="G7" s="345">
        <v>96.765971412323935</v>
      </c>
      <c r="H7" s="345">
        <v>99.393653098807448</v>
      </c>
      <c r="I7" s="347">
        <v>100</v>
      </c>
      <c r="J7" s="345">
        <v>107.34439931216038</v>
      </c>
      <c r="K7" s="359">
        <v>113.51995275683062</v>
      </c>
      <c r="L7" s="359">
        <v>109.32711886027136</v>
      </c>
      <c r="M7" s="359">
        <v>88.750703536023792</v>
      </c>
      <c r="N7" s="359">
        <v>105.63846163022428</v>
      </c>
      <c r="O7" s="359">
        <v>111.33611966498236</v>
      </c>
      <c r="P7" s="359">
        <v>111.32740431088844</v>
      </c>
      <c r="Q7" s="321"/>
      <c r="R7" s="321"/>
    </row>
    <row r="8" spans="1:18" ht="15" customHeight="1">
      <c r="A8" s="90">
        <v>4</v>
      </c>
      <c r="B8" s="323" t="s">
        <v>726</v>
      </c>
      <c r="C8" s="324" t="s">
        <v>727</v>
      </c>
      <c r="D8" s="345">
        <v>78.899724991281005</v>
      </c>
      <c r="E8" s="345">
        <v>78.228052318413205</v>
      </c>
      <c r="F8" s="345">
        <v>84.386658640289795</v>
      </c>
      <c r="G8" s="345">
        <v>81.409360031711316</v>
      </c>
      <c r="H8" s="345">
        <v>97.900440209939859</v>
      </c>
      <c r="I8" s="347">
        <v>100</v>
      </c>
      <c r="J8" s="345">
        <v>108.54545467668511</v>
      </c>
      <c r="K8" s="359">
        <v>116.98305232813033</v>
      </c>
      <c r="L8" s="359">
        <v>140.22703200284289</v>
      </c>
      <c r="M8" s="359">
        <v>143.95990491114296</v>
      </c>
      <c r="N8" s="359">
        <v>144.15428931755542</v>
      </c>
      <c r="O8" s="359">
        <v>117.20409732937659</v>
      </c>
      <c r="P8" s="359">
        <v>132.24524182922161</v>
      </c>
      <c r="Q8" s="321"/>
      <c r="R8" s="321"/>
    </row>
    <row r="9" spans="1:18" ht="15" customHeight="1">
      <c r="A9" s="90">
        <v>5</v>
      </c>
      <c r="B9" s="323" t="s">
        <v>728</v>
      </c>
      <c r="C9" s="324" t="s">
        <v>729</v>
      </c>
      <c r="D9" s="345">
        <v>90.641161461881239</v>
      </c>
      <c r="E9" s="345">
        <v>88.880633153559103</v>
      </c>
      <c r="F9" s="345">
        <v>89.46422731743678</v>
      </c>
      <c r="G9" s="345">
        <v>92.729893284621653</v>
      </c>
      <c r="H9" s="345">
        <v>96.527405644928109</v>
      </c>
      <c r="I9" s="347">
        <v>100</v>
      </c>
      <c r="J9" s="345">
        <v>101.13833469102065</v>
      </c>
      <c r="K9" s="359">
        <v>104.45247057593063</v>
      </c>
      <c r="L9" s="359">
        <v>109.39010242834458</v>
      </c>
      <c r="M9" s="359">
        <v>102.35802170657411</v>
      </c>
      <c r="N9" s="359">
        <v>107.1206821277523</v>
      </c>
      <c r="O9" s="359">
        <v>112.95493737634278</v>
      </c>
      <c r="P9" s="359">
        <v>113.13418705471672</v>
      </c>
      <c r="Q9" s="321"/>
      <c r="R9" s="321"/>
    </row>
    <row r="10" spans="1:18" ht="15" customHeight="1">
      <c r="A10" s="90">
        <v>6</v>
      </c>
      <c r="B10" s="323" t="s">
        <v>730</v>
      </c>
      <c r="C10" s="324" t="s">
        <v>731</v>
      </c>
      <c r="D10" s="345">
        <v>126.20104064887391</v>
      </c>
      <c r="E10" s="345">
        <v>118.42583516394436</v>
      </c>
      <c r="F10" s="345">
        <v>112.85141899396875</v>
      </c>
      <c r="G10" s="345">
        <v>106.95772062109452</v>
      </c>
      <c r="H10" s="345">
        <v>102.88551210295873</v>
      </c>
      <c r="I10" s="347">
        <v>100</v>
      </c>
      <c r="J10" s="345">
        <v>102.79871293961365</v>
      </c>
      <c r="K10" s="359">
        <v>108.13311252190452</v>
      </c>
      <c r="L10" s="359">
        <v>112.26384592605542</v>
      </c>
      <c r="M10" s="359">
        <v>110.66523104474079</v>
      </c>
      <c r="N10" s="359">
        <v>119.9558708292181</v>
      </c>
      <c r="O10" s="359">
        <v>126.69730142380524</v>
      </c>
      <c r="P10" s="359">
        <v>130.34218764601007</v>
      </c>
      <c r="Q10" s="321"/>
      <c r="R10" s="321"/>
    </row>
    <row r="11" spans="1:18" ht="15" customHeight="1">
      <c r="A11" s="90">
        <v>7</v>
      </c>
      <c r="B11" s="323" t="s">
        <v>732</v>
      </c>
      <c r="C11" s="324" t="s">
        <v>733</v>
      </c>
      <c r="D11" s="345">
        <v>93.064494038116067</v>
      </c>
      <c r="E11" s="345">
        <v>98.266326056638718</v>
      </c>
      <c r="F11" s="345">
        <v>98.598194934437302</v>
      </c>
      <c r="G11" s="345">
        <v>99.107864400713609</v>
      </c>
      <c r="H11" s="345">
        <v>98.596763539548036</v>
      </c>
      <c r="I11" s="347">
        <v>100</v>
      </c>
      <c r="J11" s="345">
        <v>102.77043073189512</v>
      </c>
      <c r="K11" s="359">
        <v>105.36257809405853</v>
      </c>
      <c r="L11" s="359">
        <v>108.45403972259726</v>
      </c>
      <c r="M11" s="359">
        <v>104.87801444373228</v>
      </c>
      <c r="N11" s="359">
        <v>99.94106124527805</v>
      </c>
      <c r="O11" s="359">
        <v>107.73657112216399</v>
      </c>
      <c r="P11" s="359">
        <v>103.5936868500205</v>
      </c>
      <c r="Q11" s="321"/>
      <c r="R11" s="321"/>
    </row>
    <row r="12" spans="1:18" ht="15" customHeight="1">
      <c r="A12" s="90">
        <v>8</v>
      </c>
      <c r="B12" s="323" t="s">
        <v>734</v>
      </c>
      <c r="C12" s="324" t="s">
        <v>735</v>
      </c>
      <c r="D12" s="345">
        <v>89.895832506977811</v>
      </c>
      <c r="E12" s="345">
        <v>93.437574417282093</v>
      </c>
      <c r="F12" s="345">
        <v>94.905292367335619</v>
      </c>
      <c r="G12" s="345">
        <v>95.276593014452487</v>
      </c>
      <c r="H12" s="345">
        <v>96.103501655725779</v>
      </c>
      <c r="I12" s="347">
        <v>100</v>
      </c>
      <c r="J12" s="345">
        <v>105.85137819925967</v>
      </c>
      <c r="K12" s="359">
        <v>110.82589542193713</v>
      </c>
      <c r="L12" s="359">
        <v>112.87600624176773</v>
      </c>
      <c r="M12" s="359">
        <v>107.0684068216067</v>
      </c>
      <c r="N12" s="359">
        <v>109.54458747013773</v>
      </c>
      <c r="O12" s="359">
        <v>109.31518489959606</v>
      </c>
      <c r="P12" s="359">
        <v>110.86909580528086</v>
      </c>
      <c r="Q12" s="321"/>
      <c r="R12" s="321"/>
    </row>
    <row r="13" spans="1:18" ht="15" customHeight="1">
      <c r="A13" s="90">
        <v>9</v>
      </c>
      <c r="B13" s="323" t="s">
        <v>736</v>
      </c>
      <c r="C13" s="324" t="s">
        <v>737</v>
      </c>
      <c r="D13" s="345">
        <v>103.57307475479607</v>
      </c>
      <c r="E13" s="345">
        <v>105.33194794557619</v>
      </c>
      <c r="F13" s="345">
        <v>101.99220444461419</v>
      </c>
      <c r="G13" s="345">
        <v>99.579610740973962</v>
      </c>
      <c r="H13" s="345">
        <v>99.068855295536466</v>
      </c>
      <c r="I13" s="347">
        <v>100</v>
      </c>
      <c r="J13" s="345">
        <v>100.53498154915023</v>
      </c>
      <c r="K13" s="359">
        <v>106.26238023034946</v>
      </c>
      <c r="L13" s="359">
        <v>104.54573658735056</v>
      </c>
      <c r="M13" s="359">
        <v>98.265516419217803</v>
      </c>
      <c r="N13" s="359">
        <v>102.76181573238385</v>
      </c>
      <c r="O13" s="359">
        <v>108.98795233004164</v>
      </c>
      <c r="P13" s="359">
        <v>114.07961349980475</v>
      </c>
      <c r="Q13" s="321"/>
      <c r="R13" s="321"/>
    </row>
    <row r="14" spans="1:18" ht="15" customHeight="1">
      <c r="A14" s="90">
        <v>10</v>
      </c>
      <c r="B14" s="323" t="s">
        <v>738</v>
      </c>
      <c r="C14" s="324" t="s">
        <v>739</v>
      </c>
      <c r="D14" s="345">
        <v>94.398259503877767</v>
      </c>
      <c r="E14" s="345">
        <v>102.9982157689473</v>
      </c>
      <c r="F14" s="345">
        <v>105.32351458481055</v>
      </c>
      <c r="G14" s="345">
        <v>95.343062857412278</v>
      </c>
      <c r="H14" s="345">
        <v>100.9225977900992</v>
      </c>
      <c r="I14" s="347">
        <v>100</v>
      </c>
      <c r="J14" s="345">
        <v>105.90379862441273</v>
      </c>
      <c r="K14" s="359">
        <v>112.00064830881367</v>
      </c>
      <c r="L14" s="359">
        <v>112.57068207954445</v>
      </c>
      <c r="M14" s="359">
        <v>105.91727870500804</v>
      </c>
      <c r="N14" s="359">
        <v>104.49656612172724</v>
      </c>
      <c r="O14" s="359">
        <v>113.18699413110227</v>
      </c>
      <c r="P14" s="359">
        <v>115.90364810562835</v>
      </c>
      <c r="Q14" s="321"/>
      <c r="R14" s="321"/>
    </row>
    <row r="15" spans="1:18" ht="15" customHeight="1">
      <c r="A15" s="90">
        <v>11</v>
      </c>
      <c r="B15" s="323" t="s">
        <v>740</v>
      </c>
      <c r="C15" s="324" t="s">
        <v>741</v>
      </c>
      <c r="D15" s="345">
        <v>80.813282806435723</v>
      </c>
      <c r="E15" s="345">
        <v>83.103102911920189</v>
      </c>
      <c r="F15" s="345">
        <v>88.904186503573541</v>
      </c>
      <c r="G15" s="345">
        <v>91.99187228996513</v>
      </c>
      <c r="H15" s="345">
        <v>102.47724325904105</v>
      </c>
      <c r="I15" s="347">
        <v>100</v>
      </c>
      <c r="J15" s="345">
        <v>99.36247798368818</v>
      </c>
      <c r="K15" s="359">
        <v>93.310138920077662</v>
      </c>
      <c r="L15" s="359">
        <v>84.605687380391885</v>
      </c>
      <c r="M15" s="359">
        <v>91.431387786828736</v>
      </c>
      <c r="N15" s="359">
        <v>92.328012709520138</v>
      </c>
      <c r="O15" s="359">
        <v>85.185942008255935</v>
      </c>
      <c r="P15" s="359">
        <v>86.078630945227204</v>
      </c>
      <c r="Q15" s="321"/>
      <c r="R15" s="321"/>
    </row>
    <row r="16" spans="1:18" ht="15" customHeight="1">
      <c r="A16" s="90">
        <v>12</v>
      </c>
      <c r="B16" s="323" t="s">
        <v>742</v>
      </c>
      <c r="C16" s="324" t="s">
        <v>743</v>
      </c>
      <c r="D16" s="345">
        <v>93.893526852784305</v>
      </c>
      <c r="E16" s="345">
        <v>97.042030910428778</v>
      </c>
      <c r="F16" s="345">
        <v>99.041903602173349</v>
      </c>
      <c r="G16" s="345">
        <v>98.071066169225347</v>
      </c>
      <c r="H16" s="345">
        <v>98.097843031176183</v>
      </c>
      <c r="I16" s="347">
        <v>100</v>
      </c>
      <c r="J16" s="345">
        <v>103.80924155730553</v>
      </c>
      <c r="K16" s="359">
        <v>109.91829095805008</v>
      </c>
      <c r="L16" s="359">
        <v>113.81889601186185</v>
      </c>
      <c r="M16" s="359">
        <v>110.00145925179335</v>
      </c>
      <c r="N16" s="359">
        <v>109.58710616789644</v>
      </c>
      <c r="O16" s="359">
        <v>114.51124907186066</v>
      </c>
      <c r="P16" s="359">
        <v>111.14582916497089</v>
      </c>
      <c r="Q16" s="321"/>
      <c r="R16" s="321"/>
    </row>
    <row r="17" spans="1:18" ht="15" customHeight="1">
      <c r="A17" s="90">
        <v>13</v>
      </c>
      <c r="B17" s="323" t="s">
        <v>744</v>
      </c>
      <c r="C17" s="324" t="s">
        <v>745</v>
      </c>
      <c r="D17" s="345">
        <v>99.72744527751189</v>
      </c>
      <c r="E17" s="345">
        <v>102.88060341713799</v>
      </c>
      <c r="F17" s="345">
        <v>101.89600257348599</v>
      </c>
      <c r="G17" s="345">
        <v>101.81889912912922</v>
      </c>
      <c r="H17" s="345">
        <v>98.631291804448892</v>
      </c>
      <c r="I17" s="347">
        <v>100</v>
      </c>
      <c r="J17" s="345">
        <v>104.19855934865916</v>
      </c>
      <c r="K17" s="359">
        <v>109.28003405937829</v>
      </c>
      <c r="L17" s="359">
        <v>111.95431078144829</v>
      </c>
      <c r="M17" s="359">
        <v>99.664865499489494</v>
      </c>
      <c r="N17" s="359">
        <v>102.43749970154727</v>
      </c>
      <c r="O17" s="359">
        <v>105.03732021225412</v>
      </c>
      <c r="P17" s="359">
        <v>108.23855584186197</v>
      </c>
      <c r="Q17" s="321"/>
      <c r="R17" s="321"/>
    </row>
    <row r="18" spans="1:18" ht="15" customHeight="1">
      <c r="A18" s="90">
        <v>14</v>
      </c>
      <c r="B18" s="323" t="s">
        <v>746</v>
      </c>
      <c r="C18" s="324" t="s">
        <v>747</v>
      </c>
      <c r="D18" s="345">
        <v>89.606878032493981</v>
      </c>
      <c r="E18" s="345">
        <v>90.655661347614895</v>
      </c>
      <c r="F18" s="345">
        <v>91.446698097671913</v>
      </c>
      <c r="G18" s="345">
        <v>93.05886667099395</v>
      </c>
      <c r="H18" s="345">
        <v>95.304730812855638</v>
      </c>
      <c r="I18" s="347">
        <v>100</v>
      </c>
      <c r="J18" s="345">
        <v>102.85149840632397</v>
      </c>
      <c r="K18" s="359">
        <v>112.48378626987751</v>
      </c>
      <c r="L18" s="359">
        <v>114.52564689927777</v>
      </c>
      <c r="M18" s="359">
        <v>104.56893505213669</v>
      </c>
      <c r="N18" s="359">
        <v>110.3021846330561</v>
      </c>
      <c r="O18" s="359">
        <v>115.02953532506854</v>
      </c>
      <c r="P18" s="359">
        <v>116.65970359352029</v>
      </c>
      <c r="Q18" s="321"/>
      <c r="R18" s="321"/>
    </row>
    <row r="19" spans="1:18" ht="15" customHeight="1">
      <c r="A19" s="90">
        <v>15</v>
      </c>
      <c r="B19" s="323" t="s">
        <v>748</v>
      </c>
      <c r="C19" s="324" t="s">
        <v>749</v>
      </c>
      <c r="D19" s="345">
        <v>100.0454718279094</v>
      </c>
      <c r="E19" s="345">
        <v>100.44651642813629</v>
      </c>
      <c r="F19" s="345">
        <v>101.27666063086913</v>
      </c>
      <c r="G19" s="345">
        <v>101.24989676781762</v>
      </c>
      <c r="H19" s="345">
        <v>100.24087184419869</v>
      </c>
      <c r="I19" s="347">
        <v>100</v>
      </c>
      <c r="J19" s="345">
        <v>100.80299031545366</v>
      </c>
      <c r="K19" s="359">
        <v>101.48604352474801</v>
      </c>
      <c r="L19" s="359">
        <v>104.08592927552169</v>
      </c>
      <c r="M19" s="359">
        <v>105.92601575509113</v>
      </c>
      <c r="N19" s="359">
        <v>107.4726470268526</v>
      </c>
      <c r="O19" s="359">
        <v>108.1123784451751</v>
      </c>
      <c r="P19" s="359">
        <v>108.91812248341336</v>
      </c>
      <c r="Q19" s="321"/>
      <c r="R19" s="321"/>
    </row>
    <row r="20" spans="1:18" ht="15" customHeight="1">
      <c r="A20" s="90">
        <v>16</v>
      </c>
      <c r="B20" s="323" t="s">
        <v>750</v>
      </c>
      <c r="C20" s="324" t="s">
        <v>751</v>
      </c>
      <c r="D20" s="345">
        <v>95.438987170813988</v>
      </c>
      <c r="E20" s="345">
        <v>96.835046088224345</v>
      </c>
      <c r="F20" s="345">
        <v>98.959520670078177</v>
      </c>
      <c r="G20" s="345">
        <v>98.30449852442203</v>
      </c>
      <c r="H20" s="345">
        <v>99.461666776665396</v>
      </c>
      <c r="I20" s="347">
        <v>100</v>
      </c>
      <c r="J20" s="345">
        <v>99.298747600941411</v>
      </c>
      <c r="K20" s="359">
        <v>101.01879405779324</v>
      </c>
      <c r="L20" s="359">
        <v>102.86478354619386</v>
      </c>
      <c r="M20" s="359">
        <v>104.47913100205921</v>
      </c>
      <c r="N20" s="359">
        <v>107.63295867731163</v>
      </c>
      <c r="O20" s="359">
        <v>111.13145810356184</v>
      </c>
      <c r="P20" s="359">
        <v>113.01428348710007</v>
      </c>
      <c r="Q20" s="321"/>
      <c r="R20" s="321"/>
    </row>
    <row r="21" spans="1:18" ht="15" customHeight="1">
      <c r="A21" s="90">
        <v>17</v>
      </c>
      <c r="B21" s="323" t="s">
        <v>752</v>
      </c>
      <c r="C21" s="324" t="s">
        <v>753</v>
      </c>
      <c r="D21" s="345">
        <v>90.299009254140927</v>
      </c>
      <c r="E21" s="345">
        <v>91.968930300072543</v>
      </c>
      <c r="F21" s="345">
        <v>96.717720563810573</v>
      </c>
      <c r="G21" s="345">
        <v>97.554244344670181</v>
      </c>
      <c r="H21" s="345">
        <v>98.928124857404498</v>
      </c>
      <c r="I21" s="347">
        <v>100</v>
      </c>
      <c r="J21" s="345">
        <v>101.6748402463503</v>
      </c>
      <c r="K21" s="359">
        <v>102.17184581670813</v>
      </c>
      <c r="L21" s="359">
        <v>105.80487345222949</v>
      </c>
      <c r="M21" s="359">
        <v>109.15185171848107</v>
      </c>
      <c r="N21" s="359">
        <v>113.4852126266714</v>
      </c>
      <c r="O21" s="359">
        <v>116.66343111872331</v>
      </c>
      <c r="P21" s="359">
        <v>120.53344929453429</v>
      </c>
      <c r="Q21" s="321"/>
      <c r="R21" s="321"/>
    </row>
    <row r="22" spans="1:18" ht="15" customHeight="1">
      <c r="A22" s="90">
        <v>18</v>
      </c>
      <c r="B22" s="323" t="s">
        <v>754</v>
      </c>
      <c r="C22" s="324" t="s">
        <v>755</v>
      </c>
      <c r="D22" s="345">
        <v>95.301037098862395</v>
      </c>
      <c r="E22" s="345">
        <v>95.877116708269156</v>
      </c>
      <c r="F22" s="345">
        <v>95.728843737165121</v>
      </c>
      <c r="G22" s="345">
        <v>96.896253292169632</v>
      </c>
      <c r="H22" s="345">
        <v>99.260179572949042</v>
      </c>
      <c r="I22" s="347">
        <v>100</v>
      </c>
      <c r="J22" s="345">
        <v>102.30343959416072</v>
      </c>
      <c r="K22" s="359">
        <v>103.51530100505472</v>
      </c>
      <c r="L22" s="359">
        <v>106.69564785679685</v>
      </c>
      <c r="M22" s="359">
        <v>102.62200311535511</v>
      </c>
      <c r="N22" s="359">
        <v>103.40835865384244</v>
      </c>
      <c r="O22" s="359">
        <v>105.32213091964158</v>
      </c>
      <c r="P22" s="359">
        <v>105.39476688578608</v>
      </c>
      <c r="Q22" s="321"/>
      <c r="R22" s="321"/>
    </row>
    <row r="23" spans="1:18" ht="20.100000000000001" customHeight="1">
      <c r="A23" s="340"/>
      <c r="B23" s="340"/>
      <c r="C23" s="337" t="s">
        <v>756</v>
      </c>
      <c r="D23" s="346">
        <v>96.160957027733758</v>
      </c>
      <c r="E23" s="346">
        <v>98.115033237046731</v>
      </c>
      <c r="F23" s="346">
        <v>98.385331278816395</v>
      </c>
      <c r="G23" s="346">
        <v>97.75535656772513</v>
      </c>
      <c r="H23" s="346">
        <v>99.33775275474413</v>
      </c>
      <c r="I23" s="348">
        <v>100</v>
      </c>
      <c r="J23" s="346">
        <v>103.75002672846125</v>
      </c>
      <c r="K23" s="360">
        <v>107.75327435406152</v>
      </c>
      <c r="L23" s="360">
        <v>109.01002796017529</v>
      </c>
      <c r="M23" s="360">
        <v>102.31793063530922</v>
      </c>
      <c r="N23" s="360">
        <v>106.64563785690457</v>
      </c>
      <c r="O23" s="360">
        <v>110.34260861481673</v>
      </c>
      <c r="P23" s="360">
        <v>110.82274197543876</v>
      </c>
      <c r="Q23" s="321"/>
      <c r="R23" s="321"/>
    </row>
    <row r="24" spans="1:18" ht="12.95" customHeight="1">
      <c r="A24" s="95" t="s">
        <v>757</v>
      </c>
      <c r="B24" s="325"/>
      <c r="C24" s="228"/>
      <c r="Q24" s="321"/>
      <c r="R24" s="321"/>
    </row>
    <row r="25" spans="1:18" ht="12.95" customHeight="1">
      <c r="A25" s="325" t="s">
        <v>764</v>
      </c>
      <c r="B25" s="322"/>
      <c r="C25" s="228"/>
      <c r="Q25" s="321"/>
      <c r="R25" s="321"/>
    </row>
    <row r="26" spans="1:18" ht="12.95" customHeight="1">
      <c r="A26" s="100" t="s">
        <v>759</v>
      </c>
      <c r="B26" s="322"/>
      <c r="C26" s="228"/>
      <c r="Q26" s="321"/>
      <c r="R26" s="321"/>
    </row>
    <row r="27" spans="1:18" ht="12.95" customHeight="1">
      <c r="B27" s="100"/>
      <c r="Q27" s="321"/>
      <c r="R27" s="321"/>
    </row>
    <row r="28" spans="1:18" ht="12.95" customHeight="1">
      <c r="B28" s="100"/>
      <c r="Q28" s="321"/>
      <c r="R28" s="321"/>
    </row>
    <row r="29" spans="1:18" ht="12.95" customHeight="1">
      <c r="C29" s="326"/>
      <c r="Q29" s="321"/>
      <c r="R29" s="321"/>
    </row>
    <row r="30" spans="1:18" ht="12.95" customHeight="1">
      <c r="B30" s="111"/>
      <c r="C30" s="326"/>
      <c r="Q30" s="321"/>
      <c r="R30" s="321"/>
    </row>
    <row r="31" spans="1:18" ht="12.95" customHeight="1">
      <c r="B31" s="111"/>
      <c r="C31" s="326"/>
      <c r="D31" s="327"/>
      <c r="E31" s="327"/>
      <c r="F31" s="327"/>
      <c r="G31" s="327"/>
      <c r="H31" s="327"/>
      <c r="I31" s="327"/>
      <c r="J31" s="327"/>
      <c r="K31" s="327"/>
      <c r="L31" s="327"/>
      <c r="M31" s="327"/>
      <c r="N31" s="327"/>
      <c r="O31" s="327"/>
      <c r="P31" s="327"/>
      <c r="Q31" s="321"/>
      <c r="R31" s="321"/>
    </row>
    <row r="32" spans="1:18" ht="12.95" customHeight="1">
      <c r="B32" s="111"/>
      <c r="C32" s="326"/>
      <c r="D32" s="327"/>
      <c r="E32" s="327"/>
      <c r="F32" s="327"/>
      <c r="G32" s="327"/>
      <c r="H32" s="327"/>
      <c r="I32" s="327"/>
      <c r="J32" s="327"/>
      <c r="K32" s="327"/>
      <c r="L32" s="327"/>
      <c r="M32" s="327"/>
      <c r="N32" s="327"/>
      <c r="O32" s="327"/>
      <c r="P32" s="327"/>
      <c r="Q32" s="321"/>
      <c r="R32" s="321"/>
    </row>
    <row r="33" spans="2:18" ht="12.95" customHeight="1">
      <c r="B33" s="111"/>
      <c r="C33" s="326"/>
      <c r="Q33" s="321"/>
      <c r="R33" s="321"/>
    </row>
    <row r="34" spans="2:18" ht="12.95" customHeight="1">
      <c r="B34" s="111"/>
      <c r="C34" s="326"/>
      <c r="Q34" s="321"/>
      <c r="R34" s="321"/>
    </row>
    <row r="35" spans="2:18" ht="12.95" customHeight="1">
      <c r="B35" s="111"/>
      <c r="C35" s="326"/>
      <c r="Q35" s="321"/>
      <c r="R35" s="321"/>
    </row>
    <row r="36" spans="2:18" ht="12.95" customHeight="1">
      <c r="B36" s="111"/>
      <c r="C36" s="326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1"/>
      <c r="R36" s="321"/>
    </row>
    <row r="37" spans="2:18" ht="12.95" customHeight="1">
      <c r="B37" s="111"/>
      <c r="C37" s="326"/>
      <c r="D37" s="328"/>
      <c r="E37" s="328"/>
      <c r="F37" s="328"/>
      <c r="G37" s="328"/>
      <c r="H37" s="328"/>
      <c r="I37" s="328"/>
      <c r="J37" s="328"/>
      <c r="K37" s="328"/>
      <c r="L37" s="328"/>
      <c r="M37" s="328"/>
      <c r="N37" s="328"/>
      <c r="O37" s="328"/>
      <c r="P37" s="328"/>
      <c r="Q37" s="321"/>
      <c r="R37" s="321"/>
    </row>
    <row r="38" spans="2:18" ht="12.95" customHeight="1">
      <c r="B38" s="111"/>
      <c r="C38" s="326"/>
      <c r="D38" s="327"/>
      <c r="E38" s="327"/>
      <c r="F38" s="327"/>
      <c r="G38" s="327"/>
      <c r="H38" s="327"/>
      <c r="I38" s="327"/>
      <c r="J38" s="327"/>
      <c r="K38" s="327"/>
      <c r="L38" s="327"/>
      <c r="M38" s="327"/>
      <c r="N38" s="327"/>
      <c r="O38" s="327"/>
      <c r="P38" s="327"/>
      <c r="Q38" s="321"/>
      <c r="R38" s="321"/>
    </row>
    <row r="39" spans="2:18" ht="12.95" customHeight="1">
      <c r="B39" s="111"/>
      <c r="C39" s="326"/>
      <c r="D39" s="328"/>
      <c r="E39" s="328"/>
      <c r="F39" s="328"/>
      <c r="G39" s="328"/>
      <c r="H39" s="328"/>
      <c r="I39" s="328"/>
      <c r="J39" s="328"/>
      <c r="K39" s="328"/>
      <c r="L39" s="328"/>
      <c r="M39" s="328"/>
      <c r="N39" s="328"/>
      <c r="O39" s="328"/>
      <c r="P39" s="328"/>
      <c r="Q39" s="321"/>
      <c r="R39" s="321"/>
    </row>
    <row r="40" spans="2:18" ht="12.95" customHeight="1">
      <c r="B40" s="111"/>
      <c r="C40" s="326"/>
      <c r="D40" s="327"/>
      <c r="E40" s="327"/>
      <c r="F40" s="327"/>
      <c r="G40" s="327"/>
      <c r="H40" s="327"/>
      <c r="I40" s="327"/>
      <c r="J40" s="327"/>
      <c r="K40" s="327"/>
      <c r="L40" s="327"/>
      <c r="M40" s="327"/>
      <c r="N40" s="327"/>
      <c r="O40" s="327"/>
      <c r="P40" s="327"/>
      <c r="Q40" s="321"/>
      <c r="R40" s="321"/>
    </row>
    <row r="41" spans="2:18" ht="12.95" customHeight="1">
      <c r="B41" s="111"/>
      <c r="C41" s="326"/>
      <c r="D41" s="328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1"/>
      <c r="R41" s="321"/>
    </row>
    <row r="42" spans="2:18" ht="12.95" customHeight="1">
      <c r="B42" s="111"/>
      <c r="C42" s="326"/>
      <c r="D42" s="327"/>
      <c r="E42" s="327"/>
      <c r="F42" s="327"/>
      <c r="G42" s="327"/>
      <c r="H42" s="327"/>
      <c r="I42" s="327"/>
      <c r="J42" s="327"/>
      <c r="K42" s="327"/>
      <c r="L42" s="327"/>
      <c r="M42" s="327"/>
      <c r="N42" s="327"/>
      <c r="O42" s="327"/>
      <c r="P42" s="327"/>
      <c r="Q42" s="321"/>
      <c r="R42" s="321"/>
    </row>
    <row r="43" spans="2:18" ht="12.95" customHeight="1">
      <c r="B43" s="111"/>
      <c r="C43" s="326"/>
      <c r="D43" s="328"/>
      <c r="E43" s="328"/>
      <c r="F43" s="328"/>
      <c r="G43" s="328"/>
      <c r="H43" s="328"/>
      <c r="I43" s="328"/>
      <c r="J43" s="328"/>
      <c r="K43" s="328"/>
      <c r="L43" s="328"/>
      <c r="M43" s="328"/>
      <c r="N43" s="328"/>
      <c r="O43" s="328"/>
      <c r="P43" s="328"/>
      <c r="Q43" s="321"/>
      <c r="R43" s="321"/>
    </row>
    <row r="44" spans="2:18" ht="12.95" customHeight="1">
      <c r="B44" s="111"/>
      <c r="C44" s="326"/>
      <c r="Q44" s="321"/>
      <c r="R44" s="321"/>
    </row>
    <row r="45" spans="2:18" ht="12.95" customHeight="1">
      <c r="B45" s="111"/>
      <c r="C45" s="326"/>
      <c r="Q45" s="321"/>
      <c r="R45" s="321"/>
    </row>
    <row r="46" spans="2:18" ht="12.95" customHeight="1">
      <c r="B46" s="111"/>
      <c r="C46" s="326"/>
      <c r="Q46" s="321"/>
      <c r="R46" s="321"/>
    </row>
    <row r="47" spans="2:18" ht="12.95" customHeight="1">
      <c r="B47" s="111"/>
      <c r="C47" s="326"/>
      <c r="Q47" s="321"/>
      <c r="R47" s="321"/>
    </row>
    <row r="48" spans="2:18" ht="12.95" customHeight="1">
      <c r="B48" s="111"/>
      <c r="C48" s="326"/>
      <c r="Q48" s="321"/>
      <c r="R48" s="321"/>
    </row>
    <row r="49" spans="2:18" ht="12.95" customHeight="1">
      <c r="B49" s="111"/>
      <c r="C49" s="326"/>
      <c r="Q49" s="321"/>
      <c r="R49" s="321"/>
    </row>
    <row r="50" spans="2:18" ht="12.95" customHeight="1">
      <c r="B50" s="111"/>
      <c r="C50" s="326"/>
      <c r="Q50" s="321"/>
      <c r="R50" s="321"/>
    </row>
    <row r="51" spans="2:18" ht="12.95" customHeight="1">
      <c r="B51" s="111"/>
      <c r="C51" s="326"/>
      <c r="Q51" s="321"/>
      <c r="R51" s="321"/>
    </row>
    <row r="52" spans="2:18" ht="12.95" customHeight="1">
      <c r="B52" s="111"/>
      <c r="C52" s="326"/>
      <c r="Q52" s="321"/>
      <c r="R52" s="321"/>
    </row>
    <row r="53" spans="2:18" ht="12.95" customHeight="1">
      <c r="B53" s="111"/>
      <c r="C53" s="326"/>
      <c r="Q53" s="321"/>
      <c r="R53" s="321"/>
    </row>
    <row r="54" spans="2:18" ht="12.95" customHeight="1">
      <c r="B54" s="111"/>
      <c r="C54" s="326"/>
      <c r="Q54" s="321"/>
      <c r="R54" s="321"/>
    </row>
    <row r="55" spans="2:18" ht="12.95" customHeight="1">
      <c r="B55" s="111"/>
      <c r="C55" s="326"/>
      <c r="Q55" s="321"/>
      <c r="R55" s="321"/>
    </row>
    <row r="56" spans="2:18" ht="12.95" customHeight="1">
      <c r="B56" s="111"/>
      <c r="C56" s="326"/>
      <c r="Q56" s="321"/>
      <c r="R56" s="321"/>
    </row>
    <row r="57" spans="2:18" ht="12.95" customHeight="1">
      <c r="B57" s="111"/>
      <c r="C57" s="326"/>
      <c r="Q57" s="321"/>
      <c r="R57" s="321"/>
    </row>
    <row r="58" spans="2:18" ht="12.95" customHeight="1">
      <c r="B58" s="111"/>
      <c r="C58" s="326"/>
      <c r="Q58" s="321"/>
      <c r="R58" s="321"/>
    </row>
    <row r="59" spans="2:18" ht="12.95" customHeight="1">
      <c r="B59" s="111"/>
      <c r="C59" s="326"/>
      <c r="Q59" s="321"/>
      <c r="R59" s="321"/>
    </row>
    <row r="60" spans="2:18" ht="12.95" customHeight="1">
      <c r="B60" s="111"/>
      <c r="C60" s="326"/>
      <c r="Q60" s="321"/>
      <c r="R60" s="321"/>
    </row>
    <row r="61" spans="2:18" ht="12.95" customHeight="1">
      <c r="B61" s="111"/>
      <c r="C61" s="326"/>
      <c r="Q61" s="321"/>
      <c r="R61" s="321"/>
    </row>
    <row r="62" spans="2:18" ht="12.95" customHeight="1">
      <c r="B62" s="111"/>
      <c r="C62" s="326"/>
      <c r="Q62" s="321"/>
      <c r="R62" s="321"/>
    </row>
    <row r="63" spans="2:18" ht="12.95" customHeight="1">
      <c r="B63" s="111"/>
      <c r="C63" s="326"/>
      <c r="Q63" s="321"/>
      <c r="R63" s="321"/>
    </row>
    <row r="64" spans="2:18" ht="12.95" customHeight="1">
      <c r="B64" s="111"/>
      <c r="C64" s="326"/>
      <c r="Q64" s="321"/>
      <c r="R64" s="321"/>
    </row>
    <row r="65" spans="2:18" ht="12.95" customHeight="1">
      <c r="B65" s="111"/>
      <c r="C65" s="326"/>
      <c r="Q65" s="321"/>
      <c r="R65" s="321"/>
    </row>
    <row r="66" spans="2:18" ht="12.95" customHeight="1">
      <c r="B66" s="111"/>
      <c r="C66" s="326"/>
      <c r="Q66" s="321"/>
      <c r="R66" s="321"/>
    </row>
    <row r="67" spans="2:18" ht="12.95" customHeight="1">
      <c r="B67" s="111"/>
      <c r="C67" s="326"/>
      <c r="Q67" s="321"/>
      <c r="R67" s="321"/>
    </row>
    <row r="68" spans="2:18" ht="12.95" customHeight="1">
      <c r="B68" s="111"/>
      <c r="C68" s="326"/>
      <c r="Q68" s="321"/>
      <c r="R68" s="321"/>
    </row>
    <row r="69" spans="2:18" ht="12.95" customHeight="1">
      <c r="B69" s="111"/>
      <c r="C69" s="326"/>
      <c r="Q69" s="321"/>
      <c r="R69" s="321"/>
    </row>
    <row r="70" spans="2:18" ht="12.95" customHeight="1">
      <c r="B70" s="111"/>
      <c r="C70" s="326"/>
      <c r="Q70" s="321"/>
      <c r="R70" s="321"/>
    </row>
    <row r="71" spans="2:18" ht="12.95" customHeight="1">
      <c r="B71" s="111"/>
      <c r="C71" s="326"/>
      <c r="Q71" s="321"/>
      <c r="R71" s="321"/>
    </row>
    <row r="72" spans="2:18" ht="9" customHeight="1">
      <c r="B72" s="111"/>
      <c r="C72" s="326"/>
      <c r="Q72" s="321"/>
      <c r="R72" s="321"/>
    </row>
    <row r="73" spans="2:18" ht="15" customHeight="1">
      <c r="B73" s="111"/>
      <c r="C73" s="326"/>
      <c r="Q73" s="321"/>
      <c r="R73" s="321"/>
    </row>
    <row r="74" spans="2:18" ht="12" customHeight="1">
      <c r="B74" s="111"/>
      <c r="C74" s="326"/>
    </row>
    <row r="75" spans="2:18" ht="12" customHeight="1">
      <c r="B75" s="111"/>
      <c r="C75" s="326"/>
    </row>
    <row r="76" spans="2:18" ht="12" customHeight="1">
      <c r="B76" s="111"/>
      <c r="C76" s="326"/>
    </row>
    <row r="77" spans="2:18" ht="12" customHeight="1">
      <c r="B77" s="111"/>
      <c r="C77" s="326"/>
    </row>
    <row r="78" spans="2:18" ht="12" customHeight="1">
      <c r="B78" s="111"/>
      <c r="C78" s="326"/>
    </row>
    <row r="79" spans="2:18" ht="12" customHeight="1">
      <c r="B79" s="111"/>
      <c r="C79" s="326"/>
    </row>
    <row r="80" spans="2:18" ht="12" customHeight="1">
      <c r="B80" s="111"/>
      <c r="C80" s="326"/>
    </row>
    <row r="81" spans="2:3" ht="12" customHeight="1">
      <c r="B81" s="111"/>
      <c r="C81" s="326"/>
    </row>
    <row r="82" spans="2:3" ht="12" customHeight="1">
      <c r="B82" s="111"/>
      <c r="C82" s="326"/>
    </row>
    <row r="83" spans="2:3" ht="12" customHeight="1">
      <c r="B83" s="111"/>
      <c r="C83" s="326"/>
    </row>
    <row r="84" spans="2:3" ht="12" customHeight="1">
      <c r="B84" s="111"/>
      <c r="C84" s="326"/>
    </row>
    <row r="85" spans="2:3" ht="12" customHeight="1">
      <c r="B85" s="111"/>
      <c r="C85" s="326"/>
    </row>
    <row r="86" spans="2:3" ht="12" customHeight="1">
      <c r="B86" s="111"/>
      <c r="C86" s="326"/>
    </row>
    <row r="87" spans="2:3" ht="12" customHeight="1">
      <c r="B87" s="111"/>
      <c r="C87" s="326"/>
    </row>
    <row r="88" spans="2:3">
      <c r="B88" s="111"/>
      <c r="C88" s="326"/>
    </row>
    <row r="89" spans="2:3">
      <c r="B89" s="111"/>
      <c r="C89" s="326"/>
    </row>
    <row r="90" spans="2:3">
      <c r="B90" s="111"/>
      <c r="C90" s="326"/>
    </row>
    <row r="91" spans="2:3">
      <c r="B91" s="111"/>
      <c r="C91" s="326"/>
    </row>
    <row r="92" spans="2:3">
      <c r="B92" s="111"/>
      <c r="C92" s="326"/>
    </row>
    <row r="93" spans="2:3">
      <c r="B93" s="111"/>
      <c r="C93" s="326"/>
    </row>
    <row r="94" spans="2:3">
      <c r="B94" s="111"/>
      <c r="C94" s="326"/>
    </row>
    <row r="95" spans="2:3">
      <c r="B95" s="111"/>
      <c r="C95" s="326"/>
    </row>
    <row r="96" spans="2:3">
      <c r="B96" s="111"/>
      <c r="C96" s="326"/>
    </row>
    <row r="97" spans="2:3">
      <c r="B97" s="111"/>
      <c r="C97" s="326"/>
    </row>
    <row r="98" spans="2:3">
      <c r="B98" s="111"/>
      <c r="C98" s="326"/>
    </row>
    <row r="99" spans="2:3">
      <c r="B99" s="111"/>
      <c r="C99" s="326"/>
    </row>
    <row r="100" spans="2:3">
      <c r="B100" s="111"/>
      <c r="C100" s="326"/>
    </row>
    <row r="101" spans="2:3">
      <c r="B101" s="111"/>
      <c r="C101" s="326"/>
    </row>
    <row r="102" spans="2:3">
      <c r="B102" s="111"/>
      <c r="C102" s="326"/>
    </row>
    <row r="103" spans="2:3">
      <c r="B103" s="111"/>
      <c r="C103" s="326"/>
    </row>
    <row r="104" spans="2:3">
      <c r="B104" s="111"/>
      <c r="C104" s="326"/>
    </row>
    <row r="105" spans="2:3">
      <c r="B105" s="111"/>
      <c r="C105" s="326"/>
    </row>
    <row r="106" spans="2:3">
      <c r="B106" s="111"/>
      <c r="C106" s="326"/>
    </row>
    <row r="107" spans="2:3">
      <c r="B107" s="111"/>
      <c r="C107" s="326"/>
    </row>
    <row r="108" spans="2:3">
      <c r="B108" s="111"/>
      <c r="C108" s="326"/>
    </row>
    <row r="109" spans="2:3">
      <c r="B109" s="111"/>
      <c r="C109" s="326"/>
    </row>
    <row r="110" spans="2:3">
      <c r="B110" s="111"/>
      <c r="C110" s="326"/>
    </row>
    <row r="111" spans="2:3">
      <c r="B111" s="111"/>
      <c r="C111" s="326"/>
    </row>
    <row r="112" spans="2:3">
      <c r="B112" s="111"/>
      <c r="C112" s="326"/>
    </row>
    <row r="113" spans="2:3">
      <c r="B113" s="111"/>
      <c r="C113" s="326"/>
    </row>
    <row r="114" spans="2:3">
      <c r="B114" s="111"/>
      <c r="C114" s="326"/>
    </row>
    <row r="115" spans="2:3">
      <c r="B115" s="111"/>
      <c r="C115" s="326"/>
    </row>
    <row r="116" spans="2:3">
      <c r="B116" s="111"/>
      <c r="C116" s="326"/>
    </row>
    <row r="117" spans="2:3">
      <c r="B117" s="111"/>
      <c r="C117" s="326"/>
    </row>
    <row r="118" spans="2:3">
      <c r="B118" s="111"/>
      <c r="C118" s="326"/>
    </row>
    <row r="119" spans="2:3">
      <c r="B119" s="111"/>
      <c r="C119" s="326"/>
    </row>
    <row r="120" spans="2:3">
      <c r="B120" s="111"/>
      <c r="C120" s="326"/>
    </row>
    <row r="121" spans="2:3">
      <c r="B121" s="111"/>
      <c r="C121" s="326"/>
    </row>
    <row r="122" spans="2:3">
      <c r="B122" s="111"/>
      <c r="C122" s="326"/>
    </row>
    <row r="123" spans="2:3">
      <c r="B123" s="111"/>
      <c r="C123" s="326"/>
    </row>
    <row r="124" spans="2:3">
      <c r="B124" s="111"/>
      <c r="C124" s="326"/>
    </row>
    <row r="125" spans="2:3">
      <c r="B125" s="111"/>
      <c r="C125" s="326"/>
    </row>
    <row r="126" spans="2:3">
      <c r="B126" s="111"/>
      <c r="C126" s="326"/>
    </row>
    <row r="127" spans="2:3">
      <c r="B127" s="111"/>
      <c r="C127" s="326"/>
    </row>
    <row r="128" spans="2:3">
      <c r="B128" s="111"/>
      <c r="C128" s="326"/>
    </row>
    <row r="129" spans="2:3">
      <c r="B129" s="111"/>
      <c r="C129" s="326"/>
    </row>
    <row r="130" spans="2:3">
      <c r="B130" s="111"/>
      <c r="C130" s="326"/>
    </row>
    <row r="131" spans="2:3">
      <c r="B131" s="111"/>
      <c r="C131" s="326"/>
    </row>
    <row r="132" spans="2:3">
      <c r="B132" s="111"/>
      <c r="C132" s="326"/>
    </row>
    <row r="133" spans="2:3">
      <c r="B133" s="111"/>
      <c r="C133" s="326"/>
    </row>
    <row r="134" spans="2:3">
      <c r="B134" s="111"/>
      <c r="C134" s="326"/>
    </row>
    <row r="135" spans="2:3">
      <c r="B135" s="111"/>
      <c r="C135" s="326"/>
    </row>
    <row r="136" spans="2:3">
      <c r="B136" s="111"/>
      <c r="C136" s="326"/>
    </row>
    <row r="137" spans="2:3">
      <c r="C137" s="326"/>
    </row>
    <row r="138" spans="2:3">
      <c r="C138" s="326"/>
    </row>
    <row r="139" spans="2:3">
      <c r="C139" s="326"/>
    </row>
    <row r="140" spans="2:3">
      <c r="C140" s="326"/>
    </row>
    <row r="141" spans="2:3">
      <c r="C141" s="326"/>
    </row>
    <row r="142" spans="2:3">
      <c r="C142" s="326"/>
    </row>
    <row r="143" spans="2:3">
      <c r="C143" s="326"/>
    </row>
    <row r="144" spans="2:3">
      <c r="C144" s="326"/>
    </row>
    <row r="145" spans="3:3">
      <c r="C145" s="326"/>
    </row>
    <row r="146" spans="3:3">
      <c r="C146" s="326"/>
    </row>
    <row r="147" spans="3:3">
      <c r="C147" s="326"/>
    </row>
    <row r="148" spans="3:3">
      <c r="C148" s="326"/>
    </row>
    <row r="149" spans="3:3">
      <c r="C149" s="326"/>
    </row>
    <row r="150" spans="3:3">
      <c r="C150" s="326"/>
    </row>
    <row r="151" spans="3:3">
      <c r="C151" s="326"/>
    </row>
    <row r="152" spans="3:3">
      <c r="C152" s="326"/>
    </row>
    <row r="153" spans="3:3">
      <c r="C153" s="326"/>
    </row>
    <row r="154" spans="3:3">
      <c r="C154" s="326"/>
    </row>
    <row r="155" spans="3:3">
      <c r="C155" s="326"/>
    </row>
    <row r="156" spans="3:3">
      <c r="C156" s="326"/>
    </row>
    <row r="157" spans="3:3">
      <c r="C157" s="326"/>
    </row>
    <row r="158" spans="3:3">
      <c r="C158" s="326"/>
    </row>
    <row r="159" spans="3:3">
      <c r="C159" s="326"/>
    </row>
    <row r="160" spans="3:3">
      <c r="C160" s="326"/>
    </row>
    <row r="161" spans="3:3">
      <c r="C161" s="326"/>
    </row>
    <row r="162" spans="3:3">
      <c r="C162" s="326"/>
    </row>
    <row r="163" spans="3:3">
      <c r="C163" s="326"/>
    </row>
  </sheetData>
  <printOptions horizontalCentered="1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1</oddHeader>
    <oddFooter>&amp;L&amp;"MetaNormalLF-Roman,Standard"Statistisches Bundesamt, Umweltnutzung und Wirtschaft, Tabellenband, 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2"/>
  <sheetViews>
    <sheetView showGridLines="0" workbookViewId="0"/>
  </sheetViews>
  <sheetFormatPr baseColWidth="10" defaultRowHeight="12.75"/>
  <cols>
    <col min="1" max="2" width="11.42578125" style="3"/>
    <col min="3" max="3" width="79.28515625" style="2" customWidth="1"/>
    <col min="4" max="4" width="11.42578125" style="11"/>
    <col min="5" max="16384" width="11.42578125" style="2"/>
  </cols>
  <sheetData>
    <row r="1" spans="1:4" ht="18">
      <c r="A1" s="58" t="s">
        <v>1</v>
      </c>
      <c r="B1" s="16"/>
      <c r="C1" s="16"/>
      <c r="D1" s="1"/>
    </row>
    <row r="2" spans="1:4" ht="12.75" customHeight="1">
      <c r="C2" s="4"/>
      <c r="D2" s="5"/>
    </row>
    <row r="3" spans="1:4" ht="12.75" customHeight="1">
      <c r="C3" s="4"/>
      <c r="D3" s="5"/>
    </row>
    <row r="4" spans="1:4" ht="15.75">
      <c r="A4" s="9" t="s">
        <v>2</v>
      </c>
      <c r="B4" s="6"/>
      <c r="C4" s="14" t="s">
        <v>328</v>
      </c>
      <c r="D4" s="5"/>
    </row>
    <row r="5" spans="1:4" ht="15.75">
      <c r="A5" s="9"/>
      <c r="B5" s="6"/>
      <c r="C5" s="14" t="s">
        <v>329</v>
      </c>
      <c r="D5" s="5"/>
    </row>
    <row r="6" spans="1:4" ht="15.75">
      <c r="A6" s="9"/>
      <c r="B6" s="6"/>
      <c r="C6" s="7"/>
      <c r="D6" s="5"/>
    </row>
    <row r="7" spans="1:4" ht="14.25">
      <c r="B7" s="50" t="s">
        <v>202</v>
      </c>
      <c r="C7" s="51" t="s">
        <v>3</v>
      </c>
      <c r="D7" s="5"/>
    </row>
    <row r="8" spans="1:4">
      <c r="C8" s="8"/>
      <c r="D8" s="5"/>
    </row>
    <row r="9" spans="1:4">
      <c r="D9" s="5"/>
    </row>
    <row r="10" spans="1:4">
      <c r="C10" s="8"/>
      <c r="D10" s="5"/>
    </row>
    <row r="11" spans="1:4">
      <c r="B11" s="53" t="s">
        <v>21</v>
      </c>
      <c r="C11" s="14" t="s">
        <v>16</v>
      </c>
      <c r="D11" s="5"/>
    </row>
    <row r="12" spans="1:4">
      <c r="B12" s="53" t="s">
        <v>22</v>
      </c>
      <c r="C12" s="14" t="s">
        <v>17</v>
      </c>
      <c r="D12" s="5"/>
    </row>
    <row r="13" spans="1:4">
      <c r="B13" s="53" t="s">
        <v>23</v>
      </c>
      <c r="C13" s="54" t="s">
        <v>30</v>
      </c>
      <c r="D13" s="5"/>
    </row>
    <row r="14" spans="1:4">
      <c r="B14" s="53" t="s">
        <v>24</v>
      </c>
      <c r="C14" s="54" t="s">
        <v>28</v>
      </c>
      <c r="D14" s="5"/>
    </row>
    <row r="15" spans="1:4">
      <c r="B15" s="53" t="s">
        <v>25</v>
      </c>
      <c r="C15" s="54" t="s">
        <v>29</v>
      </c>
      <c r="D15" s="5"/>
    </row>
    <row r="16" spans="1:4">
      <c r="B16" s="53" t="s">
        <v>26</v>
      </c>
      <c r="C16" s="54" t="s">
        <v>34</v>
      </c>
      <c r="D16" s="5"/>
    </row>
    <row r="17" spans="1:8" ht="13.5" customHeight="1">
      <c r="B17" s="2"/>
      <c r="C17" s="13"/>
      <c r="D17" s="5"/>
    </row>
    <row r="18" spans="1:8" ht="15">
      <c r="A18" s="6"/>
      <c r="B18" s="50" t="s">
        <v>203</v>
      </c>
      <c r="C18" s="51" t="s">
        <v>31</v>
      </c>
      <c r="D18" s="5"/>
    </row>
    <row r="19" spans="1:8" ht="13.5" customHeight="1">
      <c r="B19" s="6"/>
      <c r="C19" s="10"/>
      <c r="D19" s="5"/>
    </row>
    <row r="20" spans="1:8" ht="13.5" customHeight="1">
      <c r="B20" s="60" t="s">
        <v>333</v>
      </c>
      <c r="C20" s="14" t="s">
        <v>767</v>
      </c>
      <c r="D20" s="5"/>
    </row>
    <row r="21" spans="1:8" ht="13.5" customHeight="1">
      <c r="B21" s="60" t="s">
        <v>334</v>
      </c>
      <c r="C21" s="14" t="s">
        <v>768</v>
      </c>
      <c r="D21" s="5"/>
    </row>
    <row r="22" spans="1:8" ht="13.5" customHeight="1">
      <c r="B22" s="60" t="s">
        <v>765</v>
      </c>
      <c r="C22" s="14" t="s">
        <v>766</v>
      </c>
      <c r="D22" s="5"/>
    </row>
    <row r="23" spans="1:8" ht="13.5" customHeight="1">
      <c r="B23" s="6"/>
      <c r="C23" s="14"/>
      <c r="D23" s="5"/>
    </row>
    <row r="24" spans="1:8" ht="13.5" customHeight="1">
      <c r="B24" s="6"/>
      <c r="C24" s="10"/>
      <c r="D24" s="5"/>
    </row>
    <row r="25" spans="1:8">
      <c r="A25" s="48" t="s">
        <v>4</v>
      </c>
      <c r="B25" s="48" t="s">
        <v>204</v>
      </c>
      <c r="C25" s="49" t="s">
        <v>9</v>
      </c>
      <c r="D25" s="5"/>
    </row>
    <row r="26" spans="1:8" ht="12.75" customHeight="1">
      <c r="B26" s="48"/>
      <c r="C26" s="3"/>
      <c r="D26" s="5"/>
    </row>
    <row r="27" spans="1:8" ht="13.5" customHeight="1">
      <c r="A27" s="48" t="s">
        <v>5</v>
      </c>
      <c r="B27" s="48" t="s">
        <v>205</v>
      </c>
      <c r="C27" s="49" t="s">
        <v>35</v>
      </c>
      <c r="D27" s="6"/>
      <c r="E27" s="6"/>
      <c r="F27" s="6"/>
      <c r="G27" s="6"/>
      <c r="H27" s="6"/>
    </row>
    <row r="28" spans="1:8" ht="13.5" customHeight="1">
      <c r="A28" s="48"/>
      <c r="C28" s="48"/>
      <c r="D28" s="6"/>
      <c r="E28" s="6"/>
      <c r="F28" s="6"/>
      <c r="G28" s="6"/>
      <c r="H28" s="6"/>
    </row>
    <row r="29" spans="1:8" ht="13.5" customHeight="1">
      <c r="A29" s="48" t="s">
        <v>6</v>
      </c>
      <c r="B29" s="48" t="s">
        <v>206</v>
      </c>
      <c r="C29" s="48" t="s">
        <v>7</v>
      </c>
      <c r="D29" s="6"/>
      <c r="E29" s="6"/>
      <c r="F29" s="6"/>
      <c r="G29" s="6"/>
      <c r="H29" s="6"/>
    </row>
    <row r="30" spans="1:8" ht="13.5" customHeight="1">
      <c r="A30" s="48"/>
      <c r="C30" s="48"/>
      <c r="D30" s="6"/>
      <c r="E30" s="6"/>
      <c r="F30" s="6"/>
      <c r="G30" s="6"/>
      <c r="H30" s="6"/>
    </row>
    <row r="31" spans="1:8" ht="13.5" customHeight="1">
      <c r="A31" s="48"/>
      <c r="B31" s="48" t="s">
        <v>207</v>
      </c>
      <c r="C31" s="48" t="s">
        <v>0</v>
      </c>
      <c r="D31" s="6"/>
      <c r="E31" s="6"/>
      <c r="F31" s="6"/>
      <c r="G31" s="6"/>
      <c r="H31" s="6"/>
    </row>
    <row r="32" spans="1:8" ht="13.5" customHeight="1">
      <c r="A32" s="48"/>
      <c r="B32" s="48"/>
      <c r="C32" s="48"/>
      <c r="D32" s="6"/>
      <c r="E32" s="6"/>
      <c r="F32" s="6"/>
      <c r="G32" s="6"/>
      <c r="H32" s="6"/>
    </row>
    <row r="33" spans="1:8" ht="13.5" customHeight="1">
      <c r="A33" s="48"/>
      <c r="B33" s="48" t="s">
        <v>208</v>
      </c>
      <c r="C33" s="48" t="s">
        <v>12</v>
      </c>
      <c r="D33" s="6"/>
      <c r="E33" s="6"/>
      <c r="F33" s="6"/>
      <c r="G33" s="6"/>
      <c r="H33" s="6"/>
    </row>
    <row r="34" spans="1:8" ht="13.5" customHeight="1">
      <c r="A34" s="48"/>
      <c r="B34" s="48"/>
      <c r="C34" s="48"/>
      <c r="D34" s="6"/>
      <c r="E34" s="6"/>
      <c r="F34" s="6"/>
      <c r="G34" s="6"/>
      <c r="H34" s="6"/>
    </row>
    <row r="35" spans="1:8" ht="15">
      <c r="A35" s="48"/>
      <c r="B35" s="48" t="s">
        <v>209</v>
      </c>
      <c r="C35" s="48" t="s">
        <v>13</v>
      </c>
      <c r="D35" s="6"/>
      <c r="E35" s="6"/>
      <c r="F35" s="6"/>
      <c r="G35" s="6"/>
      <c r="H35" s="6"/>
    </row>
    <row r="36" spans="1:8" ht="15">
      <c r="A36" s="48"/>
      <c r="B36" s="48"/>
      <c r="C36" s="48"/>
      <c r="D36" s="6"/>
      <c r="E36" s="6"/>
      <c r="F36" s="6"/>
      <c r="G36" s="6"/>
      <c r="H36" s="6"/>
    </row>
    <row r="37" spans="1:8" ht="15">
      <c r="A37" s="48" t="s">
        <v>8</v>
      </c>
      <c r="B37" s="48" t="s">
        <v>210</v>
      </c>
      <c r="C37" s="48" t="s">
        <v>27</v>
      </c>
      <c r="D37" s="6"/>
      <c r="E37" s="6"/>
      <c r="F37" s="6"/>
      <c r="G37" s="6"/>
      <c r="H37" s="6"/>
    </row>
    <row r="38" spans="1:8" ht="15">
      <c r="A38" s="48"/>
      <c r="B38" s="48"/>
      <c r="C38" s="48"/>
      <c r="D38" s="6"/>
      <c r="E38" s="6"/>
      <c r="F38" s="6"/>
      <c r="G38" s="6"/>
      <c r="H38" s="6"/>
    </row>
    <row r="39" spans="1:8" ht="15">
      <c r="A39" s="48"/>
      <c r="B39" s="48" t="s">
        <v>211</v>
      </c>
      <c r="C39" s="48" t="s">
        <v>14</v>
      </c>
      <c r="D39" s="6"/>
      <c r="E39" s="6"/>
      <c r="F39" s="6"/>
      <c r="G39" s="6"/>
      <c r="H39" s="6"/>
    </row>
    <row r="40" spans="1:8" ht="15">
      <c r="A40" s="2"/>
      <c r="B40" s="48"/>
      <c r="C40" s="48"/>
      <c r="D40" s="6"/>
      <c r="E40" s="6"/>
      <c r="F40" s="6"/>
      <c r="G40" s="6"/>
      <c r="H40" s="6"/>
    </row>
    <row r="41" spans="1:8" ht="15">
      <c r="A41" s="48" t="s">
        <v>10</v>
      </c>
      <c r="B41" s="48" t="s">
        <v>212</v>
      </c>
      <c r="C41" s="48" t="s">
        <v>15</v>
      </c>
      <c r="D41" s="6"/>
      <c r="E41" s="6"/>
      <c r="F41" s="6"/>
      <c r="G41" s="6"/>
      <c r="H41" s="6"/>
    </row>
    <row r="42" spans="1:8" ht="15">
      <c r="A42" s="48"/>
      <c r="B42" s="48"/>
      <c r="C42" s="48"/>
      <c r="D42" s="6"/>
      <c r="E42" s="6"/>
      <c r="F42" s="6"/>
      <c r="G42" s="6"/>
      <c r="H42" s="6"/>
    </row>
    <row r="43" spans="1:8" ht="15">
      <c r="A43" s="48"/>
      <c r="B43" s="48" t="s">
        <v>213</v>
      </c>
      <c r="C43" s="48" t="s">
        <v>33</v>
      </c>
      <c r="D43" s="6"/>
      <c r="E43" s="6"/>
      <c r="F43" s="6"/>
      <c r="G43" s="6"/>
      <c r="H43" s="6"/>
    </row>
    <row r="44" spans="1:8" ht="15">
      <c r="A44" s="48"/>
      <c r="B44" s="2"/>
      <c r="C44" s="48"/>
      <c r="D44" s="6"/>
      <c r="E44" s="6"/>
      <c r="F44" s="6"/>
      <c r="G44" s="6"/>
      <c r="H44" s="6"/>
    </row>
    <row r="45" spans="1:8" ht="15">
      <c r="A45" s="48"/>
      <c r="B45" s="48" t="s">
        <v>214</v>
      </c>
      <c r="C45" s="48" t="s">
        <v>32</v>
      </c>
      <c r="D45" s="6"/>
      <c r="E45" s="6"/>
      <c r="F45" s="6"/>
      <c r="G45" s="6"/>
      <c r="H45" s="6"/>
    </row>
    <row r="46" spans="1:8" ht="15">
      <c r="A46" s="6"/>
      <c r="B46" s="6"/>
      <c r="C46" s="6"/>
      <c r="D46" s="6"/>
      <c r="E46" s="6"/>
      <c r="F46" s="6"/>
      <c r="G46" s="6"/>
      <c r="H46" s="6"/>
    </row>
    <row r="47" spans="1:8" ht="15">
      <c r="A47" s="6"/>
      <c r="B47" s="6"/>
      <c r="C47" s="6"/>
      <c r="D47" s="6"/>
      <c r="E47" s="6"/>
      <c r="F47" s="6"/>
      <c r="G47" s="6"/>
      <c r="H47" s="6"/>
    </row>
    <row r="48" spans="1:8" ht="15">
      <c r="A48" s="6"/>
      <c r="B48" s="6"/>
      <c r="C48" s="6"/>
      <c r="D48" s="6"/>
      <c r="E48" s="6"/>
      <c r="F48" s="6"/>
      <c r="G48" s="6"/>
      <c r="H48" s="6"/>
    </row>
    <row r="49" spans="2:2" ht="15">
      <c r="B49" s="6"/>
    </row>
    <row r="50" spans="2:2" ht="15">
      <c r="B50" s="6"/>
    </row>
    <row r="51" spans="2:2" ht="15">
      <c r="B51" s="6"/>
    </row>
    <row r="52" spans="2:2" ht="15">
      <c r="B52" s="6"/>
    </row>
  </sheetData>
  <phoneticPr fontId="0" type="noConversion"/>
  <hyperlinks>
    <hyperlink ref="C11" location="'1.1'!A1" display="Bevölkerung und Wirtschaft "/>
    <hyperlink ref="C12" location="'1.2'!A1" display="Einsatz von Umweltfaktoren für wirtschaftliche Zwecke "/>
    <hyperlink ref="C14" location="'1.4'!A1" display="Entnahmen von Material nach Materialarten (Mill. Tonnen)"/>
    <hyperlink ref="C15" location="'1.5'!A1" display="Abgaben von Material nach Materialarten (Mill. Tonnen)"/>
    <hyperlink ref="C16" location="'1.6'!A1" display="Indikatoren der deutschen Nachhaltigkeitsstrategie zu Umwelt und Ökonomie"/>
    <hyperlink ref="B11" location="'1.1'!A1" display=" 1.1"/>
    <hyperlink ref="B12" location="'1.2'!A1" display=" 1.2"/>
    <hyperlink ref="B13" location="'1.3'!A1" display=" 1.3"/>
    <hyperlink ref="B14" location="'1.4'!A1" display=" 1.4"/>
    <hyperlink ref="B15" location="'1.5'!A1" display=" 1.5"/>
    <hyperlink ref="B16" location="'1.6'!A1" display=" 1.6"/>
    <hyperlink ref="C4" location="Einführung!A1" display="Einführung und Erläuterungen zu den Tabellen"/>
    <hyperlink ref="C5" location="Glossar!A1" display="Glossar"/>
    <hyperlink ref="B20" location="'2.1'!A1" display="2.1"/>
    <hyperlink ref="B21" location="'2.2'!A1" display="2.2"/>
    <hyperlink ref="C20" location="'2.1'!A1" display="Bruttowertschöpfung 2000 bis 2010 (in jeweiligen Preisen, Mill. EUR)"/>
    <hyperlink ref="C21" location="'2.2'!A1" display="Bruttowertschöpfung 2000 bis 2010 (in jeweiligen Preisen, in Prozent)"/>
    <hyperlink ref="C13" location="'1.3'!A1" display="Bevölkerung, Konsumausgaben und direkter Einsatz von Umweltfaktoren der privaten Haushalte"/>
    <hyperlink ref="B22" location="'2.3'!A1" display="2.3"/>
    <hyperlink ref="C22" location="'2.3'!A1" display="Bruttowertschöpfung 2000 bis 2012 (preisbereinigt, 2005 = 100)"/>
  </hyperlinks>
  <pageMargins left="0.78740157480314965" right="0.59055118110236227" top="0.78740157480314965" bottom="0.78740157480314965" header="0.11811023622047245" footer="0.11811023622047245"/>
  <pageSetup paperSize="9" scale="85" orientation="portrait" horizontalDpi="96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3"/>
  <sheetViews>
    <sheetView workbookViewId="0"/>
  </sheetViews>
  <sheetFormatPr baseColWidth="10" defaultRowHeight="12.75"/>
  <cols>
    <col min="1" max="1" width="16.28515625" style="34" customWidth="1"/>
    <col min="2" max="2" width="11.42578125" style="34"/>
    <col min="3" max="3" width="2.7109375" style="34" customWidth="1"/>
    <col min="4" max="256" width="11.42578125" style="34"/>
    <col min="257" max="257" width="16.28515625" style="34" customWidth="1"/>
    <col min="258" max="258" width="11.42578125" style="34"/>
    <col min="259" max="259" width="2.7109375" style="34" customWidth="1"/>
    <col min="260" max="512" width="11.42578125" style="34"/>
    <col min="513" max="513" width="16.28515625" style="34" customWidth="1"/>
    <col min="514" max="514" width="11.42578125" style="34"/>
    <col min="515" max="515" width="2.7109375" style="34" customWidth="1"/>
    <col min="516" max="768" width="11.42578125" style="34"/>
    <col min="769" max="769" width="16.28515625" style="34" customWidth="1"/>
    <col min="770" max="770" width="11.42578125" style="34"/>
    <col min="771" max="771" width="2.7109375" style="34" customWidth="1"/>
    <col min="772" max="1024" width="11.42578125" style="34"/>
    <col min="1025" max="1025" width="16.28515625" style="34" customWidth="1"/>
    <col min="1026" max="1026" width="11.42578125" style="34"/>
    <col min="1027" max="1027" width="2.7109375" style="34" customWidth="1"/>
    <col min="1028" max="1280" width="11.42578125" style="34"/>
    <col min="1281" max="1281" width="16.28515625" style="34" customWidth="1"/>
    <col min="1282" max="1282" width="11.42578125" style="34"/>
    <col min="1283" max="1283" width="2.7109375" style="34" customWidth="1"/>
    <col min="1284" max="1536" width="11.42578125" style="34"/>
    <col min="1537" max="1537" width="16.28515625" style="34" customWidth="1"/>
    <col min="1538" max="1538" width="11.42578125" style="34"/>
    <col min="1539" max="1539" width="2.7109375" style="34" customWidth="1"/>
    <col min="1540" max="1792" width="11.42578125" style="34"/>
    <col min="1793" max="1793" width="16.28515625" style="34" customWidth="1"/>
    <col min="1794" max="1794" width="11.42578125" style="34"/>
    <col min="1795" max="1795" width="2.7109375" style="34" customWidth="1"/>
    <col min="1796" max="2048" width="11.42578125" style="34"/>
    <col min="2049" max="2049" width="16.28515625" style="34" customWidth="1"/>
    <col min="2050" max="2050" width="11.42578125" style="34"/>
    <col min="2051" max="2051" width="2.7109375" style="34" customWidth="1"/>
    <col min="2052" max="2304" width="11.42578125" style="34"/>
    <col min="2305" max="2305" width="16.28515625" style="34" customWidth="1"/>
    <col min="2306" max="2306" width="11.42578125" style="34"/>
    <col min="2307" max="2307" width="2.7109375" style="34" customWidth="1"/>
    <col min="2308" max="2560" width="11.42578125" style="34"/>
    <col min="2561" max="2561" width="16.28515625" style="34" customWidth="1"/>
    <col min="2562" max="2562" width="11.42578125" style="34"/>
    <col min="2563" max="2563" width="2.7109375" style="34" customWidth="1"/>
    <col min="2564" max="2816" width="11.42578125" style="34"/>
    <col min="2817" max="2817" width="16.28515625" style="34" customWidth="1"/>
    <col min="2818" max="2818" width="11.42578125" style="34"/>
    <col min="2819" max="2819" width="2.7109375" style="34" customWidth="1"/>
    <col min="2820" max="3072" width="11.42578125" style="34"/>
    <col min="3073" max="3073" width="16.28515625" style="34" customWidth="1"/>
    <col min="3074" max="3074" width="11.42578125" style="34"/>
    <col min="3075" max="3075" width="2.7109375" style="34" customWidth="1"/>
    <col min="3076" max="3328" width="11.42578125" style="34"/>
    <col min="3329" max="3329" width="16.28515625" style="34" customWidth="1"/>
    <col min="3330" max="3330" width="11.42578125" style="34"/>
    <col min="3331" max="3331" width="2.7109375" style="34" customWidth="1"/>
    <col min="3332" max="3584" width="11.42578125" style="34"/>
    <col min="3585" max="3585" width="16.28515625" style="34" customWidth="1"/>
    <col min="3586" max="3586" width="11.42578125" style="34"/>
    <col min="3587" max="3587" width="2.7109375" style="34" customWidth="1"/>
    <col min="3588" max="3840" width="11.42578125" style="34"/>
    <col min="3841" max="3841" width="16.28515625" style="34" customWidth="1"/>
    <col min="3842" max="3842" width="11.42578125" style="34"/>
    <col min="3843" max="3843" width="2.7109375" style="34" customWidth="1"/>
    <col min="3844" max="4096" width="11.42578125" style="34"/>
    <col min="4097" max="4097" width="16.28515625" style="34" customWidth="1"/>
    <col min="4098" max="4098" width="11.42578125" style="34"/>
    <col min="4099" max="4099" width="2.7109375" style="34" customWidth="1"/>
    <col min="4100" max="4352" width="11.42578125" style="34"/>
    <col min="4353" max="4353" width="16.28515625" style="34" customWidth="1"/>
    <col min="4354" max="4354" width="11.42578125" style="34"/>
    <col min="4355" max="4355" width="2.7109375" style="34" customWidth="1"/>
    <col min="4356" max="4608" width="11.42578125" style="34"/>
    <col min="4609" max="4609" width="16.28515625" style="34" customWidth="1"/>
    <col min="4610" max="4610" width="11.42578125" style="34"/>
    <col min="4611" max="4611" width="2.7109375" style="34" customWidth="1"/>
    <col min="4612" max="4864" width="11.42578125" style="34"/>
    <col min="4865" max="4865" width="16.28515625" style="34" customWidth="1"/>
    <col min="4866" max="4866" width="11.42578125" style="34"/>
    <col min="4867" max="4867" width="2.7109375" style="34" customWidth="1"/>
    <col min="4868" max="5120" width="11.42578125" style="34"/>
    <col min="5121" max="5121" width="16.28515625" style="34" customWidth="1"/>
    <col min="5122" max="5122" width="11.42578125" style="34"/>
    <col min="5123" max="5123" width="2.7109375" style="34" customWidth="1"/>
    <col min="5124" max="5376" width="11.42578125" style="34"/>
    <col min="5377" max="5377" width="16.28515625" style="34" customWidth="1"/>
    <col min="5378" max="5378" width="11.42578125" style="34"/>
    <col min="5379" max="5379" width="2.7109375" style="34" customWidth="1"/>
    <col min="5380" max="5632" width="11.42578125" style="34"/>
    <col min="5633" max="5633" width="16.28515625" style="34" customWidth="1"/>
    <col min="5634" max="5634" width="11.42578125" style="34"/>
    <col min="5635" max="5635" width="2.7109375" style="34" customWidth="1"/>
    <col min="5636" max="5888" width="11.42578125" style="34"/>
    <col min="5889" max="5889" width="16.28515625" style="34" customWidth="1"/>
    <col min="5890" max="5890" width="11.42578125" style="34"/>
    <col min="5891" max="5891" width="2.7109375" style="34" customWidth="1"/>
    <col min="5892" max="6144" width="11.42578125" style="34"/>
    <col min="6145" max="6145" width="16.28515625" style="34" customWidth="1"/>
    <col min="6146" max="6146" width="11.42578125" style="34"/>
    <col min="6147" max="6147" width="2.7109375" style="34" customWidth="1"/>
    <col min="6148" max="6400" width="11.42578125" style="34"/>
    <col min="6401" max="6401" width="16.28515625" style="34" customWidth="1"/>
    <col min="6402" max="6402" width="11.42578125" style="34"/>
    <col min="6403" max="6403" width="2.7109375" style="34" customWidth="1"/>
    <col min="6404" max="6656" width="11.42578125" style="34"/>
    <col min="6657" max="6657" width="16.28515625" style="34" customWidth="1"/>
    <col min="6658" max="6658" width="11.42578125" style="34"/>
    <col min="6659" max="6659" width="2.7109375" style="34" customWidth="1"/>
    <col min="6660" max="6912" width="11.42578125" style="34"/>
    <col min="6913" max="6913" width="16.28515625" style="34" customWidth="1"/>
    <col min="6914" max="6914" width="11.42578125" style="34"/>
    <col min="6915" max="6915" width="2.7109375" style="34" customWidth="1"/>
    <col min="6916" max="7168" width="11.42578125" style="34"/>
    <col min="7169" max="7169" width="16.28515625" style="34" customWidth="1"/>
    <col min="7170" max="7170" width="11.42578125" style="34"/>
    <col min="7171" max="7171" width="2.7109375" style="34" customWidth="1"/>
    <col min="7172" max="7424" width="11.42578125" style="34"/>
    <col min="7425" max="7425" width="16.28515625" style="34" customWidth="1"/>
    <col min="7426" max="7426" width="11.42578125" style="34"/>
    <col min="7427" max="7427" width="2.7109375" style="34" customWidth="1"/>
    <col min="7428" max="7680" width="11.42578125" style="34"/>
    <col min="7681" max="7681" width="16.28515625" style="34" customWidth="1"/>
    <col min="7682" max="7682" width="11.42578125" style="34"/>
    <col min="7683" max="7683" width="2.7109375" style="34" customWidth="1"/>
    <col min="7684" max="7936" width="11.42578125" style="34"/>
    <col min="7937" max="7937" width="16.28515625" style="34" customWidth="1"/>
    <col min="7938" max="7938" width="11.42578125" style="34"/>
    <col min="7939" max="7939" width="2.7109375" style="34" customWidth="1"/>
    <col min="7940" max="8192" width="11.42578125" style="34"/>
    <col min="8193" max="8193" width="16.28515625" style="34" customWidth="1"/>
    <col min="8194" max="8194" width="11.42578125" style="34"/>
    <col min="8195" max="8195" width="2.7109375" style="34" customWidth="1"/>
    <col min="8196" max="8448" width="11.42578125" style="34"/>
    <col min="8449" max="8449" width="16.28515625" style="34" customWidth="1"/>
    <col min="8450" max="8450" width="11.42578125" style="34"/>
    <col min="8451" max="8451" width="2.7109375" style="34" customWidth="1"/>
    <col min="8452" max="8704" width="11.42578125" style="34"/>
    <col min="8705" max="8705" width="16.28515625" style="34" customWidth="1"/>
    <col min="8706" max="8706" width="11.42578125" style="34"/>
    <col min="8707" max="8707" width="2.7109375" style="34" customWidth="1"/>
    <col min="8708" max="8960" width="11.42578125" style="34"/>
    <col min="8961" max="8961" width="16.28515625" style="34" customWidth="1"/>
    <col min="8962" max="8962" width="11.42578125" style="34"/>
    <col min="8963" max="8963" width="2.7109375" style="34" customWidth="1"/>
    <col min="8964" max="9216" width="11.42578125" style="34"/>
    <col min="9217" max="9217" width="16.28515625" style="34" customWidth="1"/>
    <col min="9218" max="9218" width="11.42578125" style="34"/>
    <col min="9219" max="9219" width="2.7109375" style="34" customWidth="1"/>
    <col min="9220" max="9472" width="11.42578125" style="34"/>
    <col min="9473" max="9473" width="16.28515625" style="34" customWidth="1"/>
    <col min="9474" max="9474" width="11.42578125" style="34"/>
    <col min="9475" max="9475" width="2.7109375" style="34" customWidth="1"/>
    <col min="9476" max="9728" width="11.42578125" style="34"/>
    <col min="9729" max="9729" width="16.28515625" style="34" customWidth="1"/>
    <col min="9730" max="9730" width="11.42578125" style="34"/>
    <col min="9731" max="9731" width="2.7109375" style="34" customWidth="1"/>
    <col min="9732" max="9984" width="11.42578125" style="34"/>
    <col min="9985" max="9985" width="16.28515625" style="34" customWidth="1"/>
    <col min="9986" max="9986" width="11.42578125" style="34"/>
    <col min="9987" max="9987" width="2.7109375" style="34" customWidth="1"/>
    <col min="9988" max="10240" width="11.42578125" style="34"/>
    <col min="10241" max="10241" width="16.28515625" style="34" customWidth="1"/>
    <col min="10242" max="10242" width="11.42578125" style="34"/>
    <col min="10243" max="10243" width="2.7109375" style="34" customWidth="1"/>
    <col min="10244" max="10496" width="11.42578125" style="34"/>
    <col min="10497" max="10497" width="16.28515625" style="34" customWidth="1"/>
    <col min="10498" max="10498" width="11.42578125" style="34"/>
    <col min="10499" max="10499" width="2.7109375" style="34" customWidth="1"/>
    <col min="10500" max="10752" width="11.42578125" style="34"/>
    <col min="10753" max="10753" width="16.28515625" style="34" customWidth="1"/>
    <col min="10754" max="10754" width="11.42578125" style="34"/>
    <col min="10755" max="10755" width="2.7109375" style="34" customWidth="1"/>
    <col min="10756" max="11008" width="11.42578125" style="34"/>
    <col min="11009" max="11009" width="16.28515625" style="34" customWidth="1"/>
    <col min="11010" max="11010" width="11.42578125" style="34"/>
    <col min="11011" max="11011" width="2.7109375" style="34" customWidth="1"/>
    <col min="11012" max="11264" width="11.42578125" style="34"/>
    <col min="11265" max="11265" width="16.28515625" style="34" customWidth="1"/>
    <col min="11266" max="11266" width="11.42578125" style="34"/>
    <col min="11267" max="11267" width="2.7109375" style="34" customWidth="1"/>
    <col min="11268" max="11520" width="11.42578125" style="34"/>
    <col min="11521" max="11521" width="16.28515625" style="34" customWidth="1"/>
    <col min="11522" max="11522" width="11.42578125" style="34"/>
    <col min="11523" max="11523" width="2.7109375" style="34" customWidth="1"/>
    <col min="11524" max="11776" width="11.42578125" style="34"/>
    <col min="11777" max="11777" width="16.28515625" style="34" customWidth="1"/>
    <col min="11778" max="11778" width="11.42578125" style="34"/>
    <col min="11779" max="11779" width="2.7109375" style="34" customWidth="1"/>
    <col min="11780" max="12032" width="11.42578125" style="34"/>
    <col min="12033" max="12033" width="16.28515625" style="34" customWidth="1"/>
    <col min="12034" max="12034" width="11.42578125" style="34"/>
    <col min="12035" max="12035" width="2.7109375" style="34" customWidth="1"/>
    <col min="12036" max="12288" width="11.42578125" style="34"/>
    <col min="12289" max="12289" width="16.28515625" style="34" customWidth="1"/>
    <col min="12290" max="12290" width="11.42578125" style="34"/>
    <col min="12291" max="12291" width="2.7109375" style="34" customWidth="1"/>
    <col min="12292" max="12544" width="11.42578125" style="34"/>
    <col min="12545" max="12545" width="16.28515625" style="34" customWidth="1"/>
    <col min="12546" max="12546" width="11.42578125" style="34"/>
    <col min="12547" max="12547" width="2.7109375" style="34" customWidth="1"/>
    <col min="12548" max="12800" width="11.42578125" style="34"/>
    <col min="12801" max="12801" width="16.28515625" style="34" customWidth="1"/>
    <col min="12802" max="12802" width="11.42578125" style="34"/>
    <col min="12803" max="12803" width="2.7109375" style="34" customWidth="1"/>
    <col min="12804" max="13056" width="11.42578125" style="34"/>
    <col min="13057" max="13057" width="16.28515625" style="34" customWidth="1"/>
    <col min="13058" max="13058" width="11.42578125" style="34"/>
    <col min="13059" max="13059" width="2.7109375" style="34" customWidth="1"/>
    <col min="13060" max="13312" width="11.42578125" style="34"/>
    <col min="13313" max="13313" width="16.28515625" style="34" customWidth="1"/>
    <col min="13314" max="13314" width="11.42578125" style="34"/>
    <col min="13315" max="13315" width="2.7109375" style="34" customWidth="1"/>
    <col min="13316" max="13568" width="11.42578125" style="34"/>
    <col min="13569" max="13569" width="16.28515625" style="34" customWidth="1"/>
    <col min="13570" max="13570" width="11.42578125" style="34"/>
    <col min="13571" max="13571" width="2.7109375" style="34" customWidth="1"/>
    <col min="13572" max="13824" width="11.42578125" style="34"/>
    <col min="13825" max="13825" width="16.28515625" style="34" customWidth="1"/>
    <col min="13826" max="13826" width="11.42578125" style="34"/>
    <col min="13827" max="13827" width="2.7109375" style="34" customWidth="1"/>
    <col min="13828" max="14080" width="11.42578125" style="34"/>
    <col min="14081" max="14081" width="16.28515625" style="34" customWidth="1"/>
    <col min="14082" max="14082" width="11.42578125" style="34"/>
    <col min="14083" max="14083" width="2.7109375" style="34" customWidth="1"/>
    <col min="14084" max="14336" width="11.42578125" style="34"/>
    <col min="14337" max="14337" width="16.28515625" style="34" customWidth="1"/>
    <col min="14338" max="14338" width="11.42578125" style="34"/>
    <col min="14339" max="14339" width="2.7109375" style="34" customWidth="1"/>
    <col min="14340" max="14592" width="11.42578125" style="34"/>
    <col min="14593" max="14593" width="16.28515625" style="34" customWidth="1"/>
    <col min="14594" max="14594" width="11.42578125" style="34"/>
    <col min="14595" max="14595" width="2.7109375" style="34" customWidth="1"/>
    <col min="14596" max="14848" width="11.42578125" style="34"/>
    <col min="14849" max="14849" width="16.28515625" style="34" customWidth="1"/>
    <col min="14850" max="14850" width="11.42578125" style="34"/>
    <col min="14851" max="14851" width="2.7109375" style="34" customWidth="1"/>
    <col min="14852" max="15104" width="11.42578125" style="34"/>
    <col min="15105" max="15105" width="16.28515625" style="34" customWidth="1"/>
    <col min="15106" max="15106" width="11.42578125" style="34"/>
    <col min="15107" max="15107" width="2.7109375" style="34" customWidth="1"/>
    <col min="15108" max="15360" width="11.42578125" style="34"/>
    <col min="15361" max="15361" width="16.28515625" style="34" customWidth="1"/>
    <col min="15362" max="15362" width="11.42578125" style="34"/>
    <col min="15363" max="15363" width="2.7109375" style="34" customWidth="1"/>
    <col min="15364" max="15616" width="11.42578125" style="34"/>
    <col min="15617" max="15617" width="16.28515625" style="34" customWidth="1"/>
    <col min="15618" max="15618" width="11.42578125" style="34"/>
    <col min="15619" max="15619" width="2.7109375" style="34" customWidth="1"/>
    <col min="15620" max="15872" width="11.42578125" style="34"/>
    <col min="15873" max="15873" width="16.28515625" style="34" customWidth="1"/>
    <col min="15874" max="15874" width="11.42578125" style="34"/>
    <col min="15875" max="15875" width="2.7109375" style="34" customWidth="1"/>
    <col min="15876" max="16128" width="11.42578125" style="34"/>
    <col min="16129" max="16129" width="16.28515625" style="34" customWidth="1"/>
    <col min="16130" max="16130" width="11.42578125" style="34"/>
    <col min="16131" max="16131" width="2.7109375" style="34" customWidth="1"/>
    <col min="16132" max="16384" width="11.42578125" style="34"/>
  </cols>
  <sheetData>
    <row r="1" spans="1:8" ht="18">
      <c r="A1" s="59" t="s">
        <v>195</v>
      </c>
      <c r="B1" s="33"/>
      <c r="C1" s="33"/>
      <c r="D1" s="33"/>
      <c r="E1" s="33"/>
      <c r="F1" s="33"/>
      <c r="G1" s="33"/>
      <c r="H1" s="33"/>
    </row>
    <row r="2" spans="1:8" ht="17.100000000000001" customHeight="1">
      <c r="A2" s="33" t="s">
        <v>215</v>
      </c>
      <c r="B2" s="33"/>
      <c r="C2" s="33"/>
      <c r="D2" s="33"/>
      <c r="E2" s="33"/>
      <c r="F2" s="33"/>
      <c r="G2" s="33"/>
      <c r="H2" s="33"/>
    </row>
    <row r="3" spans="1:8">
      <c r="A3" s="33" t="s">
        <v>216</v>
      </c>
      <c r="B3" s="33"/>
      <c r="C3" s="33"/>
      <c r="D3" s="33"/>
      <c r="E3" s="33"/>
      <c r="F3" s="33"/>
      <c r="G3" s="33"/>
      <c r="H3" s="33"/>
    </row>
    <row r="4" spans="1:8">
      <c r="A4" s="33" t="s">
        <v>330</v>
      </c>
      <c r="B4" s="33"/>
      <c r="C4" s="33"/>
      <c r="D4" s="33"/>
      <c r="E4" s="33"/>
      <c r="F4" s="33"/>
      <c r="G4" s="33"/>
      <c r="H4" s="33"/>
    </row>
    <row r="5" spans="1:8">
      <c r="A5" s="33"/>
      <c r="B5" s="33"/>
      <c r="C5" s="33"/>
      <c r="D5" s="33"/>
      <c r="E5" s="33"/>
      <c r="F5" s="33"/>
      <c r="G5" s="33"/>
      <c r="H5" s="33"/>
    </row>
    <row r="6" spans="1:8">
      <c r="A6" s="33"/>
      <c r="B6" s="33"/>
      <c r="C6" s="33"/>
      <c r="D6" s="33"/>
      <c r="E6" s="33"/>
      <c r="F6" s="33"/>
      <c r="G6" s="33"/>
      <c r="H6" s="33"/>
    </row>
    <row r="7" spans="1:8">
      <c r="A7" s="33"/>
      <c r="B7" s="33"/>
      <c r="C7" s="33"/>
      <c r="D7" s="33"/>
      <c r="E7" s="33"/>
      <c r="F7" s="33"/>
      <c r="G7" s="33"/>
      <c r="H7" s="33"/>
    </row>
    <row r="8" spans="1:8">
      <c r="A8" s="33"/>
      <c r="B8" s="33"/>
      <c r="C8" s="33"/>
      <c r="D8" s="33"/>
      <c r="E8" s="33"/>
      <c r="F8" s="33"/>
      <c r="G8" s="33"/>
      <c r="H8" s="33"/>
    </row>
    <row r="9" spans="1:8">
      <c r="A9" s="33"/>
      <c r="B9" s="33"/>
      <c r="C9" s="33"/>
      <c r="D9" s="33"/>
      <c r="E9" s="33"/>
      <c r="F9" s="33"/>
      <c r="G9" s="33"/>
      <c r="H9" s="33"/>
    </row>
    <row r="10" spans="1:8">
      <c r="A10" s="33"/>
      <c r="B10" s="33"/>
      <c r="C10" s="33"/>
      <c r="D10" s="33"/>
      <c r="E10" s="33"/>
      <c r="F10" s="33"/>
      <c r="G10" s="33"/>
      <c r="H10" s="33"/>
    </row>
    <row r="11" spans="1:8">
      <c r="A11" s="33"/>
      <c r="B11" s="33"/>
      <c r="C11" s="33"/>
      <c r="D11" s="33"/>
      <c r="E11" s="33"/>
      <c r="F11" s="33"/>
      <c r="G11" s="33"/>
      <c r="H11" s="33"/>
    </row>
    <row r="12" spans="1:8">
      <c r="A12" s="33"/>
      <c r="B12" s="33"/>
      <c r="C12" s="33"/>
      <c r="D12" s="33"/>
      <c r="E12" s="33"/>
      <c r="F12" s="33"/>
      <c r="G12" s="33"/>
      <c r="H12" s="33"/>
    </row>
    <row r="13" spans="1:8" ht="15">
      <c r="A13" s="52" t="s">
        <v>217</v>
      </c>
      <c r="B13" s="33"/>
      <c r="C13" s="33"/>
      <c r="D13" s="33"/>
      <c r="E13" s="33"/>
      <c r="F13" s="33"/>
      <c r="G13" s="33"/>
      <c r="H13" s="33"/>
    </row>
    <row r="14" spans="1:8">
      <c r="A14" s="32"/>
      <c r="B14" s="33"/>
      <c r="C14" s="33"/>
      <c r="D14" s="33"/>
      <c r="E14" s="33"/>
      <c r="F14" s="33"/>
      <c r="G14" s="33"/>
      <c r="H14" s="33"/>
    </row>
    <row r="15" spans="1:8">
      <c r="A15" s="35" t="s">
        <v>3</v>
      </c>
      <c r="B15" s="32"/>
      <c r="C15" s="33"/>
      <c r="D15" s="33"/>
      <c r="E15" s="33"/>
      <c r="F15" s="33"/>
      <c r="G15" s="33"/>
      <c r="H15" s="33"/>
    </row>
    <row r="16" spans="1:8" ht="17.100000000000001" customHeight="1">
      <c r="A16" s="33" t="s">
        <v>218</v>
      </c>
      <c r="B16" s="33"/>
      <c r="C16" s="33"/>
      <c r="D16" s="33"/>
      <c r="E16" s="33"/>
      <c r="F16" s="33"/>
      <c r="G16" s="33"/>
      <c r="H16" s="33"/>
    </row>
    <row r="17" spans="1:8">
      <c r="A17" s="33" t="s">
        <v>219</v>
      </c>
      <c r="B17" s="33"/>
      <c r="C17" s="33"/>
      <c r="D17" s="33"/>
      <c r="E17" s="33"/>
      <c r="F17" s="33"/>
      <c r="G17" s="33"/>
      <c r="H17" s="33"/>
    </row>
    <row r="18" spans="1:8">
      <c r="A18" s="33" t="s">
        <v>220</v>
      </c>
      <c r="B18" s="33"/>
      <c r="C18" s="33"/>
      <c r="D18" s="33"/>
      <c r="E18" s="33"/>
      <c r="F18" s="33"/>
      <c r="G18" s="33"/>
      <c r="H18" s="33"/>
    </row>
    <row r="19" spans="1:8">
      <c r="A19" s="33" t="s">
        <v>221</v>
      </c>
      <c r="B19" s="33"/>
      <c r="C19" s="33"/>
      <c r="D19" s="33"/>
      <c r="E19" s="33"/>
      <c r="F19" s="33"/>
      <c r="G19" s="33"/>
      <c r="H19" s="33"/>
    </row>
    <row r="20" spans="1:8">
      <c r="A20" s="33"/>
      <c r="B20" s="33"/>
      <c r="C20" s="33"/>
      <c r="D20" s="33"/>
      <c r="E20" s="33"/>
      <c r="F20" s="33"/>
      <c r="G20" s="33"/>
      <c r="H20" s="33"/>
    </row>
    <row r="21" spans="1:8">
      <c r="A21" s="33" t="s">
        <v>316</v>
      </c>
      <c r="B21" s="33"/>
      <c r="C21" s="33"/>
      <c r="D21" s="33"/>
      <c r="E21" s="33"/>
      <c r="F21" s="33"/>
      <c r="G21" s="33"/>
      <c r="H21" s="33"/>
    </row>
    <row r="22" spans="1:8">
      <c r="A22" s="33" t="s">
        <v>315</v>
      </c>
      <c r="B22" s="33"/>
      <c r="C22" s="33"/>
      <c r="D22" s="33"/>
      <c r="E22" s="33"/>
      <c r="F22" s="33"/>
      <c r="G22" s="33"/>
      <c r="H22" s="33"/>
    </row>
    <row r="23" spans="1:8">
      <c r="A23" s="33" t="s">
        <v>222</v>
      </c>
      <c r="B23" s="33"/>
      <c r="C23" s="33"/>
      <c r="D23" s="33"/>
      <c r="E23" s="33"/>
      <c r="F23" s="33"/>
      <c r="G23" s="33"/>
      <c r="H23" s="33"/>
    </row>
    <row r="24" spans="1:8">
      <c r="A24" s="33" t="s">
        <v>223</v>
      </c>
      <c r="B24" s="33"/>
      <c r="C24" s="33"/>
      <c r="D24" s="33"/>
      <c r="E24" s="33"/>
      <c r="F24" s="33"/>
      <c r="G24" s="33"/>
      <c r="H24" s="33"/>
    </row>
    <row r="25" spans="1:8">
      <c r="A25" s="33" t="s">
        <v>224</v>
      </c>
      <c r="B25" s="33"/>
      <c r="C25" s="33"/>
      <c r="D25" s="33"/>
      <c r="E25" s="33"/>
      <c r="F25" s="33"/>
      <c r="G25" s="33"/>
      <c r="H25" s="33"/>
    </row>
    <row r="26" spans="1:8">
      <c r="A26" s="33" t="s">
        <v>225</v>
      </c>
      <c r="B26" s="33"/>
      <c r="C26" s="33"/>
      <c r="D26" s="33"/>
      <c r="E26" s="33"/>
      <c r="F26" s="33"/>
      <c r="G26" s="33"/>
      <c r="H26" s="33"/>
    </row>
    <row r="27" spans="1:8">
      <c r="A27" s="33" t="s">
        <v>226</v>
      </c>
      <c r="B27" s="33"/>
      <c r="C27" s="33"/>
      <c r="D27" s="33"/>
      <c r="E27" s="33"/>
      <c r="F27" s="33"/>
      <c r="G27" s="33"/>
      <c r="H27" s="33"/>
    </row>
    <row r="28" spans="1:8">
      <c r="A28" s="33" t="s">
        <v>227</v>
      </c>
      <c r="B28" s="33"/>
      <c r="C28" s="33"/>
      <c r="D28" s="33"/>
      <c r="E28" s="33"/>
      <c r="F28" s="33"/>
      <c r="G28" s="33"/>
      <c r="H28" s="33"/>
    </row>
    <row r="29" spans="1:8">
      <c r="A29" s="33" t="s">
        <v>228</v>
      </c>
      <c r="B29" s="33"/>
      <c r="C29" s="33"/>
      <c r="D29" s="33"/>
      <c r="E29" s="33"/>
      <c r="F29" s="33"/>
      <c r="G29" s="33"/>
      <c r="H29" s="33"/>
    </row>
    <row r="30" spans="1:8">
      <c r="A30" s="33" t="s">
        <v>229</v>
      </c>
      <c r="B30" s="33"/>
      <c r="C30" s="33"/>
      <c r="D30" s="33"/>
      <c r="E30" s="33"/>
      <c r="F30" s="33"/>
      <c r="G30" s="33"/>
      <c r="H30" s="33"/>
    </row>
    <row r="31" spans="1:8">
      <c r="A31" s="33" t="s">
        <v>230</v>
      </c>
      <c r="B31" s="33"/>
      <c r="C31" s="33"/>
      <c r="D31" s="33"/>
      <c r="E31" s="33"/>
      <c r="F31" s="33"/>
      <c r="G31" s="33"/>
      <c r="H31" s="33"/>
    </row>
    <row r="32" spans="1:8">
      <c r="A32" s="33" t="s">
        <v>231</v>
      </c>
      <c r="B32" s="33"/>
      <c r="C32" s="33"/>
      <c r="D32" s="33"/>
      <c r="E32" s="33"/>
      <c r="F32" s="33"/>
      <c r="G32" s="33"/>
      <c r="H32" s="33"/>
    </row>
    <row r="33" spans="1:8">
      <c r="A33" s="33" t="s">
        <v>232</v>
      </c>
      <c r="B33" s="33"/>
      <c r="C33" s="33"/>
      <c r="D33" s="33"/>
      <c r="E33" s="33"/>
      <c r="F33" s="33"/>
      <c r="G33" s="33"/>
      <c r="H33" s="33"/>
    </row>
    <row r="34" spans="1:8">
      <c r="A34" s="33"/>
      <c r="B34" s="33"/>
      <c r="C34" s="33"/>
      <c r="D34" s="33"/>
      <c r="E34" s="33"/>
      <c r="F34" s="33"/>
      <c r="G34" s="33"/>
      <c r="H34" s="33"/>
    </row>
    <row r="35" spans="1:8">
      <c r="A35" s="33" t="s">
        <v>233</v>
      </c>
      <c r="B35" s="33"/>
      <c r="C35" s="33"/>
      <c r="D35" s="33"/>
      <c r="E35" s="33"/>
      <c r="F35" s="33"/>
      <c r="G35" s="33"/>
      <c r="H35" s="33"/>
    </row>
    <row r="36" spans="1:8">
      <c r="A36" s="33" t="s">
        <v>234</v>
      </c>
      <c r="B36" s="33"/>
      <c r="C36" s="33"/>
      <c r="D36" s="33"/>
      <c r="E36" s="33"/>
      <c r="F36" s="33"/>
      <c r="G36" s="33"/>
      <c r="H36" s="33"/>
    </row>
    <row r="37" spans="1:8">
      <c r="A37" s="33"/>
      <c r="B37" s="33"/>
      <c r="C37" s="33"/>
      <c r="D37" s="33"/>
      <c r="E37" s="33"/>
      <c r="F37" s="33"/>
      <c r="G37" s="33"/>
      <c r="H37" s="33"/>
    </row>
    <row r="38" spans="1:8">
      <c r="A38" s="36" t="s">
        <v>235</v>
      </c>
      <c r="B38" s="33"/>
      <c r="C38" s="33"/>
      <c r="D38" s="33"/>
      <c r="E38" s="33"/>
      <c r="F38" s="33"/>
      <c r="G38" s="33"/>
      <c r="H38" s="33"/>
    </row>
    <row r="39" spans="1:8" ht="17.100000000000001" customHeight="1">
      <c r="A39" s="37" t="s">
        <v>9</v>
      </c>
      <c r="B39" s="33" t="s">
        <v>317</v>
      </c>
      <c r="C39" s="33"/>
      <c r="D39" s="33"/>
      <c r="E39" s="33"/>
      <c r="F39" s="33"/>
      <c r="G39" s="33"/>
      <c r="H39" s="33"/>
    </row>
    <row r="40" spans="1:8" ht="17.100000000000001" customHeight="1">
      <c r="A40" s="33" t="s">
        <v>7</v>
      </c>
      <c r="B40" s="33" t="s">
        <v>236</v>
      </c>
      <c r="C40" s="33"/>
      <c r="D40" s="33"/>
      <c r="E40" s="33"/>
      <c r="F40" s="33"/>
      <c r="G40" s="33"/>
      <c r="H40" s="33"/>
    </row>
    <row r="41" spans="1:8">
      <c r="A41" s="33"/>
      <c r="B41" s="33" t="s">
        <v>237</v>
      </c>
      <c r="C41" s="33"/>
      <c r="D41" s="33"/>
      <c r="E41" s="33"/>
      <c r="F41" s="33"/>
      <c r="G41" s="33"/>
      <c r="H41" s="33"/>
    </row>
    <row r="42" spans="1:8" ht="17.100000000000001" customHeight="1">
      <c r="A42" s="33" t="s">
        <v>238</v>
      </c>
      <c r="B42" s="33" t="s">
        <v>239</v>
      </c>
      <c r="C42" s="33"/>
      <c r="D42" s="33"/>
      <c r="E42" s="33"/>
      <c r="F42" s="33"/>
      <c r="G42" s="33"/>
      <c r="H42" s="33"/>
    </row>
    <row r="43" spans="1:8">
      <c r="A43" s="33"/>
      <c r="B43" s="33"/>
      <c r="C43" s="33"/>
      <c r="D43" s="33"/>
      <c r="E43" s="33"/>
      <c r="F43" s="33"/>
      <c r="G43" s="33"/>
      <c r="H43" s="33"/>
    </row>
    <row r="44" spans="1:8">
      <c r="A44" s="36" t="s">
        <v>240</v>
      </c>
      <c r="B44" s="33"/>
      <c r="C44" s="33"/>
      <c r="D44" s="33"/>
      <c r="E44" s="33"/>
      <c r="F44" s="33"/>
      <c r="G44" s="33"/>
      <c r="H44" s="33"/>
    </row>
    <row r="45" spans="1:8" ht="17.100000000000001" customHeight="1">
      <c r="A45" s="33" t="s">
        <v>241</v>
      </c>
      <c r="B45" s="33" t="s">
        <v>242</v>
      </c>
      <c r="C45" s="33"/>
      <c r="D45" s="33"/>
      <c r="E45" s="33"/>
      <c r="F45" s="33"/>
      <c r="G45" s="33"/>
      <c r="H45" s="33"/>
    </row>
    <row r="46" spans="1:8" ht="14.25">
      <c r="A46" s="33"/>
      <c r="B46" s="33" t="s">
        <v>243</v>
      </c>
      <c r="C46" s="33"/>
      <c r="D46" s="33"/>
      <c r="E46" s="33"/>
      <c r="F46" s="33"/>
      <c r="G46" s="33"/>
      <c r="H46" s="33"/>
    </row>
    <row r="47" spans="1:8" ht="14.25">
      <c r="A47" s="33"/>
      <c r="B47" s="33" t="s">
        <v>401</v>
      </c>
      <c r="C47" s="33"/>
      <c r="D47" s="33"/>
      <c r="E47" s="33"/>
      <c r="F47" s="33"/>
      <c r="G47" s="33"/>
      <c r="H47" s="33"/>
    </row>
    <row r="48" spans="1:8" ht="14.25">
      <c r="A48" s="33"/>
      <c r="B48" s="33" t="s">
        <v>318</v>
      </c>
      <c r="C48" s="33"/>
      <c r="D48" s="33"/>
      <c r="E48" s="33"/>
      <c r="F48" s="33"/>
      <c r="G48" s="33"/>
      <c r="H48" s="33"/>
    </row>
    <row r="49" spans="1:8" ht="17.100000000000001" customHeight="1">
      <c r="A49" s="33" t="s">
        <v>11</v>
      </c>
      <c r="B49" s="33" t="s">
        <v>244</v>
      </c>
      <c r="C49" s="33"/>
      <c r="D49" s="33"/>
      <c r="E49" s="33"/>
      <c r="F49" s="33"/>
      <c r="G49" s="33"/>
      <c r="H49" s="33"/>
    </row>
    <row r="50" spans="1:8" ht="14.25">
      <c r="A50" s="33"/>
      <c r="B50" s="33" t="s">
        <v>245</v>
      </c>
      <c r="C50" s="33"/>
      <c r="D50" s="33"/>
      <c r="E50" s="33"/>
      <c r="F50" s="33"/>
      <c r="G50" s="33"/>
      <c r="H50" s="33"/>
    </row>
    <row r="51" spans="1:8">
      <c r="A51" s="33"/>
      <c r="B51" s="33" t="s">
        <v>246</v>
      </c>
      <c r="C51" s="33"/>
      <c r="D51" s="33"/>
      <c r="E51" s="33"/>
      <c r="F51" s="33"/>
      <c r="G51" s="33"/>
      <c r="H51" s="33"/>
    </row>
    <row r="52" spans="1:8" ht="17.100000000000001" customHeight="1">
      <c r="A52" s="33" t="s">
        <v>247</v>
      </c>
      <c r="B52" s="33" t="s">
        <v>248</v>
      </c>
      <c r="C52" s="33"/>
      <c r="D52" s="33"/>
      <c r="E52" s="33"/>
      <c r="F52" s="33"/>
      <c r="G52" s="33"/>
      <c r="H52" s="33"/>
    </row>
    <row r="53" spans="1:8" ht="17.100000000000001" customHeight="1">
      <c r="A53" s="33" t="s">
        <v>13</v>
      </c>
      <c r="B53" s="33" t="s">
        <v>249</v>
      </c>
      <c r="C53" s="33"/>
      <c r="D53" s="33"/>
      <c r="E53" s="33"/>
      <c r="F53" s="33"/>
      <c r="G53" s="33"/>
      <c r="H53" s="33"/>
    </row>
    <row r="54" spans="1:8">
      <c r="A54" s="33"/>
      <c r="B54" s="33"/>
      <c r="C54" s="33"/>
      <c r="D54" s="33"/>
      <c r="E54" s="33"/>
      <c r="F54" s="33"/>
      <c r="G54" s="33"/>
      <c r="H54" s="33"/>
    </row>
    <row r="55" spans="1:8">
      <c r="A55" s="36" t="s">
        <v>250</v>
      </c>
      <c r="B55" s="33"/>
      <c r="C55" s="33"/>
      <c r="D55" s="33"/>
      <c r="E55" s="33"/>
      <c r="F55" s="33"/>
      <c r="G55" s="33"/>
      <c r="H55" s="33"/>
    </row>
    <row r="56" spans="1:8" ht="14.25">
      <c r="A56" s="33" t="s">
        <v>251</v>
      </c>
      <c r="B56" s="33" t="s">
        <v>252</v>
      </c>
      <c r="C56" s="33"/>
      <c r="D56" s="33"/>
      <c r="E56" s="33"/>
      <c r="F56" s="33"/>
      <c r="G56" s="33"/>
      <c r="H56" s="33"/>
    </row>
    <row r="57" spans="1:8">
      <c r="A57" s="33"/>
      <c r="B57" s="33"/>
      <c r="C57" s="33"/>
      <c r="D57" s="33"/>
      <c r="E57" s="33"/>
      <c r="F57" s="33"/>
      <c r="G57" s="33"/>
      <c r="H57" s="33"/>
    </row>
    <row r="58" spans="1:8">
      <c r="A58" s="36" t="s">
        <v>253</v>
      </c>
      <c r="B58" s="33"/>
      <c r="C58" s="33"/>
      <c r="D58" s="33"/>
      <c r="E58" s="33"/>
      <c r="F58" s="33"/>
      <c r="G58" s="33"/>
      <c r="H58" s="33"/>
    </row>
    <row r="59" spans="1:8">
      <c r="A59" s="33" t="s">
        <v>254</v>
      </c>
      <c r="B59" s="33" t="s">
        <v>255</v>
      </c>
      <c r="C59" s="33"/>
      <c r="D59" s="33"/>
      <c r="E59" s="33"/>
      <c r="F59" s="33"/>
      <c r="G59" s="33"/>
      <c r="H59" s="33"/>
    </row>
    <row r="60" spans="1:8">
      <c r="A60" s="33" t="s">
        <v>256</v>
      </c>
      <c r="B60" s="33" t="s">
        <v>319</v>
      </c>
      <c r="C60" s="33"/>
      <c r="D60" s="33"/>
      <c r="E60" s="33"/>
      <c r="F60" s="33"/>
      <c r="G60" s="33"/>
      <c r="H60" s="33"/>
    </row>
    <row r="61" spans="1:8">
      <c r="A61" s="33"/>
      <c r="B61" s="33"/>
      <c r="C61" s="33"/>
      <c r="D61" s="33"/>
      <c r="E61" s="33"/>
      <c r="F61" s="33"/>
      <c r="G61" s="33"/>
      <c r="H61" s="33"/>
    </row>
    <row r="62" spans="1:8">
      <c r="A62" s="33" t="s">
        <v>335</v>
      </c>
      <c r="B62" s="33"/>
      <c r="C62" s="33"/>
      <c r="D62" s="33"/>
      <c r="E62" s="33"/>
      <c r="F62" s="33"/>
      <c r="G62" s="33"/>
      <c r="H62" s="33"/>
    </row>
    <row r="63" spans="1:8">
      <c r="A63" s="33" t="s">
        <v>336</v>
      </c>
      <c r="B63" s="33"/>
      <c r="C63" s="33"/>
      <c r="D63" s="33"/>
      <c r="E63" s="33"/>
      <c r="F63" s="33"/>
      <c r="G63" s="33"/>
      <c r="H63" s="33"/>
    </row>
    <row r="64" spans="1:8">
      <c r="A64" s="33" t="s">
        <v>337</v>
      </c>
      <c r="B64" s="33"/>
      <c r="C64" s="33"/>
      <c r="D64" s="33"/>
      <c r="E64" s="33"/>
      <c r="F64" s="33"/>
      <c r="G64" s="33"/>
      <c r="H64" s="33"/>
    </row>
    <row r="65" spans="1:8">
      <c r="A65" s="33" t="s">
        <v>338</v>
      </c>
      <c r="B65" s="33"/>
      <c r="C65" s="33"/>
      <c r="D65" s="33"/>
      <c r="E65" s="33"/>
      <c r="F65" s="33"/>
      <c r="G65" s="33"/>
      <c r="H65" s="33"/>
    </row>
    <row r="66" spans="1:8">
      <c r="A66" s="33" t="s">
        <v>339</v>
      </c>
      <c r="B66" s="33"/>
      <c r="C66" s="33"/>
      <c r="D66" s="33"/>
      <c r="E66" s="33"/>
      <c r="F66" s="33"/>
      <c r="G66" s="33"/>
      <c r="H66" s="33"/>
    </row>
    <row r="67" spans="1:8">
      <c r="A67" s="33" t="s">
        <v>340</v>
      </c>
      <c r="B67" s="33"/>
      <c r="C67" s="33"/>
      <c r="D67" s="33"/>
      <c r="E67" s="33"/>
      <c r="F67" s="33"/>
      <c r="G67" s="33"/>
      <c r="H67" s="33"/>
    </row>
    <row r="68" spans="1:8">
      <c r="A68" s="33" t="s">
        <v>410</v>
      </c>
      <c r="B68" s="33"/>
      <c r="C68" s="33"/>
      <c r="D68" s="33"/>
      <c r="E68" s="33"/>
      <c r="F68" s="33"/>
      <c r="G68" s="33"/>
      <c r="H68" s="33"/>
    </row>
    <row r="69" spans="1:8">
      <c r="A69" s="33" t="s">
        <v>341</v>
      </c>
      <c r="B69" s="33"/>
      <c r="C69" s="33"/>
      <c r="D69" s="33"/>
      <c r="E69" s="33"/>
      <c r="F69" s="33"/>
      <c r="G69" s="33"/>
      <c r="H69" s="33"/>
    </row>
    <row r="70" spans="1:8">
      <c r="A70" s="33"/>
      <c r="B70" s="33"/>
      <c r="C70" s="33"/>
      <c r="D70" s="33"/>
      <c r="E70" s="33"/>
      <c r="F70" s="33"/>
      <c r="G70" s="33"/>
      <c r="H70" s="33"/>
    </row>
    <row r="71" spans="1:8" ht="17.100000000000001" customHeight="1">
      <c r="A71" s="38" t="s">
        <v>320</v>
      </c>
      <c r="B71" s="39"/>
      <c r="C71" s="39"/>
      <c r="D71" s="39"/>
      <c r="E71" s="39"/>
      <c r="F71" s="39"/>
      <c r="G71" s="39"/>
      <c r="H71" s="40"/>
    </row>
    <row r="72" spans="1:8">
      <c r="A72" s="41" t="s">
        <v>257</v>
      </c>
      <c r="B72" s="42"/>
      <c r="C72" s="42"/>
      <c r="D72" s="42"/>
      <c r="E72" s="42"/>
      <c r="F72" s="42"/>
      <c r="G72" s="42"/>
      <c r="H72" s="43"/>
    </row>
    <row r="73" spans="1:8">
      <c r="A73" s="41" t="s">
        <v>258</v>
      </c>
      <c r="B73" s="42"/>
      <c r="C73" s="42"/>
      <c r="D73" s="42"/>
      <c r="E73" s="42"/>
      <c r="F73" s="42"/>
      <c r="G73" s="42"/>
      <c r="H73" s="43"/>
    </row>
    <row r="74" spans="1:8">
      <c r="A74" s="41"/>
      <c r="B74" s="42"/>
      <c r="C74" s="42"/>
      <c r="D74" s="42"/>
      <c r="E74" s="42"/>
      <c r="F74" s="42"/>
      <c r="G74" s="42"/>
      <c r="H74" s="43"/>
    </row>
    <row r="75" spans="1:8" ht="14.25">
      <c r="A75" s="41"/>
      <c r="B75" s="373" t="s">
        <v>259</v>
      </c>
      <c r="C75" s="374" t="s">
        <v>260</v>
      </c>
      <c r="D75" s="375" t="s">
        <v>261</v>
      </c>
      <c r="E75" s="375"/>
      <c r="F75" s="375"/>
      <c r="G75" s="42"/>
      <c r="H75" s="43"/>
    </row>
    <row r="76" spans="1:8" ht="14.25">
      <c r="A76" s="41"/>
      <c r="B76" s="373"/>
      <c r="C76" s="374"/>
      <c r="D76" s="376" t="s">
        <v>262</v>
      </c>
      <c r="E76" s="376"/>
      <c r="F76" s="376"/>
      <c r="G76" s="42"/>
      <c r="H76" s="43"/>
    </row>
    <row r="77" spans="1:8">
      <c r="A77" s="41"/>
      <c r="B77" s="42"/>
      <c r="C77" s="42"/>
      <c r="D77" s="42"/>
      <c r="E77" s="42"/>
      <c r="F77" s="42"/>
      <c r="G77" s="42"/>
      <c r="H77" s="43"/>
    </row>
    <row r="78" spans="1:8">
      <c r="A78" s="41" t="s">
        <v>263</v>
      </c>
      <c r="B78" s="42"/>
      <c r="C78" s="42"/>
      <c r="D78" s="42"/>
      <c r="E78" s="42"/>
      <c r="F78" s="42"/>
      <c r="G78" s="42"/>
      <c r="H78" s="43"/>
    </row>
    <row r="79" spans="1:8">
      <c r="A79" s="41" t="s">
        <v>264</v>
      </c>
      <c r="B79" s="42"/>
      <c r="C79" s="42"/>
      <c r="D79" s="42"/>
      <c r="E79" s="42"/>
      <c r="F79" s="42"/>
      <c r="G79" s="42"/>
      <c r="H79" s="43"/>
    </row>
    <row r="80" spans="1:8">
      <c r="A80" s="41" t="s">
        <v>265</v>
      </c>
      <c r="B80" s="42"/>
      <c r="C80" s="42"/>
      <c r="D80" s="42"/>
      <c r="E80" s="42"/>
      <c r="F80" s="42"/>
      <c r="G80" s="42"/>
      <c r="H80" s="43"/>
    </row>
    <row r="81" spans="1:8">
      <c r="A81" s="41" t="s">
        <v>266</v>
      </c>
      <c r="B81" s="42"/>
      <c r="C81" s="42"/>
      <c r="D81" s="42"/>
      <c r="E81" s="42"/>
      <c r="F81" s="42"/>
      <c r="G81" s="42"/>
      <c r="H81" s="43"/>
    </row>
    <row r="82" spans="1:8">
      <c r="A82" s="41" t="s">
        <v>267</v>
      </c>
      <c r="B82" s="42"/>
      <c r="C82" s="42"/>
      <c r="D82" s="42"/>
      <c r="E82" s="42"/>
      <c r="F82" s="42"/>
      <c r="G82" s="42"/>
      <c r="H82" s="43"/>
    </row>
    <row r="83" spans="1:8">
      <c r="A83" s="41"/>
      <c r="B83" s="42"/>
      <c r="C83" s="42"/>
      <c r="D83" s="42"/>
      <c r="E83" s="42"/>
      <c r="F83" s="42"/>
      <c r="G83" s="42"/>
      <c r="H83" s="43"/>
    </row>
    <row r="84" spans="1:8">
      <c r="A84" s="41" t="s">
        <v>268</v>
      </c>
      <c r="B84" s="42"/>
      <c r="C84" s="42"/>
      <c r="D84" s="42"/>
      <c r="E84" s="42"/>
      <c r="F84" s="42"/>
      <c r="G84" s="42"/>
      <c r="H84" s="43"/>
    </row>
    <row r="85" spans="1:8">
      <c r="A85" s="41" t="s">
        <v>269</v>
      </c>
      <c r="B85" s="42"/>
      <c r="C85" s="42"/>
      <c r="D85" s="42"/>
      <c r="E85" s="42"/>
      <c r="F85" s="42"/>
      <c r="G85" s="42"/>
      <c r="H85" s="43"/>
    </row>
    <row r="86" spans="1:8">
      <c r="A86" s="41" t="s">
        <v>270</v>
      </c>
      <c r="B86" s="42"/>
      <c r="C86" s="42"/>
      <c r="D86" s="42"/>
      <c r="E86" s="42"/>
      <c r="F86" s="42"/>
      <c r="G86" s="42"/>
      <c r="H86" s="43"/>
    </row>
    <row r="87" spans="1:8" ht="17.100000000000001" customHeight="1">
      <c r="A87" s="44" t="s">
        <v>271</v>
      </c>
      <c r="B87" s="42"/>
      <c r="C87" s="42"/>
      <c r="D87" s="42"/>
      <c r="E87" s="42"/>
      <c r="F87" s="42"/>
      <c r="G87" s="42"/>
      <c r="H87" s="43"/>
    </row>
    <row r="88" spans="1:8">
      <c r="A88" s="41"/>
      <c r="B88" s="42"/>
      <c r="C88" s="42"/>
      <c r="D88" s="42"/>
      <c r="E88" s="42"/>
      <c r="F88" s="42"/>
      <c r="G88" s="42"/>
      <c r="H88" s="43"/>
    </row>
    <row r="89" spans="1:8">
      <c r="A89" s="41" t="s">
        <v>272</v>
      </c>
      <c r="B89" s="42"/>
      <c r="C89" s="42"/>
      <c r="D89" s="42"/>
      <c r="E89" s="42"/>
      <c r="F89" s="42"/>
      <c r="G89" s="42"/>
      <c r="H89" s="43"/>
    </row>
    <row r="90" spans="1:8">
      <c r="A90" s="41" t="s">
        <v>273</v>
      </c>
      <c r="B90" s="42"/>
      <c r="C90" s="42"/>
      <c r="D90" s="42"/>
      <c r="E90" s="42"/>
      <c r="F90" s="42"/>
      <c r="G90" s="42"/>
      <c r="H90" s="43"/>
    </row>
    <row r="91" spans="1:8">
      <c r="A91" s="41" t="s">
        <v>274</v>
      </c>
      <c r="B91" s="42"/>
      <c r="C91" s="42"/>
      <c r="D91" s="42"/>
      <c r="E91" s="42"/>
      <c r="F91" s="42"/>
      <c r="G91" s="42"/>
      <c r="H91" s="43"/>
    </row>
    <row r="92" spans="1:8" ht="12.75" customHeight="1">
      <c r="A92" s="41" t="s">
        <v>275</v>
      </c>
      <c r="B92" s="42"/>
      <c r="C92" s="42"/>
      <c r="D92" s="42"/>
      <c r="E92" s="42"/>
      <c r="F92" s="42"/>
      <c r="G92" s="42"/>
      <c r="H92" s="43"/>
    </row>
    <row r="93" spans="1:8">
      <c r="A93" s="41" t="s">
        <v>276</v>
      </c>
      <c r="B93" s="42"/>
      <c r="C93" s="42"/>
      <c r="D93" s="42"/>
      <c r="E93" s="42"/>
      <c r="F93" s="42"/>
      <c r="G93" s="42"/>
      <c r="H93" s="43"/>
    </row>
    <row r="94" spans="1:8">
      <c r="A94" s="41" t="s">
        <v>277</v>
      </c>
      <c r="B94" s="42"/>
      <c r="C94" s="42"/>
      <c r="D94" s="42"/>
      <c r="E94" s="42"/>
      <c r="F94" s="42"/>
      <c r="G94" s="42"/>
      <c r="H94" s="43"/>
    </row>
    <row r="95" spans="1:8">
      <c r="A95" s="41"/>
      <c r="B95" s="42"/>
      <c r="C95" s="42"/>
      <c r="D95" s="42"/>
      <c r="E95" s="42"/>
      <c r="F95" s="42"/>
      <c r="G95" s="42"/>
      <c r="H95" s="43"/>
    </row>
    <row r="96" spans="1:8">
      <c r="A96" s="41" t="s">
        <v>278</v>
      </c>
      <c r="B96" s="42"/>
      <c r="C96" s="42"/>
      <c r="D96" s="42"/>
      <c r="E96" s="42"/>
      <c r="F96" s="42"/>
      <c r="G96" s="42"/>
      <c r="H96" s="43"/>
    </row>
    <row r="97" spans="1:8">
      <c r="A97" s="41" t="s">
        <v>279</v>
      </c>
      <c r="B97" s="42"/>
      <c r="C97" s="42"/>
      <c r="D97" s="42"/>
      <c r="E97" s="42"/>
      <c r="F97" s="42"/>
      <c r="G97" s="42"/>
      <c r="H97" s="43"/>
    </row>
    <row r="98" spans="1:8">
      <c r="A98" s="41" t="s">
        <v>280</v>
      </c>
      <c r="B98" s="42"/>
      <c r="C98" s="42"/>
      <c r="D98" s="42"/>
      <c r="E98" s="42"/>
      <c r="F98" s="42"/>
      <c r="G98" s="42"/>
      <c r="H98" s="43"/>
    </row>
    <row r="99" spans="1:8">
      <c r="A99" s="41" t="s">
        <v>281</v>
      </c>
      <c r="B99" s="42"/>
      <c r="C99" s="42"/>
      <c r="D99" s="42"/>
      <c r="E99" s="42"/>
      <c r="F99" s="42"/>
      <c r="G99" s="42"/>
      <c r="H99" s="43"/>
    </row>
    <row r="100" spans="1:8">
      <c r="A100" s="41" t="s">
        <v>282</v>
      </c>
      <c r="B100" s="42"/>
      <c r="C100" s="42"/>
      <c r="D100" s="42"/>
      <c r="E100" s="42"/>
      <c r="F100" s="42"/>
      <c r="G100" s="42"/>
      <c r="H100" s="43"/>
    </row>
    <row r="101" spans="1:8">
      <c r="A101" s="41" t="s">
        <v>283</v>
      </c>
      <c r="B101" s="42"/>
      <c r="C101" s="42"/>
      <c r="D101" s="42"/>
      <c r="E101" s="42"/>
      <c r="F101" s="42"/>
      <c r="G101" s="42"/>
      <c r="H101" s="43"/>
    </row>
    <row r="102" spans="1:8">
      <c r="A102" s="41" t="s">
        <v>342</v>
      </c>
      <c r="B102" s="42"/>
      <c r="C102" s="42"/>
      <c r="D102" s="42"/>
      <c r="E102" s="42"/>
      <c r="F102" s="42"/>
      <c r="G102" s="42"/>
      <c r="H102" s="43"/>
    </row>
    <row r="103" spans="1:8">
      <c r="A103" s="45" t="s">
        <v>343</v>
      </c>
      <c r="B103" s="46"/>
      <c r="C103" s="46"/>
      <c r="D103" s="46"/>
      <c r="E103" s="46"/>
      <c r="F103" s="46"/>
      <c r="G103" s="46"/>
      <c r="H103" s="47"/>
    </row>
    <row r="104" spans="1:8">
      <c r="A104" s="33"/>
      <c r="B104" s="33"/>
      <c r="C104" s="33"/>
      <c r="D104" s="33"/>
      <c r="E104" s="33"/>
      <c r="F104" s="33"/>
      <c r="G104" s="33"/>
      <c r="H104" s="33"/>
    </row>
    <row r="105" spans="1:8">
      <c r="A105" s="33" t="s">
        <v>284</v>
      </c>
      <c r="B105" s="33"/>
      <c r="C105" s="33"/>
      <c r="D105" s="33"/>
      <c r="E105" s="33"/>
      <c r="F105" s="33"/>
      <c r="G105" s="33"/>
      <c r="H105" s="33"/>
    </row>
    <row r="106" spans="1:8">
      <c r="A106" s="33" t="s">
        <v>285</v>
      </c>
      <c r="B106" s="33"/>
      <c r="C106" s="33"/>
      <c r="D106" s="33"/>
      <c r="E106" s="33"/>
      <c r="F106" s="33"/>
      <c r="G106" s="33"/>
      <c r="H106" s="33"/>
    </row>
    <row r="107" spans="1:8">
      <c r="A107" s="33" t="s">
        <v>411</v>
      </c>
      <c r="B107" s="33"/>
      <c r="C107" s="33"/>
      <c r="D107" s="33"/>
      <c r="E107" s="33"/>
      <c r="F107" s="33"/>
      <c r="G107" s="33"/>
      <c r="H107" s="33"/>
    </row>
    <row r="108" spans="1:8">
      <c r="A108" s="33" t="s">
        <v>413</v>
      </c>
      <c r="B108" s="33"/>
      <c r="C108" s="33"/>
      <c r="D108" s="33"/>
      <c r="E108" s="33"/>
      <c r="F108" s="33"/>
      <c r="G108" s="33"/>
      <c r="H108" s="33"/>
    </row>
    <row r="109" spans="1:8">
      <c r="A109" s="33" t="s">
        <v>412</v>
      </c>
      <c r="B109" s="33"/>
      <c r="C109" s="33"/>
      <c r="D109" s="33"/>
      <c r="E109" s="33"/>
      <c r="F109" s="33"/>
      <c r="G109" s="33"/>
      <c r="H109" s="33"/>
    </row>
    <row r="110" spans="1:8">
      <c r="A110" s="33"/>
      <c r="B110" s="33"/>
      <c r="C110" s="33"/>
      <c r="D110" s="33"/>
      <c r="E110" s="33"/>
      <c r="F110" s="33"/>
      <c r="G110" s="33"/>
      <c r="H110" s="33"/>
    </row>
    <row r="111" spans="1:8">
      <c r="A111" s="33"/>
      <c r="B111" s="33"/>
      <c r="C111" s="33"/>
      <c r="D111" s="33"/>
      <c r="E111" s="33"/>
      <c r="F111" s="33"/>
      <c r="G111" s="33"/>
      <c r="H111" s="33"/>
    </row>
    <row r="112" spans="1:8">
      <c r="A112" s="33" t="s">
        <v>331</v>
      </c>
      <c r="B112" s="33"/>
      <c r="C112" s="33"/>
      <c r="D112" s="33"/>
      <c r="E112" s="33"/>
      <c r="F112" s="33"/>
      <c r="G112" s="33"/>
      <c r="H112" s="33"/>
    </row>
    <row r="113" spans="1:8">
      <c r="A113" s="33" t="s">
        <v>321</v>
      </c>
      <c r="B113" s="33"/>
      <c r="C113" s="33"/>
      <c r="D113" s="33"/>
      <c r="E113" s="33"/>
      <c r="F113" s="33"/>
      <c r="G113" s="33"/>
      <c r="H113" s="33"/>
    </row>
    <row r="114" spans="1:8">
      <c r="A114" s="33" t="s">
        <v>322</v>
      </c>
      <c r="B114" s="33"/>
      <c r="C114" s="33"/>
      <c r="D114" s="33"/>
      <c r="E114" s="33"/>
      <c r="F114" s="33"/>
      <c r="G114" s="33"/>
      <c r="H114" s="33"/>
    </row>
    <row r="115" spans="1:8">
      <c r="A115" s="33" t="s">
        <v>323</v>
      </c>
      <c r="B115" s="33"/>
      <c r="C115" s="33"/>
      <c r="D115" s="33"/>
      <c r="E115" s="33"/>
      <c r="F115" s="33"/>
      <c r="G115" s="33"/>
      <c r="H115" s="33"/>
    </row>
    <row r="116" spans="1:8">
      <c r="A116" s="33" t="s">
        <v>324</v>
      </c>
      <c r="B116" s="33"/>
      <c r="C116" s="33"/>
      <c r="D116" s="33"/>
      <c r="E116" s="33"/>
      <c r="F116" s="33"/>
      <c r="G116" s="33"/>
      <c r="H116" s="33"/>
    </row>
    <row r="117" spans="1:8">
      <c r="A117" s="33" t="s">
        <v>325</v>
      </c>
      <c r="B117" s="33"/>
      <c r="C117" s="33"/>
      <c r="D117" s="33"/>
      <c r="E117" s="33"/>
      <c r="F117" s="33"/>
      <c r="G117" s="33"/>
      <c r="H117" s="33"/>
    </row>
    <row r="118" spans="1:8">
      <c r="A118" s="33" t="s">
        <v>326</v>
      </c>
      <c r="B118" s="33"/>
      <c r="C118" s="33"/>
      <c r="D118" s="33"/>
      <c r="E118" s="33"/>
      <c r="F118" s="33"/>
      <c r="G118" s="33"/>
      <c r="H118" s="33"/>
    </row>
    <row r="119" spans="1:8">
      <c r="A119" s="33" t="s">
        <v>403</v>
      </c>
      <c r="B119" s="33"/>
      <c r="C119" s="33"/>
      <c r="D119" s="33"/>
      <c r="E119" s="33"/>
      <c r="F119" s="33"/>
      <c r="G119" s="33"/>
      <c r="H119" s="33"/>
    </row>
    <row r="120" spans="1:8">
      <c r="A120" s="33"/>
      <c r="B120" s="33"/>
      <c r="C120" s="33"/>
      <c r="D120" s="33"/>
      <c r="E120" s="33"/>
      <c r="F120" s="33"/>
      <c r="G120" s="33"/>
      <c r="H120" s="33"/>
    </row>
    <row r="121" spans="1:8">
      <c r="A121" s="33" t="s">
        <v>286</v>
      </c>
      <c r="B121" s="33"/>
      <c r="C121" s="33"/>
      <c r="D121" s="33"/>
      <c r="E121" s="33"/>
      <c r="F121" s="33"/>
      <c r="G121" s="33"/>
      <c r="H121" s="33"/>
    </row>
    <row r="122" spans="1:8">
      <c r="A122" s="33" t="s">
        <v>287</v>
      </c>
      <c r="B122" s="33"/>
      <c r="C122" s="33"/>
      <c r="D122" s="33"/>
      <c r="E122" s="33"/>
      <c r="F122" s="33"/>
      <c r="G122" s="33"/>
      <c r="H122" s="33"/>
    </row>
    <row r="123" spans="1:8">
      <c r="A123" s="33"/>
      <c r="B123" s="33"/>
      <c r="C123" s="33"/>
      <c r="D123" s="33"/>
      <c r="E123" s="33"/>
      <c r="F123" s="33"/>
      <c r="G123" s="33"/>
      <c r="H123" s="33"/>
    </row>
    <row r="124" spans="1:8">
      <c r="A124" s="33" t="s">
        <v>327</v>
      </c>
      <c r="B124" s="33"/>
      <c r="C124" s="33"/>
      <c r="D124" s="33"/>
      <c r="E124" s="33"/>
      <c r="F124" s="33"/>
      <c r="G124" s="33"/>
      <c r="H124" s="33"/>
    </row>
    <row r="125" spans="1:8">
      <c r="A125" s="33"/>
      <c r="B125" s="33"/>
      <c r="C125" s="33"/>
      <c r="D125" s="33"/>
      <c r="E125" s="33"/>
      <c r="F125" s="33"/>
      <c r="G125" s="33"/>
      <c r="H125" s="33"/>
    </row>
    <row r="126" spans="1:8">
      <c r="A126" s="33" t="s">
        <v>288</v>
      </c>
      <c r="B126" s="33"/>
      <c r="C126" s="33"/>
      <c r="D126" s="33"/>
      <c r="E126" s="33"/>
      <c r="F126" s="33"/>
      <c r="G126" s="33"/>
      <c r="H126" s="33"/>
    </row>
    <row r="127" spans="1:8">
      <c r="A127" s="33" t="s">
        <v>289</v>
      </c>
      <c r="B127" s="33"/>
      <c r="C127" s="33"/>
      <c r="D127" s="33"/>
      <c r="E127" s="33"/>
      <c r="F127" s="33"/>
      <c r="G127" s="33"/>
      <c r="H127" s="33"/>
    </row>
    <row r="128" spans="1:8">
      <c r="A128" s="33" t="s">
        <v>290</v>
      </c>
      <c r="B128" s="33"/>
      <c r="C128" s="33"/>
      <c r="D128" s="33"/>
      <c r="E128" s="33"/>
      <c r="F128" s="33"/>
      <c r="G128" s="33"/>
      <c r="H128" s="33"/>
    </row>
    <row r="129" spans="1:8">
      <c r="A129" s="33" t="s">
        <v>291</v>
      </c>
      <c r="B129" s="33"/>
      <c r="C129" s="33"/>
      <c r="D129" s="33"/>
      <c r="E129" s="33"/>
      <c r="F129" s="33"/>
      <c r="G129" s="33"/>
      <c r="H129" s="33"/>
    </row>
    <row r="130" spans="1:8">
      <c r="A130" s="33" t="s">
        <v>292</v>
      </c>
      <c r="B130" s="33"/>
      <c r="C130" s="33"/>
      <c r="D130" s="33"/>
      <c r="E130" s="33"/>
      <c r="F130" s="33"/>
      <c r="G130" s="33"/>
      <c r="H130" s="33"/>
    </row>
    <row r="131" spans="1:8">
      <c r="A131" s="33" t="s">
        <v>293</v>
      </c>
      <c r="B131" s="33"/>
      <c r="C131" s="33"/>
      <c r="D131" s="33"/>
      <c r="E131" s="33"/>
      <c r="F131" s="33"/>
      <c r="G131" s="33"/>
      <c r="H131" s="33"/>
    </row>
    <row r="132" spans="1:8">
      <c r="A132" s="33" t="s">
        <v>344</v>
      </c>
      <c r="B132" s="33"/>
      <c r="C132" s="33"/>
      <c r="D132" s="33"/>
      <c r="E132" s="33"/>
      <c r="F132" s="33"/>
      <c r="G132" s="33"/>
      <c r="H132" s="33"/>
    </row>
    <row r="133" spans="1:8">
      <c r="A133" s="33" t="s">
        <v>294</v>
      </c>
      <c r="B133" s="33"/>
      <c r="C133" s="33"/>
      <c r="D133" s="33"/>
      <c r="E133" s="33"/>
      <c r="F133" s="33"/>
      <c r="G133" s="33"/>
      <c r="H133" s="33"/>
    </row>
    <row r="134" spans="1:8">
      <c r="A134" s="33" t="s">
        <v>295</v>
      </c>
      <c r="B134" s="33"/>
      <c r="C134" s="33"/>
      <c r="D134" s="33"/>
      <c r="E134" s="33"/>
      <c r="F134" s="33"/>
      <c r="G134" s="33"/>
      <c r="H134" s="33"/>
    </row>
    <row r="135" spans="1:8">
      <c r="A135" s="33" t="s">
        <v>296</v>
      </c>
      <c r="B135" s="33"/>
      <c r="C135" s="33"/>
      <c r="D135" s="33"/>
      <c r="E135" s="33"/>
      <c r="F135" s="33"/>
      <c r="G135" s="33"/>
      <c r="H135" s="33"/>
    </row>
    <row r="136" spans="1:8">
      <c r="A136" s="33" t="s">
        <v>297</v>
      </c>
      <c r="B136" s="33"/>
      <c r="C136" s="33"/>
      <c r="D136" s="33"/>
      <c r="E136" s="33"/>
      <c r="F136" s="33"/>
      <c r="G136" s="33"/>
      <c r="H136" s="33"/>
    </row>
    <row r="137" spans="1:8">
      <c r="A137" s="33" t="s">
        <v>298</v>
      </c>
      <c r="B137" s="33"/>
      <c r="C137" s="33"/>
      <c r="D137" s="33"/>
      <c r="E137" s="33"/>
      <c r="F137" s="33"/>
      <c r="G137" s="33"/>
      <c r="H137" s="33"/>
    </row>
    <row r="138" spans="1:8">
      <c r="A138" s="33" t="s">
        <v>299</v>
      </c>
      <c r="B138" s="33"/>
      <c r="C138" s="33"/>
      <c r="D138" s="33"/>
      <c r="E138" s="33"/>
      <c r="F138" s="33"/>
      <c r="G138" s="33"/>
      <c r="H138" s="33"/>
    </row>
    <row r="139" spans="1:8">
      <c r="A139" s="33"/>
      <c r="B139" s="33"/>
      <c r="C139" s="33"/>
      <c r="D139" s="33"/>
      <c r="E139" s="33"/>
      <c r="F139" s="33"/>
      <c r="G139" s="33"/>
      <c r="H139" s="33"/>
    </row>
    <row r="140" spans="1:8">
      <c r="A140" s="33" t="s">
        <v>300</v>
      </c>
      <c r="B140" s="33"/>
      <c r="C140" s="33"/>
      <c r="D140" s="33"/>
      <c r="E140" s="33"/>
      <c r="F140" s="33"/>
      <c r="G140" s="33"/>
      <c r="H140" s="33"/>
    </row>
    <row r="141" spans="1:8">
      <c r="A141" s="33" t="s">
        <v>301</v>
      </c>
      <c r="B141" s="33"/>
      <c r="C141" s="33"/>
      <c r="D141" s="33"/>
      <c r="E141" s="33"/>
      <c r="F141" s="33"/>
      <c r="G141" s="33"/>
      <c r="H141" s="33"/>
    </row>
    <row r="142" spans="1:8">
      <c r="A142" s="33" t="s">
        <v>302</v>
      </c>
      <c r="B142" s="33"/>
      <c r="C142" s="33"/>
      <c r="D142" s="33"/>
      <c r="E142" s="33"/>
      <c r="F142" s="33"/>
      <c r="G142" s="33"/>
      <c r="H142" s="33"/>
    </row>
    <row r="143" spans="1:8">
      <c r="A143" s="33" t="s">
        <v>303</v>
      </c>
      <c r="B143" s="33"/>
      <c r="C143" s="33"/>
      <c r="D143" s="33"/>
      <c r="E143" s="33"/>
      <c r="F143" s="33"/>
      <c r="G143" s="33"/>
      <c r="H143" s="33"/>
    </row>
    <row r="144" spans="1:8">
      <c r="A144" s="33" t="s">
        <v>304</v>
      </c>
      <c r="B144" s="33"/>
      <c r="C144" s="33"/>
      <c r="D144" s="33"/>
      <c r="E144" s="33"/>
      <c r="F144" s="33"/>
      <c r="G144" s="33"/>
      <c r="H144" s="33"/>
    </row>
    <row r="145" spans="1:8">
      <c r="A145" s="33" t="s">
        <v>305</v>
      </c>
      <c r="B145" s="33"/>
      <c r="C145" s="33"/>
      <c r="D145" s="33"/>
      <c r="E145" s="33"/>
      <c r="F145" s="33"/>
      <c r="G145" s="33"/>
      <c r="H145" s="33"/>
    </row>
    <row r="146" spans="1:8">
      <c r="A146" s="33"/>
      <c r="B146" s="33"/>
      <c r="C146" s="33"/>
      <c r="D146" s="33"/>
      <c r="E146" s="33"/>
      <c r="F146" s="33"/>
      <c r="G146" s="33"/>
      <c r="H146" s="33"/>
    </row>
    <row r="147" spans="1:8">
      <c r="A147" s="33" t="s">
        <v>402</v>
      </c>
      <c r="B147" s="33"/>
      <c r="C147" s="33"/>
      <c r="D147" s="33"/>
      <c r="E147" s="33"/>
      <c r="F147" s="33"/>
      <c r="G147" s="33"/>
      <c r="H147" s="33"/>
    </row>
    <row r="148" spans="1:8">
      <c r="A148" s="33" t="s">
        <v>404</v>
      </c>
      <c r="B148" s="33"/>
      <c r="C148" s="33"/>
      <c r="D148" s="33"/>
      <c r="E148" s="33"/>
      <c r="F148" s="33"/>
      <c r="G148" s="33"/>
      <c r="H148" s="33"/>
    </row>
    <row r="149" spans="1:8">
      <c r="A149" s="33" t="s">
        <v>306</v>
      </c>
      <c r="B149" s="33"/>
      <c r="C149" s="33"/>
      <c r="D149" s="33"/>
      <c r="E149" s="33"/>
      <c r="F149" s="33"/>
      <c r="G149" s="33"/>
      <c r="H149" s="33"/>
    </row>
    <row r="150" spans="1:8">
      <c r="A150" s="33" t="s">
        <v>307</v>
      </c>
      <c r="B150" s="33"/>
      <c r="C150" s="33"/>
      <c r="D150" s="33"/>
      <c r="E150" s="33"/>
      <c r="F150" s="33"/>
      <c r="G150" s="33"/>
      <c r="H150" s="33"/>
    </row>
    <row r="151" spans="1:8">
      <c r="A151" s="33" t="s">
        <v>308</v>
      </c>
      <c r="B151" s="33"/>
      <c r="C151" s="33"/>
      <c r="D151" s="33"/>
      <c r="E151" s="33"/>
      <c r="F151" s="33"/>
      <c r="G151" s="33"/>
      <c r="H151" s="33"/>
    </row>
    <row r="152" spans="1:8">
      <c r="A152" s="33" t="s">
        <v>309</v>
      </c>
      <c r="B152" s="33"/>
      <c r="C152" s="33"/>
      <c r="D152" s="33"/>
      <c r="E152" s="33"/>
      <c r="F152" s="33"/>
      <c r="G152" s="33"/>
      <c r="H152" s="33"/>
    </row>
    <row r="153" spans="1:8">
      <c r="A153" s="33"/>
      <c r="B153" s="33"/>
      <c r="C153" s="33"/>
      <c r="D153" s="33"/>
      <c r="E153" s="33"/>
      <c r="F153" s="33"/>
      <c r="G153" s="33"/>
      <c r="H153" s="33"/>
    </row>
    <row r="154" spans="1:8">
      <c r="A154" s="33" t="s">
        <v>310</v>
      </c>
      <c r="B154" s="33"/>
      <c r="C154" s="33"/>
      <c r="D154" s="33"/>
      <c r="E154" s="33"/>
      <c r="F154" s="33"/>
      <c r="G154" s="33"/>
      <c r="H154" s="33"/>
    </row>
    <row r="155" spans="1:8">
      <c r="A155" s="33" t="s">
        <v>311</v>
      </c>
      <c r="B155" s="33"/>
      <c r="C155" s="33"/>
      <c r="D155" s="33"/>
      <c r="E155" s="33"/>
      <c r="F155" s="33"/>
      <c r="G155" s="33"/>
      <c r="H155" s="33"/>
    </row>
    <row r="156" spans="1:8">
      <c r="A156" s="33" t="s">
        <v>312</v>
      </c>
      <c r="B156" s="33"/>
      <c r="C156" s="33"/>
      <c r="D156" s="33"/>
      <c r="E156" s="33"/>
      <c r="F156" s="33"/>
      <c r="G156" s="33"/>
      <c r="H156" s="33"/>
    </row>
    <row r="157" spans="1:8">
      <c r="A157" s="33" t="s">
        <v>313</v>
      </c>
      <c r="B157" s="33"/>
      <c r="C157" s="33"/>
      <c r="D157" s="33"/>
      <c r="E157" s="33"/>
      <c r="F157" s="33"/>
      <c r="G157" s="33"/>
      <c r="H157" s="33"/>
    </row>
    <row r="158" spans="1:8">
      <c r="A158" s="33" t="s">
        <v>314</v>
      </c>
      <c r="B158" s="33"/>
      <c r="C158" s="33"/>
      <c r="D158" s="33"/>
      <c r="E158" s="33"/>
      <c r="F158" s="33"/>
      <c r="G158" s="33"/>
      <c r="H158" s="33"/>
    </row>
    <row r="159" spans="1:8">
      <c r="A159" s="33"/>
      <c r="B159" s="33"/>
      <c r="C159" s="33"/>
      <c r="D159" s="33"/>
      <c r="E159" s="33"/>
      <c r="F159" s="33"/>
      <c r="G159" s="33"/>
      <c r="H159" s="33"/>
    </row>
    <row r="160" spans="1:8">
      <c r="A160" s="33"/>
      <c r="B160" s="33"/>
      <c r="C160" s="33"/>
      <c r="D160" s="33"/>
      <c r="E160" s="33"/>
      <c r="F160" s="33"/>
      <c r="G160" s="33"/>
      <c r="H160" s="33"/>
    </row>
    <row r="161" spans="1:8" ht="17.100000000000001" customHeight="1">
      <c r="A161" s="32" t="s">
        <v>201</v>
      </c>
      <c r="B161" s="33"/>
      <c r="C161" s="33"/>
      <c r="D161" s="33"/>
      <c r="E161" s="33"/>
      <c r="F161" s="33"/>
      <c r="G161" s="33"/>
      <c r="H161" s="33"/>
    </row>
    <row r="162" spans="1:8" ht="17.100000000000001" customHeight="1">
      <c r="A162" s="14" t="s">
        <v>345</v>
      </c>
      <c r="B162" s="33"/>
      <c r="C162" s="33"/>
      <c r="D162" s="33"/>
      <c r="E162" s="33"/>
      <c r="F162" s="33"/>
      <c r="G162" s="33"/>
      <c r="H162" s="33"/>
    </row>
    <row r="163" spans="1:8">
      <c r="A163" s="14" t="s">
        <v>346</v>
      </c>
      <c r="B163" s="33"/>
      <c r="C163" s="33"/>
      <c r="D163" s="33"/>
      <c r="E163" s="33"/>
      <c r="F163" s="33"/>
      <c r="G163" s="33"/>
      <c r="H163" s="33"/>
    </row>
    <row r="164" spans="1:8">
      <c r="A164" s="33" t="s">
        <v>777</v>
      </c>
      <c r="B164" s="33"/>
      <c r="C164" s="33"/>
      <c r="D164" s="33"/>
      <c r="E164" s="33"/>
      <c r="F164" s="33"/>
      <c r="G164" s="33"/>
      <c r="H164" s="33"/>
    </row>
    <row r="165" spans="1:8">
      <c r="A165" s="33" t="s">
        <v>778</v>
      </c>
      <c r="B165" s="33"/>
      <c r="C165" s="33"/>
      <c r="D165" s="33"/>
      <c r="E165" s="33"/>
      <c r="F165" s="33"/>
      <c r="G165" s="33"/>
      <c r="H165" s="33"/>
    </row>
    <row r="166" spans="1:8">
      <c r="A166" s="33" t="s">
        <v>347</v>
      </c>
      <c r="B166" s="33"/>
      <c r="C166" s="33"/>
      <c r="D166" s="33"/>
      <c r="E166" s="33"/>
      <c r="F166" s="33"/>
      <c r="G166" s="33"/>
      <c r="H166" s="33"/>
    </row>
    <row r="167" spans="1:8">
      <c r="A167" s="33"/>
      <c r="B167" s="33"/>
      <c r="C167" s="33"/>
      <c r="D167" s="33"/>
      <c r="E167" s="33"/>
      <c r="F167" s="33"/>
      <c r="G167" s="33"/>
      <c r="H167" s="33"/>
    </row>
    <row r="168" spans="1:8">
      <c r="A168" s="55" t="s">
        <v>779</v>
      </c>
      <c r="B168" s="55"/>
      <c r="C168" s="55"/>
      <c r="D168" s="55"/>
      <c r="E168" s="55"/>
      <c r="F168" s="55"/>
      <c r="G168" s="55"/>
      <c r="H168" s="55"/>
    </row>
    <row r="169" spans="1:8">
      <c r="A169" s="55" t="s">
        <v>348</v>
      </c>
      <c r="B169" s="55"/>
      <c r="C169" s="55"/>
      <c r="D169" s="55"/>
      <c r="E169" s="55"/>
      <c r="F169" s="55"/>
      <c r="G169" s="55"/>
      <c r="H169" s="55"/>
    </row>
    <row r="170" spans="1:8">
      <c r="A170" s="55" t="s">
        <v>349</v>
      </c>
      <c r="B170" s="55"/>
      <c r="C170" s="55"/>
      <c r="D170" s="55"/>
      <c r="E170" s="55"/>
      <c r="F170" s="55"/>
      <c r="G170" s="55"/>
      <c r="H170" s="55"/>
    </row>
    <row r="171" spans="1:8">
      <c r="A171" s="55" t="s">
        <v>405</v>
      </c>
      <c r="B171" s="55"/>
      <c r="C171" s="55"/>
      <c r="D171" s="55"/>
      <c r="E171" s="55"/>
      <c r="F171" s="55"/>
      <c r="G171" s="55"/>
      <c r="H171" s="55"/>
    </row>
    <row r="172" spans="1:8">
      <c r="A172" s="55" t="s">
        <v>350</v>
      </c>
      <c r="B172" s="55"/>
      <c r="C172" s="55"/>
      <c r="D172" s="55"/>
      <c r="E172" s="55"/>
      <c r="F172" s="55"/>
      <c r="G172" s="55"/>
      <c r="H172" s="55"/>
    </row>
    <row r="173" spans="1:8">
      <c r="A173" s="55"/>
      <c r="B173" s="55"/>
      <c r="C173" s="55"/>
      <c r="D173" s="55"/>
      <c r="E173" s="55"/>
      <c r="F173" s="55"/>
      <c r="G173" s="55"/>
      <c r="H173" s="55"/>
    </row>
    <row r="174" spans="1:8">
      <c r="A174" s="37"/>
      <c r="B174" s="37"/>
      <c r="C174" s="37"/>
      <c r="D174" s="37"/>
      <c r="E174" s="37"/>
      <c r="F174" s="37"/>
      <c r="G174" s="37"/>
      <c r="H174" s="37"/>
    </row>
    <row r="175" spans="1:8">
      <c r="A175" s="37"/>
      <c r="B175" s="37"/>
      <c r="C175" s="37"/>
      <c r="D175" s="37"/>
      <c r="E175" s="37"/>
      <c r="F175" s="37"/>
      <c r="G175" s="37"/>
      <c r="H175" s="37"/>
    </row>
    <row r="176" spans="1:8">
      <c r="A176" s="37"/>
      <c r="B176" s="37"/>
      <c r="C176" s="37"/>
      <c r="D176" s="37"/>
      <c r="E176" s="37"/>
      <c r="F176" s="37"/>
      <c r="G176" s="37"/>
      <c r="H176" s="37"/>
    </row>
    <row r="177" spans="1:8">
      <c r="A177" s="37"/>
      <c r="B177" s="37"/>
      <c r="C177" s="37"/>
      <c r="D177" s="37"/>
      <c r="E177" s="37"/>
      <c r="F177" s="37"/>
      <c r="G177" s="37"/>
      <c r="H177" s="37"/>
    </row>
    <row r="178" spans="1:8">
      <c r="A178" s="37"/>
      <c r="B178" s="37"/>
      <c r="C178" s="37"/>
      <c r="D178" s="37"/>
      <c r="E178" s="37"/>
      <c r="F178" s="37"/>
      <c r="G178" s="37"/>
      <c r="H178" s="37"/>
    </row>
    <row r="179" spans="1:8">
      <c r="A179" s="37"/>
      <c r="B179" s="37"/>
      <c r="C179" s="37"/>
      <c r="D179" s="37"/>
      <c r="E179" s="37"/>
      <c r="F179" s="37"/>
      <c r="G179" s="37"/>
      <c r="H179" s="37"/>
    </row>
    <row r="180" spans="1:8">
      <c r="A180" s="37"/>
      <c r="B180" s="37"/>
      <c r="C180" s="37"/>
      <c r="D180" s="37"/>
      <c r="E180" s="37"/>
      <c r="F180" s="37"/>
      <c r="G180" s="37"/>
      <c r="H180" s="37"/>
    </row>
    <row r="181" spans="1:8">
      <c r="A181" s="37"/>
      <c r="B181" s="37"/>
      <c r="C181" s="37"/>
      <c r="D181" s="37"/>
      <c r="E181" s="37"/>
      <c r="F181" s="37"/>
      <c r="G181" s="37"/>
      <c r="H181" s="37"/>
    </row>
    <row r="182" spans="1:8">
      <c r="A182" s="37"/>
      <c r="B182" s="37"/>
      <c r="C182" s="37"/>
      <c r="D182" s="37"/>
      <c r="E182" s="37"/>
      <c r="F182" s="37"/>
      <c r="G182" s="37"/>
      <c r="H182" s="37"/>
    </row>
    <row r="183" spans="1:8">
      <c r="A183" s="37"/>
      <c r="B183" s="37"/>
      <c r="C183" s="37"/>
      <c r="D183" s="37"/>
      <c r="E183" s="37"/>
      <c r="F183" s="37"/>
      <c r="G183" s="37"/>
      <c r="H183" s="37"/>
    </row>
    <row r="184" spans="1:8">
      <c r="A184" s="37"/>
      <c r="B184" s="37"/>
      <c r="C184" s="37"/>
      <c r="D184" s="37"/>
      <c r="E184" s="37"/>
      <c r="F184" s="37"/>
      <c r="G184" s="37"/>
      <c r="H184" s="37"/>
    </row>
    <row r="185" spans="1:8">
      <c r="A185" s="37"/>
      <c r="B185" s="37"/>
      <c r="C185" s="37"/>
      <c r="D185" s="37"/>
      <c r="E185" s="37"/>
      <c r="F185" s="37"/>
      <c r="G185" s="37"/>
      <c r="H185" s="37"/>
    </row>
    <row r="186" spans="1:8">
      <c r="A186" s="37"/>
      <c r="B186" s="37"/>
      <c r="C186" s="37"/>
      <c r="D186" s="37"/>
      <c r="E186" s="37"/>
      <c r="F186" s="37"/>
      <c r="G186" s="37"/>
      <c r="H186" s="37"/>
    </row>
    <row r="187" spans="1:8">
      <c r="A187" s="37"/>
      <c r="B187" s="37"/>
      <c r="C187" s="37"/>
      <c r="D187" s="37"/>
      <c r="E187" s="37"/>
      <c r="F187" s="37"/>
      <c r="G187" s="37"/>
      <c r="H187" s="37"/>
    </row>
    <row r="188" spans="1:8">
      <c r="A188" s="37"/>
      <c r="B188" s="37"/>
      <c r="C188" s="37"/>
      <c r="D188" s="37"/>
      <c r="E188" s="37"/>
      <c r="F188" s="37"/>
      <c r="G188" s="37"/>
      <c r="H188" s="37"/>
    </row>
    <row r="189" spans="1:8">
      <c r="A189" s="37"/>
      <c r="B189" s="37"/>
      <c r="C189" s="37"/>
      <c r="D189" s="37"/>
      <c r="E189" s="37"/>
      <c r="F189" s="37"/>
      <c r="G189" s="37"/>
      <c r="H189" s="37"/>
    </row>
    <row r="190" spans="1:8">
      <c r="A190" s="37"/>
      <c r="B190" s="37"/>
      <c r="C190" s="37"/>
      <c r="D190" s="37"/>
      <c r="E190" s="37"/>
      <c r="F190" s="37"/>
      <c r="G190" s="37"/>
      <c r="H190" s="37"/>
    </row>
    <row r="191" spans="1:8">
      <c r="A191" s="37"/>
      <c r="B191" s="37"/>
      <c r="C191" s="37"/>
      <c r="D191" s="37"/>
      <c r="E191" s="37"/>
      <c r="F191" s="37"/>
      <c r="G191" s="37"/>
      <c r="H191" s="37"/>
    </row>
    <row r="192" spans="1:8">
      <c r="A192" s="37"/>
      <c r="B192" s="37"/>
      <c r="C192" s="37"/>
      <c r="D192" s="37"/>
      <c r="E192" s="37"/>
      <c r="F192" s="37"/>
      <c r="G192" s="37"/>
      <c r="H192" s="37"/>
    </row>
    <row r="193" spans="1:8">
      <c r="A193" s="37"/>
      <c r="B193" s="37"/>
      <c r="C193" s="37"/>
      <c r="D193" s="37"/>
      <c r="E193" s="37"/>
      <c r="F193" s="37"/>
      <c r="G193" s="37"/>
      <c r="H193" s="37"/>
    </row>
    <row r="194" spans="1:8">
      <c r="A194" s="37"/>
      <c r="B194" s="37"/>
      <c r="C194" s="37"/>
      <c r="D194" s="37"/>
      <c r="E194" s="37"/>
      <c r="F194" s="37"/>
      <c r="G194" s="37"/>
      <c r="H194" s="37"/>
    </row>
    <row r="195" spans="1:8">
      <c r="A195" s="37"/>
      <c r="B195" s="37"/>
      <c r="C195" s="37"/>
      <c r="D195" s="37"/>
      <c r="E195" s="37"/>
      <c r="F195" s="37"/>
      <c r="G195" s="37"/>
      <c r="H195" s="37"/>
    </row>
    <row r="196" spans="1:8">
      <c r="A196" s="37"/>
      <c r="B196" s="37"/>
      <c r="C196" s="37"/>
      <c r="D196" s="37"/>
      <c r="E196" s="37"/>
      <c r="F196" s="37"/>
      <c r="G196" s="37"/>
      <c r="H196" s="37"/>
    </row>
    <row r="197" spans="1:8">
      <c r="A197" s="37"/>
      <c r="B197" s="37"/>
      <c r="C197" s="37"/>
      <c r="D197" s="37"/>
      <c r="E197" s="37"/>
      <c r="F197" s="37"/>
      <c r="G197" s="37"/>
      <c r="H197" s="37"/>
    </row>
    <row r="198" spans="1:8">
      <c r="A198" s="37"/>
      <c r="B198" s="37"/>
      <c r="C198" s="37"/>
      <c r="D198" s="37"/>
      <c r="E198" s="37"/>
      <c r="F198" s="37"/>
      <c r="G198" s="37"/>
      <c r="H198" s="37"/>
    </row>
    <row r="199" spans="1:8">
      <c r="A199" s="37"/>
      <c r="B199" s="37"/>
      <c r="C199" s="37"/>
      <c r="D199" s="37"/>
      <c r="E199" s="37"/>
      <c r="F199" s="37"/>
      <c r="G199" s="37"/>
      <c r="H199" s="37"/>
    </row>
    <row r="200" spans="1:8">
      <c r="A200" s="37"/>
      <c r="B200" s="37"/>
      <c r="C200" s="37"/>
      <c r="D200" s="37"/>
      <c r="E200" s="37"/>
      <c r="F200" s="37"/>
      <c r="G200" s="37"/>
      <c r="H200" s="37"/>
    </row>
    <row r="201" spans="1:8">
      <c r="A201" s="37"/>
      <c r="B201" s="37"/>
      <c r="C201" s="37"/>
      <c r="D201" s="37"/>
      <c r="E201" s="37"/>
      <c r="F201" s="37"/>
      <c r="G201" s="37"/>
      <c r="H201" s="37"/>
    </row>
    <row r="202" spans="1:8">
      <c r="A202" s="37"/>
      <c r="B202" s="37"/>
      <c r="C202" s="37"/>
      <c r="D202" s="37"/>
      <c r="E202" s="37"/>
      <c r="F202" s="37"/>
      <c r="G202" s="37"/>
      <c r="H202" s="37"/>
    </row>
    <row r="203" spans="1:8">
      <c r="A203" s="37"/>
    </row>
  </sheetData>
  <mergeCells count="4">
    <mergeCell ref="B75:B76"/>
    <mergeCell ref="C75:C76"/>
    <mergeCell ref="D75:F75"/>
    <mergeCell ref="D76:F76"/>
  </mergeCells>
  <printOptions horizontalCentered="1"/>
  <pageMargins left="0.78740157480314965" right="0.39370078740157483" top="0.78740157480314965" bottom="0.78740157480314965" header="0.11811023622047245" footer="0.11811023622047245"/>
  <pageSetup paperSize="9" orientation="portrait" horizontalDpi="1200" verticalDpi="1200" r:id="rId1"/>
  <headerFooter alignWithMargins="0">
    <oddHeader>&amp;R&amp;"MetaNormalLF-Roman,Standard"&amp;8Teil 1</oddHeader>
    <oddFooter>&amp;L&amp;"MetaNormalLF-Roman,Standard"&amp;8Statistisches Bundesamt, Umweltnutzung und Wirtschaft, Tabellenband, 2015</oddFooter>
  </headerFooter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1265" r:id="rId4">
          <objectPr defaultSize="0" autoPict="0" r:id="rId5">
            <anchor moveWithCells="1">
              <from>
                <xdr:col>3</xdr:col>
                <xdr:colOff>0</xdr:colOff>
                <xdr:row>4</xdr:row>
                <xdr:rowOff>161925</xdr:rowOff>
              </from>
              <to>
                <xdr:col>4</xdr:col>
                <xdr:colOff>714375</xdr:colOff>
                <xdr:row>11</xdr:row>
                <xdr:rowOff>47625</xdr:rowOff>
              </to>
            </anchor>
          </objectPr>
        </oleObject>
      </mc:Choice>
      <mc:Fallback>
        <oleObject progId="AcroExch.Document.7" dvAspect="DVASPECT_ICON" shapeId="1126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210"/>
  <sheetViews>
    <sheetView showGridLines="0"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8">
      <c r="A1" s="57" t="s">
        <v>191</v>
      </c>
    </row>
    <row r="3" spans="1:2">
      <c r="A3" s="2" t="s">
        <v>13</v>
      </c>
      <c r="B3" s="2" t="s">
        <v>36</v>
      </c>
    </row>
    <row r="4" spans="1:2">
      <c r="B4" s="2" t="s">
        <v>37</v>
      </c>
    </row>
    <row r="6" spans="1:2">
      <c r="A6" s="2" t="s">
        <v>38</v>
      </c>
      <c r="B6" s="2" t="s">
        <v>39</v>
      </c>
    </row>
    <row r="7" spans="1:2">
      <c r="B7" s="2" t="s">
        <v>40</v>
      </c>
    </row>
    <row r="9" spans="1:2">
      <c r="A9" s="2" t="s">
        <v>12</v>
      </c>
      <c r="B9" s="2" t="s">
        <v>41</v>
      </c>
    </row>
    <row r="10" spans="1:2">
      <c r="B10" s="2" t="s">
        <v>42</v>
      </c>
    </row>
    <row r="11" spans="1:2">
      <c r="B11" s="2" t="s">
        <v>43</v>
      </c>
    </row>
    <row r="13" spans="1:2">
      <c r="A13" s="2" t="s">
        <v>44</v>
      </c>
      <c r="B13" s="2" t="s">
        <v>45</v>
      </c>
    </row>
    <row r="14" spans="1:2">
      <c r="A14" s="2" t="s">
        <v>46</v>
      </c>
      <c r="B14" s="2" t="s">
        <v>351</v>
      </c>
    </row>
    <row r="15" spans="1:2">
      <c r="B15" s="2" t="s">
        <v>352</v>
      </c>
    </row>
    <row r="16" spans="1:2">
      <c r="B16" s="2" t="s">
        <v>353</v>
      </c>
    </row>
    <row r="17" spans="1:2">
      <c r="B17" s="2" t="s">
        <v>354</v>
      </c>
    </row>
    <row r="18" spans="1:2">
      <c r="B18" s="2" t="s">
        <v>355</v>
      </c>
    </row>
    <row r="19" spans="1:2">
      <c r="B19" s="2" t="s">
        <v>356</v>
      </c>
    </row>
    <row r="20" spans="1:2">
      <c r="B20" s="2" t="s">
        <v>357</v>
      </c>
    </row>
    <row r="21" spans="1:2">
      <c r="B21" s="2" t="s">
        <v>358</v>
      </c>
    </row>
    <row r="22" spans="1:2">
      <c r="B22" s="2" t="s">
        <v>359</v>
      </c>
    </row>
    <row r="23" spans="1:2">
      <c r="B23" s="2" t="s">
        <v>360</v>
      </c>
    </row>
    <row r="24" spans="1:2">
      <c r="B24" s="2" t="s">
        <v>361</v>
      </c>
    </row>
    <row r="26" spans="1:2">
      <c r="A26" s="2" t="s">
        <v>47</v>
      </c>
      <c r="B26" s="2" t="s">
        <v>48</v>
      </c>
    </row>
    <row r="27" spans="1:2">
      <c r="B27" s="2" t="s">
        <v>49</v>
      </c>
    </row>
    <row r="29" spans="1:2">
      <c r="A29" s="2" t="s">
        <v>50</v>
      </c>
      <c r="B29" s="2" t="s">
        <v>51</v>
      </c>
    </row>
    <row r="30" spans="1:2">
      <c r="B30" s="2" t="s">
        <v>52</v>
      </c>
    </row>
    <row r="31" spans="1:2">
      <c r="B31" s="2" t="s">
        <v>53</v>
      </c>
    </row>
    <row r="32" spans="1:2">
      <c r="B32" s="2" t="s">
        <v>54</v>
      </c>
    </row>
    <row r="33" spans="1:2">
      <c r="B33" s="2" t="s">
        <v>55</v>
      </c>
    </row>
    <row r="35" spans="1:2">
      <c r="A35" s="2" t="s">
        <v>56</v>
      </c>
      <c r="B35" s="2" t="s">
        <v>57</v>
      </c>
    </row>
    <row r="36" spans="1:2">
      <c r="B36" s="2" t="s">
        <v>58</v>
      </c>
    </row>
    <row r="38" spans="1:2">
      <c r="A38" s="2" t="s">
        <v>393</v>
      </c>
      <c r="B38" s="2" t="s">
        <v>394</v>
      </c>
    </row>
    <row r="39" spans="1:2">
      <c r="B39" s="2" t="s">
        <v>414</v>
      </c>
    </row>
    <row r="40" spans="1:2">
      <c r="B40" s="2" t="s">
        <v>415</v>
      </c>
    </row>
    <row r="42" spans="1:2">
      <c r="A42" s="2" t="s">
        <v>59</v>
      </c>
      <c r="B42" s="2" t="s">
        <v>60</v>
      </c>
    </row>
    <row r="43" spans="1:2">
      <c r="B43" s="2" t="s">
        <v>61</v>
      </c>
    </row>
    <row r="44" spans="1:2">
      <c r="B44" s="2" t="s">
        <v>62</v>
      </c>
    </row>
    <row r="46" spans="1:2">
      <c r="A46" s="2" t="s">
        <v>63</v>
      </c>
      <c r="B46" s="2" t="s">
        <v>64</v>
      </c>
    </row>
    <row r="47" spans="1:2">
      <c r="B47" s="2" t="s">
        <v>65</v>
      </c>
    </row>
    <row r="49" spans="1:2">
      <c r="A49" s="2" t="s">
        <v>19</v>
      </c>
      <c r="B49" s="2" t="s">
        <v>66</v>
      </c>
    </row>
    <row r="50" spans="1:2">
      <c r="B50" s="2" t="s">
        <v>67</v>
      </c>
    </row>
    <row r="51" spans="1:2">
      <c r="B51" s="2" t="s">
        <v>68</v>
      </c>
    </row>
    <row r="52" spans="1:2">
      <c r="B52" s="2" t="s">
        <v>69</v>
      </c>
    </row>
    <row r="53" spans="1:2">
      <c r="B53" s="2" t="s">
        <v>70</v>
      </c>
    </row>
    <row r="54" spans="1:2">
      <c r="B54" s="2" t="s">
        <v>71</v>
      </c>
    </row>
    <row r="56" spans="1:2">
      <c r="A56" s="2" t="s">
        <v>72</v>
      </c>
      <c r="B56" s="2" t="s">
        <v>362</v>
      </c>
    </row>
    <row r="57" spans="1:2">
      <c r="B57" s="2" t="s">
        <v>363</v>
      </c>
    </row>
    <row r="58" spans="1:2">
      <c r="B58" s="2" t="s">
        <v>364</v>
      </c>
    </row>
    <row r="59" spans="1:2">
      <c r="A59" s="15"/>
      <c r="B59" s="17" t="s">
        <v>187</v>
      </c>
    </row>
    <row r="60" spans="1:2">
      <c r="B60" s="3" t="s">
        <v>73</v>
      </c>
    </row>
    <row r="61" spans="1:2">
      <c r="B61" s="3" t="s">
        <v>74</v>
      </c>
    </row>
    <row r="62" spans="1:2">
      <c r="B62" s="17" t="s">
        <v>75</v>
      </c>
    </row>
    <row r="63" spans="1:2">
      <c r="B63" s="3" t="s">
        <v>76</v>
      </c>
    </row>
    <row r="64" spans="1:2">
      <c r="B64" s="3" t="s">
        <v>77</v>
      </c>
    </row>
    <row r="66" spans="1:2">
      <c r="A66" s="2" t="s">
        <v>78</v>
      </c>
      <c r="B66" s="2" t="s">
        <v>79</v>
      </c>
    </row>
    <row r="67" spans="1:2">
      <c r="B67" s="2" t="s">
        <v>80</v>
      </c>
    </row>
    <row r="68" spans="1:2">
      <c r="B68" s="2" t="s">
        <v>81</v>
      </c>
    </row>
    <row r="70" spans="1:2">
      <c r="A70" s="2" t="s">
        <v>18</v>
      </c>
      <c r="B70" s="2" t="s">
        <v>82</v>
      </c>
    </row>
    <row r="72" spans="1:2">
      <c r="A72" s="2" t="s">
        <v>83</v>
      </c>
      <c r="B72" s="2" t="s">
        <v>84</v>
      </c>
    </row>
    <row r="73" spans="1:2">
      <c r="B73" s="2" t="s">
        <v>85</v>
      </c>
    </row>
    <row r="74" spans="1:2">
      <c r="B74" s="2" t="s">
        <v>86</v>
      </c>
    </row>
    <row r="76" spans="1:2">
      <c r="A76" s="2" t="s">
        <v>87</v>
      </c>
      <c r="B76" s="2" t="s">
        <v>88</v>
      </c>
    </row>
    <row r="77" spans="1:2">
      <c r="B77" s="2" t="s">
        <v>89</v>
      </c>
    </row>
    <row r="79" spans="1:2">
      <c r="A79" s="2" t="s">
        <v>90</v>
      </c>
      <c r="B79" s="2" t="s">
        <v>91</v>
      </c>
    </row>
    <row r="80" spans="1:2">
      <c r="B80" s="2" t="s">
        <v>92</v>
      </c>
    </row>
    <row r="81" spans="1:2">
      <c r="B81" s="2" t="s">
        <v>93</v>
      </c>
    </row>
    <row r="82" spans="1:2">
      <c r="B82" s="2" t="s">
        <v>374</v>
      </c>
    </row>
    <row r="83" spans="1:2">
      <c r="B83" s="2" t="s">
        <v>375</v>
      </c>
    </row>
    <row r="85" spans="1:2">
      <c r="A85" s="2" t="s">
        <v>94</v>
      </c>
      <c r="B85" s="2" t="s">
        <v>95</v>
      </c>
    </row>
    <row r="86" spans="1:2">
      <c r="B86" s="2" t="s">
        <v>96</v>
      </c>
    </row>
    <row r="88" spans="1:2">
      <c r="A88" s="2" t="s">
        <v>97</v>
      </c>
      <c r="B88" s="2" t="s">
        <v>98</v>
      </c>
    </row>
    <row r="89" spans="1:2">
      <c r="B89" s="2" t="s">
        <v>99</v>
      </c>
    </row>
    <row r="90" spans="1:2">
      <c r="B90" s="2" t="s">
        <v>100</v>
      </c>
    </row>
    <row r="92" spans="1:2">
      <c r="A92" s="2" t="s">
        <v>101</v>
      </c>
      <c r="B92" s="2" t="s">
        <v>102</v>
      </c>
    </row>
    <row r="93" spans="1:2">
      <c r="A93" s="2" t="s">
        <v>103</v>
      </c>
      <c r="B93" s="2" t="s">
        <v>104</v>
      </c>
    </row>
    <row r="94" spans="1:2">
      <c r="B94" s="2" t="s">
        <v>105</v>
      </c>
    </row>
    <row r="95" spans="1:2">
      <c r="B95" s="2" t="s">
        <v>106</v>
      </c>
    </row>
    <row r="97" spans="1:2">
      <c r="A97" s="2" t="s">
        <v>107</v>
      </c>
      <c r="B97" s="2" t="s">
        <v>365</v>
      </c>
    </row>
    <row r="98" spans="1:2">
      <c r="B98" s="2" t="s">
        <v>366</v>
      </c>
    </row>
    <row r="99" spans="1:2">
      <c r="B99" s="2" t="s">
        <v>367</v>
      </c>
    </row>
    <row r="100" spans="1:2">
      <c r="B100" s="2" t="s">
        <v>368</v>
      </c>
    </row>
    <row r="101" spans="1:2">
      <c r="B101" s="2" t="s">
        <v>369</v>
      </c>
    </row>
    <row r="102" spans="1:2">
      <c r="B102" s="2" t="s">
        <v>370</v>
      </c>
    </row>
    <row r="103" spans="1:2">
      <c r="B103" s="2" t="s">
        <v>371</v>
      </c>
    </row>
    <row r="104" spans="1:2">
      <c r="B104" s="2" t="s">
        <v>372</v>
      </c>
    </row>
    <row r="105" spans="1:2">
      <c r="B105" s="2" t="s">
        <v>373</v>
      </c>
    </row>
    <row r="107" spans="1:2">
      <c r="A107" s="2" t="s">
        <v>108</v>
      </c>
      <c r="B107" s="2" t="s">
        <v>109</v>
      </c>
    </row>
    <row r="108" spans="1:2">
      <c r="B108" s="2" t="s">
        <v>110</v>
      </c>
    </row>
    <row r="109" spans="1:2">
      <c r="B109" s="2" t="s">
        <v>111</v>
      </c>
    </row>
    <row r="110" spans="1:2">
      <c r="B110" s="2" t="s">
        <v>112</v>
      </c>
    </row>
    <row r="112" spans="1:2">
      <c r="A112" s="2" t="s">
        <v>113</v>
      </c>
      <c r="B112" s="2" t="s">
        <v>114</v>
      </c>
    </row>
    <row r="113" spans="1:2">
      <c r="B113" s="2" t="s">
        <v>115</v>
      </c>
    </row>
    <row r="114" spans="1:2">
      <c r="B114" s="2" t="s">
        <v>116</v>
      </c>
    </row>
    <row r="115" spans="1:2">
      <c r="B115" s="2" t="s">
        <v>117</v>
      </c>
    </row>
    <row r="116" spans="1:2">
      <c r="B116" s="2" t="s">
        <v>118</v>
      </c>
    </row>
    <row r="117" spans="1:2">
      <c r="B117" s="2" t="s">
        <v>119</v>
      </c>
    </row>
    <row r="118" spans="1:2">
      <c r="B118" s="2" t="s">
        <v>120</v>
      </c>
    </row>
    <row r="119" spans="1:2">
      <c r="B119" s="2" t="s">
        <v>121</v>
      </c>
    </row>
    <row r="121" spans="1:2">
      <c r="A121" s="2" t="s">
        <v>395</v>
      </c>
      <c r="B121" s="2" t="s">
        <v>396</v>
      </c>
    </row>
    <row r="122" spans="1:2">
      <c r="B122" s="2" t="s">
        <v>397</v>
      </c>
    </row>
    <row r="123" spans="1:2">
      <c r="B123" s="2" t="s">
        <v>398</v>
      </c>
    </row>
    <row r="124" spans="1:2">
      <c r="A124" s="56"/>
      <c r="B124" s="2" t="s">
        <v>399</v>
      </c>
    </row>
    <row r="125" spans="1:2">
      <c r="A125" s="56"/>
      <c r="B125" s="2" t="s">
        <v>400</v>
      </c>
    </row>
    <row r="127" spans="1:2">
      <c r="A127" s="2" t="s">
        <v>7</v>
      </c>
      <c r="B127" s="2" t="s">
        <v>122</v>
      </c>
    </row>
    <row r="128" spans="1:2">
      <c r="B128" s="2" t="s">
        <v>123</v>
      </c>
    </row>
    <row r="129" spans="1:2">
      <c r="B129" s="2" t="s">
        <v>124</v>
      </c>
    </row>
    <row r="130" spans="1:2">
      <c r="B130" s="2" t="s">
        <v>125</v>
      </c>
    </row>
    <row r="132" spans="1:2">
      <c r="A132" s="2" t="s">
        <v>126</v>
      </c>
      <c r="B132" s="2" t="s">
        <v>127</v>
      </c>
    </row>
    <row r="133" spans="1:2">
      <c r="B133" s="2" t="s">
        <v>128</v>
      </c>
    </row>
    <row r="134" spans="1:2">
      <c r="B134" s="2" t="s">
        <v>129</v>
      </c>
    </row>
    <row r="135" spans="1:2">
      <c r="B135" s="2" t="s">
        <v>130</v>
      </c>
    </row>
    <row r="136" spans="1:2">
      <c r="B136" s="2" t="s">
        <v>131</v>
      </c>
    </row>
    <row r="138" spans="1:2">
      <c r="A138" s="2" t="s">
        <v>132</v>
      </c>
      <c r="B138" s="2" t="s">
        <v>133</v>
      </c>
    </row>
    <row r="139" spans="1:2" ht="14.25">
      <c r="B139" s="2" t="s">
        <v>188</v>
      </c>
    </row>
    <row r="140" spans="1:2">
      <c r="B140" s="2" t="s">
        <v>134</v>
      </c>
    </row>
    <row r="142" spans="1:2">
      <c r="A142" s="2" t="s">
        <v>135</v>
      </c>
      <c r="B142" s="2" t="s">
        <v>136</v>
      </c>
    </row>
    <row r="143" spans="1:2">
      <c r="A143" s="2" t="s">
        <v>137</v>
      </c>
      <c r="B143" s="2" t="s">
        <v>138</v>
      </c>
    </row>
    <row r="144" spans="1:2">
      <c r="B144" s="2" t="s">
        <v>139</v>
      </c>
    </row>
    <row r="146" spans="1:2">
      <c r="A146" s="2" t="s">
        <v>140</v>
      </c>
      <c r="B146" s="2" t="s">
        <v>141</v>
      </c>
    </row>
    <row r="147" spans="1:2">
      <c r="B147" s="2" t="s">
        <v>142</v>
      </c>
    </row>
    <row r="149" spans="1:2">
      <c r="A149" s="2" t="s">
        <v>143</v>
      </c>
      <c r="B149" s="2" t="s">
        <v>144</v>
      </c>
    </row>
    <row r="150" spans="1:2">
      <c r="B150" s="2" t="s">
        <v>145</v>
      </c>
    </row>
    <row r="151" spans="1:2">
      <c r="B151" s="2" t="s">
        <v>146</v>
      </c>
    </row>
    <row r="152" spans="1:2">
      <c r="B152" s="2" t="s">
        <v>376</v>
      </c>
    </row>
    <row r="154" spans="1:2">
      <c r="A154" s="3" t="s">
        <v>147</v>
      </c>
      <c r="B154" s="3" t="s">
        <v>148</v>
      </c>
    </row>
    <row r="155" spans="1:2">
      <c r="A155" s="2" t="s">
        <v>149</v>
      </c>
      <c r="B155" s="3" t="s">
        <v>150</v>
      </c>
    </row>
    <row r="156" spans="1:2">
      <c r="B156" s="3" t="s">
        <v>151</v>
      </c>
    </row>
    <row r="157" spans="1:2">
      <c r="B157" s="3" t="s">
        <v>152</v>
      </c>
    </row>
    <row r="158" spans="1:2">
      <c r="B158" s="3" t="s">
        <v>153</v>
      </c>
    </row>
    <row r="159" spans="1:2">
      <c r="B159" s="3" t="s">
        <v>154</v>
      </c>
    </row>
    <row r="160" spans="1:2">
      <c r="B160" s="3" t="s">
        <v>155</v>
      </c>
    </row>
    <row r="161" spans="1:2">
      <c r="B161" s="3" t="s">
        <v>156</v>
      </c>
    </row>
    <row r="162" spans="1:2">
      <c r="B162" s="15"/>
    </row>
    <row r="163" spans="1:2">
      <c r="A163" s="2" t="s">
        <v>157</v>
      </c>
      <c r="B163" s="3" t="s">
        <v>158</v>
      </c>
    </row>
    <row r="164" spans="1:2">
      <c r="B164" s="3" t="s">
        <v>159</v>
      </c>
    </row>
    <row r="165" spans="1:2">
      <c r="B165" s="3" t="s">
        <v>160</v>
      </c>
    </row>
    <row r="166" spans="1:2">
      <c r="B166" s="3" t="s">
        <v>161</v>
      </c>
    </row>
    <row r="167" spans="1:2">
      <c r="B167" s="3" t="s">
        <v>162</v>
      </c>
    </row>
    <row r="168" spans="1:2">
      <c r="B168" s="3"/>
    </row>
    <row r="169" spans="1:2">
      <c r="A169" s="2" t="s">
        <v>163</v>
      </c>
      <c r="B169" s="3" t="s">
        <v>164</v>
      </c>
    </row>
    <row r="170" spans="1:2">
      <c r="B170" s="3" t="s">
        <v>165</v>
      </c>
    </row>
    <row r="171" spans="1:2">
      <c r="B171" s="3" t="s">
        <v>166</v>
      </c>
    </row>
    <row r="172" spans="1:2">
      <c r="B172" s="3" t="s">
        <v>167</v>
      </c>
    </row>
    <row r="173" spans="1:2">
      <c r="B173" s="3" t="s">
        <v>168</v>
      </c>
    </row>
    <row r="174" spans="1:2">
      <c r="B174" s="3" t="s">
        <v>189</v>
      </c>
    </row>
    <row r="175" spans="1:2">
      <c r="B175" s="3" t="s">
        <v>190</v>
      </c>
    </row>
    <row r="176" spans="1:2">
      <c r="B176" s="3" t="s">
        <v>169</v>
      </c>
    </row>
    <row r="177" spans="1:2">
      <c r="B177" s="3" t="s">
        <v>170</v>
      </c>
    </row>
    <row r="178" spans="1:2">
      <c r="B178" s="3"/>
    </row>
    <row r="179" spans="1:2">
      <c r="A179" s="2" t="s">
        <v>171</v>
      </c>
      <c r="B179" s="3" t="s">
        <v>172</v>
      </c>
    </row>
    <row r="180" spans="1:2">
      <c r="B180" s="3" t="s">
        <v>173</v>
      </c>
    </row>
    <row r="181" spans="1:2">
      <c r="B181" s="3" t="s">
        <v>174</v>
      </c>
    </row>
    <row r="182" spans="1:2">
      <c r="B182" s="3" t="s">
        <v>175</v>
      </c>
    </row>
    <row r="183" spans="1:2">
      <c r="B183" s="3" t="s">
        <v>176</v>
      </c>
    </row>
    <row r="185" spans="1:2">
      <c r="A185" s="2" t="s">
        <v>177</v>
      </c>
      <c r="B185" s="2" t="s">
        <v>178</v>
      </c>
    </row>
    <row r="187" spans="1:2">
      <c r="A187" s="2" t="s">
        <v>179</v>
      </c>
      <c r="B187" s="2" t="s">
        <v>180</v>
      </c>
    </row>
    <row r="188" spans="1:2">
      <c r="B188" s="2" t="s">
        <v>377</v>
      </c>
    </row>
    <row r="189" spans="1:2" ht="14.25">
      <c r="B189" s="2" t="s">
        <v>378</v>
      </c>
    </row>
    <row r="190" spans="1:2" ht="14.25">
      <c r="B190" s="2" t="s">
        <v>379</v>
      </c>
    </row>
    <row r="191" spans="1:2">
      <c r="B191" s="2" t="s">
        <v>380</v>
      </c>
    </row>
    <row r="192" spans="1:2" ht="14.25">
      <c r="B192" s="2" t="s">
        <v>381</v>
      </c>
    </row>
    <row r="193" spans="1:2" ht="14.25">
      <c r="B193" s="2" t="s">
        <v>382</v>
      </c>
    </row>
    <row r="194" spans="1:2">
      <c r="B194" s="2" t="s">
        <v>383</v>
      </c>
    </row>
    <row r="195" spans="1:2">
      <c r="B195" s="2" t="s">
        <v>384</v>
      </c>
    </row>
    <row r="196" spans="1:2">
      <c r="B196" s="2" t="s">
        <v>385</v>
      </c>
    </row>
    <row r="197" spans="1:2">
      <c r="B197" s="2" t="s">
        <v>386</v>
      </c>
    </row>
    <row r="199" spans="1:2">
      <c r="A199" s="2" t="s">
        <v>181</v>
      </c>
      <c r="B199" s="2" t="s">
        <v>387</v>
      </c>
    </row>
    <row r="200" spans="1:2">
      <c r="B200" s="2" t="s">
        <v>388</v>
      </c>
    </row>
    <row r="201" spans="1:2">
      <c r="B201" s="2" t="s">
        <v>389</v>
      </c>
    </row>
    <row r="202" spans="1:2">
      <c r="B202" s="2" t="s">
        <v>390</v>
      </c>
    </row>
    <row r="203" spans="1:2">
      <c r="B203" s="2" t="s">
        <v>391</v>
      </c>
    </row>
    <row r="204" spans="1:2">
      <c r="B204" s="2" t="s">
        <v>392</v>
      </c>
    </row>
    <row r="205" spans="1:2">
      <c r="B205" s="2" t="s">
        <v>182</v>
      </c>
    </row>
    <row r="207" spans="1:2">
      <c r="A207" s="2" t="s">
        <v>20</v>
      </c>
      <c r="B207" s="2" t="s">
        <v>183</v>
      </c>
    </row>
    <row r="208" spans="1:2">
      <c r="B208" s="2" t="s">
        <v>184</v>
      </c>
    </row>
    <row r="209" spans="2:2">
      <c r="B209" s="2" t="s">
        <v>185</v>
      </c>
    </row>
    <row r="210" spans="2:2">
      <c r="B210" s="2" t="s">
        <v>186</v>
      </c>
    </row>
  </sheetData>
  <phoneticPr fontId="4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  <rowBreaks count="2" manualBreakCount="2">
    <brk id="126" max="16383" man="1"/>
    <brk id="18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6"/>
  <sheetViews>
    <sheetView workbookViewId="0"/>
  </sheetViews>
  <sheetFormatPr baseColWidth="10" defaultRowHeight="12.75"/>
  <cols>
    <col min="1" max="1" width="4.28515625" style="105" customWidth="1"/>
    <col min="2" max="2" width="57.28515625" style="105" customWidth="1"/>
    <col min="3" max="3" width="14.28515625" style="105" customWidth="1"/>
    <col min="4" max="4" width="8.7109375" style="105" customWidth="1"/>
    <col min="5" max="7" width="8.7109375" style="105" hidden="1" customWidth="1"/>
    <col min="8" max="8" width="8.7109375" style="105" customWidth="1"/>
    <col min="9" max="10" width="8.7109375" style="105" hidden="1" customWidth="1"/>
    <col min="11" max="12" width="8.7109375" style="107" hidden="1" customWidth="1"/>
    <col min="13" max="13" width="8.7109375" style="105" customWidth="1"/>
    <col min="14" max="15" width="8.7109375" style="105" hidden="1" customWidth="1"/>
    <col min="16" max="17" width="8.7109375" style="107" hidden="1" customWidth="1"/>
    <col min="18" max="27" width="8.7109375" style="107" customWidth="1"/>
    <col min="28" max="16384" width="11.42578125" style="105"/>
  </cols>
  <sheetData>
    <row r="1" spans="1:29" s="64" customFormat="1" ht="20.100000000000001" customHeight="1">
      <c r="A1" s="110" t="s">
        <v>441</v>
      </c>
      <c r="B1" s="62"/>
      <c r="C1" s="63"/>
      <c r="D1" s="63"/>
      <c r="E1" s="63"/>
      <c r="F1" s="63"/>
      <c r="J1" s="63"/>
      <c r="K1" s="61"/>
      <c r="L1" s="62"/>
      <c r="M1" s="110"/>
      <c r="N1" s="63"/>
      <c r="P1" s="65"/>
      <c r="Q1" s="65"/>
      <c r="S1" s="65"/>
      <c r="T1" s="65"/>
      <c r="U1" s="65"/>
      <c r="V1" s="65"/>
      <c r="W1" s="65"/>
      <c r="X1" s="65"/>
      <c r="Y1" s="65"/>
      <c r="Z1" s="65"/>
      <c r="AA1" s="65"/>
    </row>
    <row r="2" spans="1:29" s="64" customFormat="1" ht="16.5" customHeight="1">
      <c r="A2" s="66"/>
      <c r="B2" s="62"/>
      <c r="C2" s="63"/>
      <c r="D2" s="63"/>
      <c r="E2" s="63"/>
      <c r="F2" s="63"/>
      <c r="G2" s="63"/>
      <c r="H2" s="63"/>
      <c r="I2" s="63"/>
      <c r="J2" s="63"/>
      <c r="K2" s="62"/>
      <c r="L2" s="62"/>
      <c r="M2" s="63"/>
      <c r="N2" s="63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</row>
    <row r="3" spans="1:29" s="64" customFormat="1" ht="12" customHeight="1">
      <c r="B3" s="63"/>
      <c r="C3" s="63"/>
      <c r="D3" s="63"/>
      <c r="E3" s="63"/>
      <c r="F3" s="63"/>
      <c r="G3" s="67"/>
      <c r="H3" s="361"/>
      <c r="I3" s="63"/>
      <c r="J3" s="63"/>
      <c r="K3" s="62"/>
      <c r="L3" s="62"/>
      <c r="M3" s="63"/>
      <c r="N3" s="63"/>
      <c r="P3" s="65"/>
      <c r="Q3" s="65"/>
      <c r="R3" s="65"/>
      <c r="S3" s="68"/>
      <c r="T3" s="65"/>
      <c r="U3" s="65"/>
      <c r="V3" s="65"/>
      <c r="W3" s="65"/>
      <c r="X3" s="65"/>
      <c r="Y3" s="65"/>
      <c r="Z3" s="65"/>
      <c r="AA3" s="65"/>
    </row>
    <row r="4" spans="1:29" s="74" customFormat="1" ht="27" customHeight="1">
      <c r="A4" s="69" t="s">
        <v>416</v>
      </c>
      <c r="B4" s="70" t="s">
        <v>417</v>
      </c>
      <c r="C4" s="70" t="s">
        <v>418</v>
      </c>
      <c r="D4" s="70">
        <v>1991</v>
      </c>
      <c r="E4" s="70">
        <v>1992</v>
      </c>
      <c r="F4" s="70">
        <v>1993</v>
      </c>
      <c r="G4" s="72">
        <v>1994</v>
      </c>
      <c r="H4" s="70">
        <v>1995</v>
      </c>
      <c r="I4" s="71">
        <v>1996</v>
      </c>
      <c r="J4" s="71">
        <v>1997</v>
      </c>
      <c r="K4" s="71">
        <v>1998</v>
      </c>
      <c r="L4" s="71">
        <v>1999</v>
      </c>
      <c r="M4" s="73">
        <v>2000</v>
      </c>
      <c r="N4" s="73">
        <v>2001</v>
      </c>
      <c r="O4" s="70">
        <v>2002</v>
      </c>
      <c r="P4" s="70">
        <v>2003</v>
      </c>
      <c r="Q4" s="72">
        <v>2004</v>
      </c>
      <c r="R4" s="73">
        <v>2005</v>
      </c>
      <c r="S4" s="73">
        <v>2006</v>
      </c>
      <c r="T4" s="70">
        <v>2007</v>
      </c>
      <c r="U4" s="72">
        <v>2008</v>
      </c>
      <c r="V4" s="72">
        <v>2009</v>
      </c>
      <c r="W4" s="72">
        <v>2010</v>
      </c>
      <c r="X4" s="72">
        <v>2011</v>
      </c>
      <c r="Y4" s="72">
        <v>2012</v>
      </c>
      <c r="Z4" s="72">
        <v>2013</v>
      </c>
      <c r="AA4" s="72">
        <v>2014</v>
      </c>
      <c r="AC4" s="107"/>
    </row>
    <row r="5" spans="1:29" s="79" customFormat="1" ht="20.100000000000001" customHeight="1">
      <c r="A5" s="75">
        <v>1</v>
      </c>
      <c r="B5" s="76" t="s">
        <v>442</v>
      </c>
      <c r="C5" s="77" t="s">
        <v>419</v>
      </c>
      <c r="D5" s="78">
        <v>79.983999999999995</v>
      </c>
      <c r="E5" s="78">
        <v>80.593999999999994</v>
      </c>
      <c r="F5" s="78">
        <v>81.179000000000002</v>
      </c>
      <c r="G5" s="78">
        <v>81.421999999999997</v>
      </c>
      <c r="H5" s="78">
        <v>81.661000000000001</v>
      </c>
      <c r="I5" s="78">
        <v>81.896000000000001</v>
      </c>
      <c r="J5" s="78">
        <v>82.052000000000007</v>
      </c>
      <c r="K5" s="78">
        <v>82.028999999999996</v>
      </c>
      <c r="L5" s="78">
        <v>82.087000000000003</v>
      </c>
      <c r="M5" s="78">
        <v>82.188000000000002</v>
      </c>
      <c r="N5" s="78">
        <v>82.34</v>
      </c>
      <c r="O5" s="78">
        <v>82.481999999999999</v>
      </c>
      <c r="P5" s="78">
        <v>82.52</v>
      </c>
      <c r="Q5" s="78">
        <v>82.501000000000005</v>
      </c>
      <c r="R5" s="78">
        <v>82.463999999999999</v>
      </c>
      <c r="S5" s="78">
        <v>82.366</v>
      </c>
      <c r="T5" s="78">
        <v>82.263000000000005</v>
      </c>
      <c r="U5" s="78">
        <v>82.12</v>
      </c>
      <c r="V5" s="78">
        <v>81.875</v>
      </c>
      <c r="W5" s="78">
        <v>81.757000000000005</v>
      </c>
      <c r="X5" s="78">
        <v>81.778999999999996</v>
      </c>
      <c r="Y5" s="78">
        <v>81.917000000000002</v>
      </c>
      <c r="Z5" s="78">
        <v>82.102999999999994</v>
      </c>
      <c r="AA5" s="78">
        <v>82.358000000000004</v>
      </c>
    </row>
    <row r="6" spans="1:29" s="79" customFormat="1" ht="15" customHeight="1">
      <c r="A6" s="80">
        <v>2</v>
      </c>
      <c r="B6" s="81" t="s">
        <v>18</v>
      </c>
      <c r="C6" s="82" t="s">
        <v>419</v>
      </c>
      <c r="D6" s="83">
        <v>41.023000000000003</v>
      </c>
      <c r="E6" s="83">
        <v>40.878999999999998</v>
      </c>
      <c r="F6" s="83">
        <v>40.835999999999999</v>
      </c>
      <c r="G6" s="83">
        <v>41.085999999999999</v>
      </c>
      <c r="H6" s="83">
        <v>41.09</v>
      </c>
      <c r="I6" s="83">
        <v>41.360999999999997</v>
      </c>
      <c r="J6" s="83">
        <v>41.625</v>
      </c>
      <c r="K6" s="83">
        <v>41.997</v>
      </c>
      <c r="L6" s="83">
        <v>42.292999999999999</v>
      </c>
      <c r="M6" s="83">
        <v>42.905999999999999</v>
      </c>
      <c r="N6" s="83">
        <v>42.725999999999999</v>
      </c>
      <c r="O6" s="83">
        <v>42.874000000000002</v>
      </c>
      <c r="P6" s="83">
        <v>42.884999999999998</v>
      </c>
      <c r="Q6" s="83">
        <v>43.344999999999999</v>
      </c>
      <c r="R6" s="83">
        <v>43.725999999999999</v>
      </c>
      <c r="S6" s="83">
        <v>43.662999999999997</v>
      </c>
      <c r="T6" s="83">
        <v>43.731999999999999</v>
      </c>
      <c r="U6" s="83">
        <v>43.823</v>
      </c>
      <c r="V6" s="83">
        <v>43.942999999999998</v>
      </c>
      <c r="W6" s="83">
        <v>43.804000000000002</v>
      </c>
      <c r="X6" s="83">
        <v>43.933</v>
      </c>
      <c r="Y6" s="83">
        <v>44.231000000000002</v>
      </c>
      <c r="Z6" s="83">
        <v>44.451000000000001</v>
      </c>
      <c r="AA6" s="83">
        <v>44.73</v>
      </c>
    </row>
    <row r="7" spans="1:29" s="79" customFormat="1" ht="15" customHeight="1">
      <c r="A7" s="80">
        <v>3</v>
      </c>
      <c r="B7" s="81" t="s">
        <v>420</v>
      </c>
      <c r="C7" s="82" t="s">
        <v>419</v>
      </c>
      <c r="D7" s="83">
        <v>38.850999999999999</v>
      </c>
      <c r="E7" s="83">
        <v>38.305999999999997</v>
      </c>
      <c r="F7" s="83">
        <v>37.786000000000001</v>
      </c>
      <c r="G7" s="83">
        <v>37.78</v>
      </c>
      <c r="H7" s="83">
        <v>37.884999999999998</v>
      </c>
      <c r="I7" s="83">
        <v>37.89</v>
      </c>
      <c r="J7" s="83">
        <v>37.860999999999997</v>
      </c>
      <c r="K7" s="83">
        <v>38.314999999999998</v>
      </c>
      <c r="L7" s="83">
        <v>38.927</v>
      </c>
      <c r="M7" s="83">
        <v>39.792000000000002</v>
      </c>
      <c r="N7" s="83">
        <v>39.667000000000002</v>
      </c>
      <c r="O7" s="83">
        <v>39.497999999999998</v>
      </c>
      <c r="P7" s="83">
        <v>39.075000000000003</v>
      </c>
      <c r="Q7" s="83">
        <v>39.218000000000004</v>
      </c>
      <c r="R7" s="83">
        <v>39.22</v>
      </c>
      <c r="S7" s="83">
        <v>39.558999999999997</v>
      </c>
      <c r="T7" s="83">
        <v>40.259</v>
      </c>
      <c r="U7" s="83">
        <v>40.805</v>
      </c>
      <c r="V7" s="83">
        <v>40.844999999999999</v>
      </c>
      <c r="W7" s="83">
        <v>40.982999999999997</v>
      </c>
      <c r="X7" s="83">
        <v>41.533999999999999</v>
      </c>
      <c r="Y7" s="83">
        <v>42.006999999999998</v>
      </c>
      <c r="Z7" s="83">
        <v>42.268999999999998</v>
      </c>
      <c r="AA7" s="83">
        <v>42.64</v>
      </c>
    </row>
    <row r="8" spans="1:29" s="79" customFormat="1" ht="15" customHeight="1">
      <c r="A8" s="80">
        <v>4</v>
      </c>
      <c r="B8" s="81" t="s">
        <v>421</v>
      </c>
      <c r="C8" s="82" t="s">
        <v>419</v>
      </c>
      <c r="D8" s="83">
        <v>2.1720000000000002</v>
      </c>
      <c r="E8" s="83">
        <v>2.573</v>
      </c>
      <c r="F8" s="83">
        <v>3.05</v>
      </c>
      <c r="G8" s="83">
        <v>3.306</v>
      </c>
      <c r="H8" s="83">
        <v>3.2050000000000001</v>
      </c>
      <c r="I8" s="83">
        <v>3.4710000000000001</v>
      </c>
      <c r="J8" s="83">
        <v>3.7639999999999998</v>
      </c>
      <c r="K8" s="83">
        <v>3.6819999999999999</v>
      </c>
      <c r="L8" s="83">
        <v>3.3660000000000001</v>
      </c>
      <c r="M8" s="83">
        <v>3.1139999999999999</v>
      </c>
      <c r="N8" s="83">
        <v>3.0590000000000002</v>
      </c>
      <c r="O8" s="83">
        <v>3.3759999999999999</v>
      </c>
      <c r="P8" s="83">
        <v>3.81</v>
      </c>
      <c r="Q8" s="83">
        <v>4.1269999999999998</v>
      </c>
      <c r="R8" s="83">
        <v>4.5060000000000002</v>
      </c>
      <c r="S8" s="83">
        <v>4.1040000000000001</v>
      </c>
      <c r="T8" s="83">
        <v>3.4729999999999999</v>
      </c>
      <c r="U8" s="83">
        <v>3.0179999999999998</v>
      </c>
      <c r="V8" s="83">
        <v>3.0979999999999999</v>
      </c>
      <c r="W8" s="83">
        <v>2.8210000000000002</v>
      </c>
      <c r="X8" s="83">
        <v>2.399</v>
      </c>
      <c r="Y8" s="83">
        <v>2.2240000000000002</v>
      </c>
      <c r="Z8" s="83">
        <v>2.1819999999999999</v>
      </c>
      <c r="AA8" s="83">
        <v>2.09</v>
      </c>
    </row>
    <row r="9" spans="1:29" s="79" customFormat="1" ht="15" customHeight="1">
      <c r="A9" s="80">
        <v>5</v>
      </c>
      <c r="B9" s="84" t="s">
        <v>422</v>
      </c>
      <c r="C9" s="82" t="s">
        <v>423</v>
      </c>
      <c r="D9" s="85">
        <v>5.3</v>
      </c>
      <c r="E9" s="85">
        <v>6.3</v>
      </c>
      <c r="F9" s="85">
        <v>7.5</v>
      </c>
      <c r="G9" s="85">
        <v>8</v>
      </c>
      <c r="H9" s="85">
        <v>7.8</v>
      </c>
      <c r="I9" s="85">
        <v>8.4</v>
      </c>
      <c r="J9" s="85">
        <v>9</v>
      </c>
      <c r="K9" s="85">
        <v>8.8000000000000007</v>
      </c>
      <c r="L9" s="85">
        <v>8</v>
      </c>
      <c r="M9" s="85">
        <v>7.3</v>
      </c>
      <c r="N9" s="85">
        <v>7.2</v>
      </c>
      <c r="O9" s="85">
        <v>7.9</v>
      </c>
      <c r="P9" s="85">
        <v>8.9</v>
      </c>
      <c r="Q9" s="85">
        <v>9.5</v>
      </c>
      <c r="R9" s="85">
        <v>10.3</v>
      </c>
      <c r="S9" s="85">
        <v>9.4</v>
      </c>
      <c r="T9" s="85">
        <v>7.9</v>
      </c>
      <c r="U9" s="85">
        <v>6.9</v>
      </c>
      <c r="V9" s="85">
        <v>7.1</v>
      </c>
      <c r="W9" s="85">
        <v>6.4</v>
      </c>
      <c r="X9" s="85">
        <v>5.5</v>
      </c>
      <c r="Y9" s="85">
        <v>5</v>
      </c>
      <c r="Z9" s="85">
        <v>4.9000000000000004</v>
      </c>
      <c r="AA9" s="85">
        <v>4.7</v>
      </c>
    </row>
    <row r="10" spans="1:29" s="79" customFormat="1" ht="15" customHeight="1">
      <c r="A10" s="80">
        <v>6</v>
      </c>
      <c r="B10" s="81" t="s">
        <v>424</v>
      </c>
      <c r="C10" s="82" t="s">
        <v>425</v>
      </c>
      <c r="D10" s="112">
        <v>857.85</v>
      </c>
      <c r="E10" s="112">
        <v>918.11500000000001</v>
      </c>
      <c r="F10" s="112">
        <v>955.73900000000003</v>
      </c>
      <c r="G10" s="112">
        <v>990.63</v>
      </c>
      <c r="H10" s="112">
        <v>1021.579</v>
      </c>
      <c r="I10" s="112">
        <v>1046.2940000000001</v>
      </c>
      <c r="J10" s="112">
        <v>1066.7860000000001</v>
      </c>
      <c r="K10" s="112">
        <v>1084.941</v>
      </c>
      <c r="L10" s="112">
        <v>1113.5319999999999</v>
      </c>
      <c r="M10" s="112">
        <v>1144.713</v>
      </c>
      <c r="N10" s="112">
        <v>1184.3520000000001</v>
      </c>
      <c r="O10" s="112">
        <v>1188.7139999999999</v>
      </c>
      <c r="P10" s="112">
        <v>1208.4580000000001</v>
      </c>
      <c r="Q10" s="112">
        <v>1232.1479999999999</v>
      </c>
      <c r="R10" s="112">
        <v>1258.4690000000001</v>
      </c>
      <c r="S10" s="112">
        <v>1294.2629999999999</v>
      </c>
      <c r="T10" s="112">
        <v>1314.268</v>
      </c>
      <c r="U10" s="112">
        <v>1343.2439999999999</v>
      </c>
      <c r="V10" s="112">
        <v>1340.434</v>
      </c>
      <c r="W10" s="112">
        <v>1372.877</v>
      </c>
      <c r="X10" s="112">
        <v>1418.51</v>
      </c>
      <c r="Y10" s="112">
        <v>1450.9849999999999</v>
      </c>
      <c r="Z10" s="112">
        <v>1475.511</v>
      </c>
      <c r="AA10" s="112">
        <v>1502.229</v>
      </c>
    </row>
    <row r="11" spans="1:29" s="79" customFormat="1" ht="15" customHeight="1">
      <c r="A11" s="80">
        <v>7</v>
      </c>
      <c r="B11" s="81" t="s">
        <v>426</v>
      </c>
      <c r="C11" s="82" t="s">
        <v>427</v>
      </c>
      <c r="D11" s="83">
        <v>85.556814669825897</v>
      </c>
      <c r="E11" s="83">
        <v>87.720201916142997</v>
      </c>
      <c r="F11" s="83">
        <v>87.864427732564138</v>
      </c>
      <c r="G11" s="83">
        <v>89.110950860203985</v>
      </c>
      <c r="H11" s="83">
        <v>90.604718244565788</v>
      </c>
      <c r="I11" s="83">
        <v>91.964561656536532</v>
      </c>
      <c r="J11" s="83">
        <v>92.747501802822711</v>
      </c>
      <c r="K11" s="83">
        <v>93.942515710312151</v>
      </c>
      <c r="L11" s="83">
        <v>96.136808488719481</v>
      </c>
      <c r="M11" s="83">
        <v>98.104460698465033</v>
      </c>
      <c r="N11" s="83">
        <v>99.866076027608955</v>
      </c>
      <c r="O11" s="83">
        <v>98.918306376841457</v>
      </c>
      <c r="P11" s="83">
        <v>98.640156588029257</v>
      </c>
      <c r="Q11" s="83">
        <v>99.340681982074813</v>
      </c>
      <c r="R11" s="83">
        <v>100</v>
      </c>
      <c r="S11" s="83">
        <v>101.75131348511384</v>
      </c>
      <c r="T11" s="83">
        <v>101.6173895127228</v>
      </c>
      <c r="U11" s="83">
        <v>102.12217987019676</v>
      </c>
      <c r="V11" s="83">
        <v>102.41063150303904</v>
      </c>
      <c r="W11" s="83">
        <v>103.01844030081386</v>
      </c>
      <c r="X11" s="83">
        <v>104.35768002472443</v>
      </c>
      <c r="Y11" s="83">
        <v>105.15092201504068</v>
      </c>
      <c r="Z11" s="83">
        <v>105.6557123725147</v>
      </c>
      <c r="AA11" s="83">
        <v>106.60348202328218</v>
      </c>
    </row>
    <row r="12" spans="1:29" s="88" customFormat="1" ht="15" customHeight="1">
      <c r="A12" s="86">
        <v>8</v>
      </c>
      <c r="B12" s="87" t="s">
        <v>428</v>
      </c>
      <c r="C12" s="82" t="s">
        <v>429</v>
      </c>
      <c r="D12" s="83">
        <v>60.261000000000003</v>
      </c>
      <c r="E12" s="83">
        <v>59.902000000000001</v>
      </c>
      <c r="F12" s="83">
        <v>58.25</v>
      </c>
      <c r="G12" s="83">
        <v>58.104999999999997</v>
      </c>
      <c r="H12" s="83">
        <v>57.999000000000002</v>
      </c>
      <c r="I12" s="83">
        <v>57.351999999999997</v>
      </c>
      <c r="J12" s="83">
        <v>56.906999999999996</v>
      </c>
      <c r="K12" s="83">
        <v>57.363999999999997</v>
      </c>
      <c r="L12" s="83">
        <v>57.716000000000001</v>
      </c>
      <c r="M12" s="83">
        <v>57.96</v>
      </c>
      <c r="N12" s="83">
        <v>57.401000000000003</v>
      </c>
      <c r="O12" s="83">
        <v>56.704999999999998</v>
      </c>
      <c r="P12" s="83">
        <v>55.85</v>
      </c>
      <c r="Q12" s="83">
        <v>55.945999999999998</v>
      </c>
      <c r="R12" s="83">
        <v>55.5</v>
      </c>
      <c r="S12" s="83">
        <v>56.466999999999999</v>
      </c>
      <c r="T12" s="83">
        <v>57.436999999999998</v>
      </c>
      <c r="U12" s="83">
        <v>57.95</v>
      </c>
      <c r="V12" s="83">
        <v>56.133000000000003</v>
      </c>
      <c r="W12" s="83">
        <v>57.012999999999998</v>
      </c>
      <c r="X12" s="83">
        <v>57.908999999999999</v>
      </c>
      <c r="Y12" s="83">
        <v>57.844999999999999</v>
      </c>
      <c r="Z12" s="83">
        <v>57.639000000000003</v>
      </c>
      <c r="AA12" s="83">
        <v>58.348999999999997</v>
      </c>
    </row>
    <row r="13" spans="1:29" s="88" customFormat="1" ht="15" customHeight="1">
      <c r="A13" s="86">
        <v>9</v>
      </c>
      <c r="B13" s="89" t="s">
        <v>430</v>
      </c>
      <c r="C13" s="82" t="s">
        <v>431</v>
      </c>
      <c r="D13" s="112">
        <v>1553.5</v>
      </c>
      <c r="E13" s="112">
        <v>1564.7</v>
      </c>
      <c r="F13" s="112">
        <v>1541.6</v>
      </c>
      <c r="G13" s="112">
        <v>1537.3</v>
      </c>
      <c r="H13" s="112">
        <v>1528</v>
      </c>
      <c r="I13" s="112">
        <v>1510.5</v>
      </c>
      <c r="J13" s="112">
        <v>1499.6</v>
      </c>
      <c r="K13" s="112">
        <v>1493.6</v>
      </c>
      <c r="L13" s="112">
        <v>1478.7</v>
      </c>
      <c r="M13" s="112">
        <v>1452</v>
      </c>
      <c r="N13" s="112">
        <v>1441.9</v>
      </c>
      <c r="O13" s="112">
        <v>1430.9</v>
      </c>
      <c r="P13" s="112">
        <v>1424.8</v>
      </c>
      <c r="Q13" s="112">
        <v>1422.2</v>
      </c>
      <c r="R13" s="112">
        <v>1411.3</v>
      </c>
      <c r="S13" s="112">
        <v>1424.7</v>
      </c>
      <c r="T13" s="112">
        <v>1424.4</v>
      </c>
      <c r="U13" s="112">
        <v>1418.4</v>
      </c>
      <c r="V13" s="112">
        <v>1372.7</v>
      </c>
      <c r="W13" s="112">
        <v>1389.9</v>
      </c>
      <c r="X13" s="112">
        <v>1392.8</v>
      </c>
      <c r="Y13" s="112">
        <v>1375.3</v>
      </c>
      <c r="Z13" s="112">
        <v>1361.7</v>
      </c>
      <c r="AA13" s="112">
        <v>1366.4</v>
      </c>
    </row>
    <row r="14" spans="1:29" s="88" customFormat="1" ht="15" customHeight="1">
      <c r="A14" s="86">
        <v>10</v>
      </c>
      <c r="B14" s="87" t="s">
        <v>432</v>
      </c>
      <c r="C14" s="82" t="s">
        <v>425</v>
      </c>
      <c r="D14" s="83">
        <v>246.01</v>
      </c>
      <c r="E14" s="83">
        <v>267.17199999999997</v>
      </c>
      <c r="F14" s="83">
        <v>284.69400000000002</v>
      </c>
      <c r="G14" s="83">
        <v>296.39000000000004</v>
      </c>
      <c r="H14" s="83">
        <v>307.41699999999997</v>
      </c>
      <c r="I14" s="83">
        <v>315.08800000000002</v>
      </c>
      <c r="J14" s="83">
        <v>323.25700000000006</v>
      </c>
      <c r="K14" s="83">
        <v>331.15899999999993</v>
      </c>
      <c r="L14" s="83">
        <v>339.62199999999996</v>
      </c>
      <c r="M14" s="83">
        <v>354.3540000000001</v>
      </c>
      <c r="N14" s="83">
        <v>366.28300000000002</v>
      </c>
      <c r="O14" s="83">
        <v>374.57099999999991</v>
      </c>
      <c r="P14" s="83">
        <v>378.7050000000001</v>
      </c>
      <c r="Q14" s="83">
        <v>385.89699999999999</v>
      </c>
      <c r="R14" s="83">
        <v>392.8060000000001</v>
      </c>
      <c r="S14" s="83">
        <v>402.81500000000005</v>
      </c>
      <c r="T14" s="83">
        <v>423.03199999999998</v>
      </c>
      <c r="U14" s="83">
        <v>440.3040000000002</v>
      </c>
      <c r="V14" s="83">
        <v>450.79400000000021</v>
      </c>
      <c r="W14" s="83">
        <v>459.72499999999991</v>
      </c>
      <c r="X14" s="83">
        <v>475.53900000000016</v>
      </c>
      <c r="Y14" s="83">
        <v>492.20100000000002</v>
      </c>
      <c r="Z14" s="83">
        <v>505.0800000000001</v>
      </c>
      <c r="AA14" s="83">
        <v>517.75099999999986</v>
      </c>
    </row>
    <row r="15" spans="1:29" s="88" customFormat="1" ht="15" customHeight="1">
      <c r="A15" s="86">
        <v>11</v>
      </c>
      <c r="B15" s="87" t="s">
        <v>433</v>
      </c>
      <c r="C15" s="82" t="s">
        <v>425</v>
      </c>
      <c r="D15" s="83">
        <v>237.17626280000007</v>
      </c>
      <c r="E15" s="83">
        <v>249.11756520000006</v>
      </c>
      <c r="F15" s="83">
        <v>259.13411820000005</v>
      </c>
      <c r="G15" s="83">
        <v>267.42232480000007</v>
      </c>
      <c r="H15" s="83">
        <v>275.39628660000005</v>
      </c>
      <c r="I15" s="83">
        <v>283.05600360000005</v>
      </c>
      <c r="J15" s="83">
        <v>290.71572060000011</v>
      </c>
      <c r="K15" s="83">
        <v>299.31817200000006</v>
      </c>
      <c r="L15" s="83">
        <v>309.33472500000005</v>
      </c>
      <c r="M15" s="83">
        <v>320.56897660000004</v>
      </c>
      <c r="N15" s="83">
        <v>331.88178940000006</v>
      </c>
      <c r="O15" s="83">
        <v>340.87704680000007</v>
      </c>
      <c r="P15" s="83">
        <v>347.47618760000006</v>
      </c>
      <c r="Q15" s="83">
        <v>352.89691040000014</v>
      </c>
      <c r="R15" s="83">
        <v>358.43547500000005</v>
      </c>
      <c r="S15" s="83">
        <v>365.07389640000008</v>
      </c>
      <c r="T15" s="83">
        <v>373.51922540000015</v>
      </c>
      <c r="U15" s="83">
        <v>382.51448280000005</v>
      </c>
      <c r="V15" s="83">
        <v>388.5636952000001</v>
      </c>
      <c r="W15" s="83">
        <v>392.80600000000015</v>
      </c>
      <c r="X15" s="83">
        <v>398.50168700000012</v>
      </c>
      <c r="Y15" s="83">
        <v>404.8258636000001</v>
      </c>
      <c r="Z15" s="83">
        <v>410.05018340000009</v>
      </c>
      <c r="AA15" s="83">
        <v>415.19594200000012</v>
      </c>
    </row>
    <row r="16" spans="1:29" s="79" customFormat="1" ht="15" customHeight="1">
      <c r="A16" s="90">
        <v>12</v>
      </c>
      <c r="B16" s="91" t="s">
        <v>434</v>
      </c>
      <c r="C16" s="92" t="s">
        <v>427</v>
      </c>
      <c r="D16" s="83">
        <v>84.008506113769272</v>
      </c>
      <c r="E16" s="83">
        <v>85.624667729930891</v>
      </c>
      <c r="F16" s="83">
        <v>84.805954279638499</v>
      </c>
      <c r="G16" s="83">
        <v>86.889952153110045</v>
      </c>
      <c r="H16" s="83">
        <v>88.399787347155765</v>
      </c>
      <c r="I16" s="83">
        <v>89.122807017543863</v>
      </c>
      <c r="J16" s="83">
        <v>90.770866560340252</v>
      </c>
      <c r="K16" s="83">
        <v>92.567783094098885</v>
      </c>
      <c r="L16" s="83">
        <v>94.407230196703892</v>
      </c>
      <c r="M16" s="83">
        <v>97.203615098351946</v>
      </c>
      <c r="N16" s="83">
        <v>98.851674641148321</v>
      </c>
      <c r="O16" s="83">
        <v>98.851674641148321</v>
      </c>
      <c r="P16" s="83">
        <v>98.149920255183417</v>
      </c>
      <c r="Q16" s="83">
        <v>99.298245614035096</v>
      </c>
      <c r="R16" s="83">
        <v>100</v>
      </c>
      <c r="S16" s="83">
        <v>103.70015948963318</v>
      </c>
      <c r="T16" s="83">
        <v>107.08133971291866</v>
      </c>
      <c r="U16" s="83">
        <v>108.24029771398192</v>
      </c>
      <c r="V16" s="83">
        <v>102.15842636895269</v>
      </c>
      <c r="W16" s="83">
        <v>106.32642211589581</v>
      </c>
      <c r="X16" s="83">
        <v>110.21796916533759</v>
      </c>
      <c r="Y16" s="83">
        <v>110.66454013822435</v>
      </c>
      <c r="Z16" s="83">
        <v>110.99415204678363</v>
      </c>
      <c r="AA16" s="83">
        <v>112.76980329611909</v>
      </c>
    </row>
    <row r="17" spans="1:28" s="79" customFormat="1" ht="15" customHeight="1">
      <c r="A17" s="80">
        <v>13</v>
      </c>
      <c r="B17" s="84" t="s">
        <v>430</v>
      </c>
      <c r="C17" s="82" t="s">
        <v>427</v>
      </c>
      <c r="D17" s="83">
        <v>85.178389398572889</v>
      </c>
      <c r="E17" s="83">
        <v>87.961264016309897</v>
      </c>
      <c r="F17" s="83">
        <v>88.256880733944953</v>
      </c>
      <c r="G17" s="83">
        <v>90.397553516819585</v>
      </c>
      <c r="H17" s="83">
        <v>91.580020387359852</v>
      </c>
      <c r="I17" s="83">
        <v>92.313965341488284</v>
      </c>
      <c r="J17" s="83">
        <v>94.067278287461775</v>
      </c>
      <c r="K17" s="83">
        <v>94.780835881753319</v>
      </c>
      <c r="L17" s="83">
        <v>95.127420998980625</v>
      </c>
      <c r="M17" s="83">
        <v>95.76962283384303</v>
      </c>
      <c r="N17" s="83">
        <v>97.655453618756368</v>
      </c>
      <c r="O17" s="83">
        <v>98.093781855249745</v>
      </c>
      <c r="P17" s="83">
        <v>98.470948012232412</v>
      </c>
      <c r="Q17" s="83">
        <v>99.266055045871553</v>
      </c>
      <c r="R17" s="83">
        <v>100</v>
      </c>
      <c r="S17" s="83">
        <v>102.89500509683995</v>
      </c>
      <c r="T17" s="83">
        <v>104.42405708460755</v>
      </c>
      <c r="U17" s="83">
        <v>104.18960244648319</v>
      </c>
      <c r="V17" s="83">
        <v>98.246687054026509</v>
      </c>
      <c r="W17" s="83">
        <v>101.93679918450562</v>
      </c>
      <c r="X17" s="83">
        <v>104.25076452599389</v>
      </c>
      <c r="Y17" s="83">
        <v>103.4658511722732</v>
      </c>
      <c r="Z17" s="83">
        <v>103.11926605504587</v>
      </c>
      <c r="AA17" s="83">
        <v>103.8532110091743</v>
      </c>
    </row>
    <row r="18" spans="1:28" s="79" customFormat="1" ht="15" customHeight="1">
      <c r="A18" s="80">
        <v>14</v>
      </c>
      <c r="B18" s="84" t="s">
        <v>435</v>
      </c>
      <c r="C18" s="82" t="s">
        <v>427</v>
      </c>
      <c r="D18" s="83">
        <v>77.372942759548707</v>
      </c>
      <c r="E18" s="83">
        <v>79.329261981161366</v>
      </c>
      <c r="F18" s="83">
        <v>80.809440016561425</v>
      </c>
      <c r="G18" s="83">
        <v>82.993478935927968</v>
      </c>
      <c r="H18" s="83">
        <v>84.597867715557399</v>
      </c>
      <c r="I18" s="83">
        <v>86.254010971949072</v>
      </c>
      <c r="J18" s="83">
        <v>88.531207949487637</v>
      </c>
      <c r="K18" s="83">
        <v>89.555946589379971</v>
      </c>
      <c r="L18" s="83">
        <v>90.787703136321284</v>
      </c>
      <c r="M18" s="83">
        <v>93.085601904564754</v>
      </c>
      <c r="N18" s="83">
        <v>95.580167684504715</v>
      </c>
      <c r="O18" s="83">
        <v>96.749818859331327</v>
      </c>
      <c r="P18" s="83">
        <v>97.536486906117375</v>
      </c>
      <c r="Q18" s="83">
        <v>98.509471069247496</v>
      </c>
      <c r="R18" s="83">
        <v>100</v>
      </c>
      <c r="S18" s="83">
        <v>101.93561743090778</v>
      </c>
      <c r="T18" s="83">
        <v>103.47790083842253</v>
      </c>
      <c r="U18" s="83">
        <v>103.67456785011903</v>
      </c>
      <c r="V18" s="83">
        <v>101.00403684918746</v>
      </c>
      <c r="W18" s="83">
        <v>103.50895352447986</v>
      </c>
      <c r="X18" s="83">
        <v>105.64123796708415</v>
      </c>
      <c r="Y18" s="83">
        <v>106.17948452541144</v>
      </c>
      <c r="Z18" s="83">
        <v>106.87299451402545</v>
      </c>
      <c r="AA18" s="83">
        <v>107.26632853741849</v>
      </c>
    </row>
    <row r="19" spans="1:28" s="79" customFormat="1" ht="15" customHeight="1">
      <c r="A19" s="80">
        <v>15</v>
      </c>
      <c r="B19" s="84" t="s">
        <v>436</v>
      </c>
      <c r="C19" s="82" t="s">
        <v>427</v>
      </c>
      <c r="D19" s="83">
        <v>86.605898123324394</v>
      </c>
      <c r="E19" s="83">
        <v>87.603217158176932</v>
      </c>
      <c r="F19" s="83">
        <v>86.144772117962461</v>
      </c>
      <c r="G19" s="83">
        <v>88</v>
      </c>
      <c r="H19" s="83">
        <v>89.265415549597847</v>
      </c>
      <c r="I19" s="83">
        <v>89.737265415549601</v>
      </c>
      <c r="J19" s="83">
        <v>91.217158176943698</v>
      </c>
      <c r="K19" s="83">
        <v>93.050938337801597</v>
      </c>
      <c r="L19" s="83">
        <v>94.841823056300271</v>
      </c>
      <c r="M19" s="83">
        <v>97.52278820375335</v>
      </c>
      <c r="N19" s="83">
        <v>98.991957104557642</v>
      </c>
      <c r="O19" s="83">
        <v>98.820375335120644</v>
      </c>
      <c r="P19" s="83">
        <v>98.080428954423581</v>
      </c>
      <c r="Q19" s="83">
        <v>99.249329758713131</v>
      </c>
      <c r="R19" s="83">
        <v>100</v>
      </c>
      <c r="S19" s="83">
        <v>103.8176943699732</v>
      </c>
      <c r="T19" s="83">
        <v>107.33512064343165</v>
      </c>
      <c r="U19" s="83">
        <v>108.68632707774799</v>
      </c>
      <c r="V19" s="83">
        <v>102.89544235924933</v>
      </c>
      <c r="W19" s="83">
        <v>107.23860589812332</v>
      </c>
      <c r="X19" s="83">
        <v>111.13136729222519</v>
      </c>
      <c r="Y19" s="83">
        <v>111.3887399463807</v>
      </c>
      <c r="Z19" s="83">
        <v>111.4745308310992</v>
      </c>
      <c r="AA19" s="83">
        <v>112.90080428954423</v>
      </c>
    </row>
    <row r="20" spans="1:28" s="79" customFormat="1" ht="15" customHeight="1">
      <c r="A20" s="93"/>
      <c r="B20" s="94" t="s">
        <v>437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8" s="79" customFormat="1" ht="15" customHeight="1">
      <c r="A21" s="80">
        <v>16</v>
      </c>
      <c r="B21" s="81" t="s">
        <v>438</v>
      </c>
      <c r="C21" s="82" t="s">
        <v>439</v>
      </c>
      <c r="D21" s="83">
        <v>38.79</v>
      </c>
      <c r="E21" s="83">
        <v>38.283000000000001</v>
      </c>
      <c r="F21" s="83">
        <v>37.786000000000001</v>
      </c>
      <c r="G21" s="83">
        <v>37.798000000000002</v>
      </c>
      <c r="H21" s="83">
        <v>37.957999999999998</v>
      </c>
      <c r="I21" s="83">
        <v>37.969000000000001</v>
      </c>
      <c r="J21" s="83">
        <v>37.947000000000003</v>
      </c>
      <c r="K21" s="83">
        <v>38.406999999999996</v>
      </c>
      <c r="L21" s="83">
        <v>39.030999999999999</v>
      </c>
      <c r="M21" s="83">
        <v>39.917000000000002</v>
      </c>
      <c r="N21" s="83">
        <v>39.808999999999997</v>
      </c>
      <c r="O21" s="83">
        <v>39.630000000000003</v>
      </c>
      <c r="P21" s="83">
        <v>39.200000000000003</v>
      </c>
      <c r="Q21" s="83">
        <v>39.337000000000003</v>
      </c>
      <c r="R21" s="83">
        <v>39.326000000000001</v>
      </c>
      <c r="S21" s="83">
        <v>39.634999999999998</v>
      </c>
      <c r="T21" s="83">
        <v>40.325000000000003</v>
      </c>
      <c r="U21" s="83">
        <v>40.856000000000002</v>
      </c>
      <c r="V21" s="83">
        <v>40.892000000000003</v>
      </c>
      <c r="W21" s="83">
        <v>41.02</v>
      </c>
      <c r="X21" s="83">
        <v>41.576999999999998</v>
      </c>
      <c r="Y21" s="83">
        <v>42.06</v>
      </c>
      <c r="Z21" s="83">
        <v>42.328000000000003</v>
      </c>
      <c r="AA21" s="83">
        <v>42.703000000000003</v>
      </c>
    </row>
    <row r="22" spans="1:28" s="79" customFormat="1" ht="15" customHeight="1">
      <c r="A22" s="95" t="s">
        <v>440</v>
      </c>
      <c r="B22" s="96"/>
      <c r="C22" s="97"/>
      <c r="D22" s="97"/>
      <c r="E22" s="97"/>
      <c r="F22" s="97"/>
      <c r="G22" s="97"/>
      <c r="H22" s="97"/>
      <c r="I22" s="97"/>
      <c r="J22" s="97"/>
      <c r="K22" s="98"/>
      <c r="L22" s="98"/>
      <c r="M22" s="97"/>
      <c r="N22" s="97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</row>
    <row r="23" spans="1:28" s="79" customFormat="1" ht="12" customHeight="1">
      <c r="A23" s="100" t="s">
        <v>444</v>
      </c>
      <c r="B23" s="111"/>
      <c r="C23" s="97"/>
      <c r="D23" s="97"/>
      <c r="E23" s="97"/>
      <c r="F23" s="97"/>
      <c r="G23" s="97"/>
      <c r="H23" s="97"/>
      <c r="I23" s="97"/>
      <c r="J23" s="97"/>
      <c r="K23" s="98"/>
      <c r="L23" s="98"/>
      <c r="M23" s="97"/>
      <c r="N23" s="97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</row>
    <row r="24" spans="1:28" s="79" customFormat="1" ht="12" customHeight="1">
      <c r="A24" s="79" t="s">
        <v>443</v>
      </c>
      <c r="B24" s="97"/>
      <c r="C24" s="97"/>
      <c r="D24" s="97"/>
      <c r="E24" s="97"/>
      <c r="F24" s="97"/>
      <c r="G24" s="97"/>
      <c r="H24" s="97"/>
      <c r="I24" s="97"/>
      <c r="J24" s="97"/>
      <c r="K24" s="98"/>
      <c r="L24" s="98"/>
      <c r="M24" s="97"/>
      <c r="N24" s="97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</row>
    <row r="25" spans="1:28" s="79" customFormat="1" ht="12" customHeight="1">
      <c r="A25" s="99"/>
      <c r="B25" s="97"/>
      <c r="C25" s="97"/>
      <c r="D25" s="97"/>
      <c r="E25" s="97"/>
      <c r="F25" s="97"/>
      <c r="G25" s="97"/>
      <c r="H25" s="97"/>
      <c r="I25" s="97"/>
      <c r="J25" s="97"/>
      <c r="K25" s="98"/>
      <c r="L25" s="98"/>
      <c r="M25" s="97"/>
      <c r="N25" s="97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</row>
    <row r="26" spans="1:28" s="79" customFormat="1" ht="12" customHeight="1">
      <c r="A26" s="101"/>
      <c r="B26" s="97"/>
      <c r="C26" s="97"/>
      <c r="D26" s="97"/>
      <c r="E26" s="97"/>
      <c r="F26" s="97"/>
      <c r="G26" s="97"/>
      <c r="H26" s="97"/>
      <c r="I26" s="97"/>
      <c r="J26" s="97"/>
      <c r="K26" s="98"/>
      <c r="L26" s="98"/>
      <c r="M26" s="97"/>
      <c r="N26" s="97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</row>
    <row r="27" spans="1:28" s="99" customFormat="1" ht="12" customHeight="1">
      <c r="B27" s="97"/>
      <c r="C27" s="97"/>
      <c r="D27" s="97"/>
      <c r="E27" s="97"/>
      <c r="F27" s="97"/>
      <c r="G27" s="97"/>
      <c r="H27" s="97"/>
      <c r="I27" s="97"/>
      <c r="J27" s="97"/>
      <c r="K27" s="98"/>
      <c r="L27" s="98"/>
      <c r="M27" s="97"/>
      <c r="N27" s="97"/>
      <c r="O27" s="102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2"/>
    </row>
    <row r="28" spans="1:28" s="99" customFormat="1" ht="12" customHeight="1">
      <c r="B28" s="97"/>
      <c r="C28" s="97"/>
      <c r="D28" s="97"/>
      <c r="E28" s="97"/>
      <c r="F28" s="97"/>
      <c r="G28" s="97"/>
      <c r="H28" s="97"/>
      <c r="I28" s="97"/>
      <c r="J28" s="97"/>
      <c r="K28" s="98"/>
      <c r="L28" s="98"/>
      <c r="M28" s="97"/>
      <c r="N28" s="97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</row>
    <row r="29" spans="1:28" ht="12" customHeight="1">
      <c r="A29" s="108"/>
      <c r="B29" s="106"/>
      <c r="C29" s="64"/>
    </row>
    <row r="30" spans="1:28" ht="12" customHeight="1">
      <c r="B30" s="106"/>
      <c r="C30" s="64"/>
    </row>
    <row r="31" spans="1:28" ht="12" customHeight="1">
      <c r="B31" s="106"/>
      <c r="C31" s="64"/>
    </row>
    <row r="32" spans="1:28" ht="12" customHeight="1">
      <c r="B32" s="106"/>
      <c r="C32" s="64"/>
    </row>
    <row r="33" spans="2:27" ht="12" customHeight="1">
      <c r="B33" s="106"/>
      <c r="C33" s="64"/>
      <c r="K33" s="105"/>
      <c r="L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</row>
    <row r="34" spans="2:27" ht="12" customHeight="1">
      <c r="B34" s="106"/>
      <c r="C34" s="64"/>
      <c r="K34" s="105"/>
      <c r="L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</row>
    <row r="35" spans="2:27" ht="12" customHeight="1">
      <c r="B35" s="106"/>
      <c r="C35" s="64"/>
      <c r="K35" s="105"/>
      <c r="L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</row>
    <row r="36" spans="2:27" ht="12" customHeight="1">
      <c r="B36" s="106"/>
      <c r="C36" s="64"/>
      <c r="K36" s="105"/>
      <c r="L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</row>
    <row r="37" spans="2:27" ht="12" customHeight="1">
      <c r="B37" s="106"/>
      <c r="C37" s="64"/>
      <c r="K37" s="105"/>
      <c r="L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</row>
    <row r="38" spans="2:27" ht="12" customHeight="1">
      <c r="B38" s="106"/>
      <c r="C38" s="64"/>
      <c r="K38" s="105"/>
      <c r="L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</row>
    <row r="39" spans="2:27" ht="12" customHeight="1">
      <c r="B39" s="106"/>
      <c r="C39" s="64"/>
      <c r="K39" s="105"/>
      <c r="L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</row>
    <row r="40" spans="2:27" ht="12" customHeight="1">
      <c r="B40" s="106"/>
      <c r="C40" s="64"/>
      <c r="K40" s="105"/>
      <c r="L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</row>
    <row r="41" spans="2:27" ht="12" customHeight="1">
      <c r="B41" s="106"/>
      <c r="C41" s="64"/>
      <c r="K41" s="105"/>
      <c r="L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</row>
    <row r="42" spans="2:27" ht="12" customHeight="1">
      <c r="B42" s="106"/>
      <c r="C42" s="64"/>
      <c r="K42" s="105"/>
      <c r="L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</row>
    <row r="43" spans="2:27" ht="12" customHeight="1">
      <c r="B43" s="106"/>
      <c r="C43" s="64"/>
      <c r="K43" s="105"/>
      <c r="L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</row>
    <row r="44" spans="2:27" ht="12" customHeight="1">
      <c r="B44" s="106"/>
      <c r="C44" s="64"/>
      <c r="K44" s="105"/>
      <c r="L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</row>
    <row r="45" spans="2:27" ht="12" customHeight="1">
      <c r="B45" s="106"/>
      <c r="C45" s="64"/>
      <c r="K45" s="105"/>
      <c r="L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</row>
    <row r="46" spans="2:27" ht="12" customHeight="1">
      <c r="B46" s="106"/>
      <c r="C46" s="64"/>
      <c r="K46" s="105"/>
      <c r="L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</row>
    <row r="47" spans="2:27" ht="12" customHeight="1">
      <c r="B47" s="106"/>
      <c r="C47" s="64"/>
      <c r="K47" s="105"/>
      <c r="L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</row>
    <row r="48" spans="2:27" ht="12" customHeight="1">
      <c r="B48" s="106"/>
      <c r="C48" s="64"/>
      <c r="K48" s="105"/>
      <c r="L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</row>
    <row r="49" spans="2:27" ht="12" customHeight="1">
      <c r="B49" s="106"/>
      <c r="C49" s="64"/>
      <c r="K49" s="105"/>
      <c r="L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</row>
    <row r="50" spans="2:27" ht="12" customHeight="1">
      <c r="B50" s="106"/>
      <c r="C50" s="64"/>
      <c r="K50" s="105"/>
      <c r="L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</row>
    <row r="51" spans="2:27" ht="12" customHeight="1">
      <c r="B51" s="106"/>
      <c r="C51" s="64"/>
      <c r="K51" s="105"/>
      <c r="L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</row>
    <row r="52" spans="2:27" ht="12" customHeight="1">
      <c r="B52" s="106"/>
      <c r="C52" s="64"/>
      <c r="K52" s="105"/>
      <c r="L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</row>
    <row r="53" spans="2:27" ht="12" customHeight="1">
      <c r="B53" s="106"/>
      <c r="C53" s="64"/>
      <c r="K53" s="105"/>
      <c r="L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</row>
    <row r="54" spans="2:27" ht="12" customHeight="1">
      <c r="B54" s="106"/>
      <c r="C54" s="64"/>
      <c r="K54" s="105"/>
      <c r="L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</row>
    <row r="55" spans="2:27" ht="12" customHeight="1">
      <c r="B55" s="106"/>
      <c r="C55" s="64"/>
      <c r="K55" s="105"/>
      <c r="L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</row>
    <row r="56" spans="2:27" ht="12" customHeight="1">
      <c r="B56" s="106"/>
      <c r="C56" s="64"/>
      <c r="K56" s="105"/>
      <c r="L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</row>
    <row r="57" spans="2:27" ht="12" customHeight="1">
      <c r="B57" s="106"/>
      <c r="C57" s="64"/>
      <c r="K57" s="105"/>
      <c r="L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</row>
    <row r="58" spans="2:27" ht="12" customHeight="1">
      <c r="B58" s="106"/>
      <c r="C58" s="64"/>
      <c r="K58" s="105"/>
      <c r="L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</row>
    <row r="59" spans="2:27" ht="12" customHeight="1">
      <c r="B59" s="106"/>
      <c r="C59" s="64"/>
      <c r="K59" s="105"/>
      <c r="L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</row>
    <row r="60" spans="2:27" ht="12" customHeight="1">
      <c r="B60" s="106"/>
      <c r="C60" s="64"/>
      <c r="K60" s="105"/>
      <c r="L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</row>
    <row r="61" spans="2:27" ht="12" customHeight="1">
      <c r="B61" s="106"/>
      <c r="C61" s="64"/>
      <c r="K61" s="105"/>
      <c r="L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</row>
    <row r="62" spans="2:27" ht="12" customHeight="1">
      <c r="B62" s="106"/>
      <c r="C62" s="64"/>
      <c r="K62" s="105"/>
      <c r="L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</row>
    <row r="63" spans="2:27" ht="12" customHeight="1">
      <c r="B63" s="106"/>
      <c r="C63" s="64"/>
      <c r="K63" s="105"/>
      <c r="L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</row>
    <row r="64" spans="2:27" ht="12" customHeight="1">
      <c r="B64" s="106"/>
      <c r="C64" s="64"/>
      <c r="K64" s="105"/>
      <c r="L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</row>
    <row r="65" spans="2:27" ht="12" customHeight="1">
      <c r="B65" s="106"/>
      <c r="C65" s="64"/>
      <c r="K65" s="105"/>
      <c r="L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</row>
    <row r="66" spans="2:27" ht="12" customHeight="1">
      <c r="B66" s="106"/>
      <c r="C66" s="64"/>
      <c r="K66" s="105"/>
      <c r="L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</row>
    <row r="67" spans="2:27" ht="12" customHeight="1">
      <c r="B67" s="106"/>
      <c r="C67" s="64"/>
      <c r="K67" s="105"/>
      <c r="L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</row>
    <row r="68" spans="2:27" ht="12" customHeight="1">
      <c r="B68" s="106"/>
      <c r="C68" s="64"/>
      <c r="K68" s="105"/>
      <c r="L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</row>
    <row r="69" spans="2:27" ht="12" customHeight="1">
      <c r="B69" s="106"/>
      <c r="C69" s="64"/>
      <c r="K69" s="105"/>
      <c r="L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</row>
    <row r="70" spans="2:27" ht="12" customHeight="1">
      <c r="B70" s="106"/>
      <c r="C70" s="64"/>
      <c r="K70" s="105"/>
      <c r="L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</row>
    <row r="71" spans="2:27" ht="12" customHeight="1">
      <c r="B71" s="106"/>
      <c r="C71" s="64"/>
      <c r="K71" s="105"/>
      <c r="L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</row>
    <row r="72" spans="2:27" ht="12" customHeight="1">
      <c r="B72" s="106"/>
      <c r="C72" s="64"/>
      <c r="K72" s="105"/>
      <c r="L72" s="105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</row>
    <row r="73" spans="2:27" ht="12" customHeight="1">
      <c r="B73" s="106"/>
      <c r="C73" s="64"/>
      <c r="K73" s="105"/>
      <c r="L73" s="105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</row>
    <row r="74" spans="2:27" ht="12" customHeight="1">
      <c r="B74" s="106"/>
      <c r="C74" s="64"/>
      <c r="K74" s="105"/>
      <c r="L74" s="105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</row>
    <row r="75" spans="2:27" ht="12" customHeight="1">
      <c r="B75" s="106"/>
      <c r="C75" s="64"/>
      <c r="K75" s="105"/>
      <c r="L75" s="105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</row>
    <row r="76" spans="2:27" ht="12" customHeight="1">
      <c r="B76" s="106"/>
      <c r="C76" s="64"/>
      <c r="K76" s="105"/>
      <c r="L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</row>
    <row r="77" spans="2:27" ht="12" customHeight="1">
      <c r="B77" s="106"/>
      <c r="C77" s="64"/>
      <c r="K77" s="105"/>
      <c r="L77" s="105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</row>
    <row r="78" spans="2:27" ht="12" customHeight="1">
      <c r="B78" s="106"/>
      <c r="C78" s="64"/>
      <c r="K78" s="105"/>
      <c r="L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</row>
    <row r="79" spans="2:27" ht="12" customHeight="1">
      <c r="B79" s="106"/>
      <c r="C79" s="64"/>
      <c r="K79" s="105"/>
      <c r="L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</row>
    <row r="80" spans="2:27" ht="12" customHeight="1">
      <c r="B80" s="106"/>
      <c r="C80" s="64"/>
      <c r="K80" s="105"/>
      <c r="L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</row>
    <row r="81" spans="2:27" ht="12" customHeight="1">
      <c r="B81" s="106"/>
      <c r="C81" s="64"/>
      <c r="K81" s="105"/>
      <c r="L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</row>
    <row r="82" spans="2:27" ht="12" customHeight="1">
      <c r="B82" s="106"/>
      <c r="C82" s="64"/>
      <c r="K82" s="105"/>
      <c r="L82" s="105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</row>
    <row r="83" spans="2:27" ht="12" customHeight="1">
      <c r="B83" s="106"/>
      <c r="C83" s="64"/>
      <c r="K83" s="105"/>
      <c r="L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</row>
    <row r="84" spans="2:27" ht="12" customHeight="1">
      <c r="B84" s="106"/>
      <c r="C84" s="64"/>
      <c r="K84" s="105"/>
      <c r="L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</row>
    <row r="85" spans="2:27" ht="12" customHeight="1">
      <c r="B85" s="106"/>
      <c r="C85" s="64"/>
      <c r="K85" s="105"/>
      <c r="L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</row>
    <row r="86" spans="2:27" ht="12" customHeight="1">
      <c r="B86" s="106"/>
      <c r="C86" s="64"/>
      <c r="K86" s="105"/>
      <c r="L86" s="105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</row>
    <row r="87" spans="2:27" ht="12" customHeight="1">
      <c r="B87" s="106"/>
      <c r="C87" s="64"/>
      <c r="K87" s="105"/>
      <c r="L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</row>
    <row r="88" spans="2:27" ht="12" customHeight="1">
      <c r="B88" s="106"/>
      <c r="C88" s="64"/>
      <c r="K88" s="105"/>
      <c r="L88" s="105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</row>
    <row r="89" spans="2:27" ht="12" customHeight="1">
      <c r="B89" s="106"/>
      <c r="C89" s="64"/>
      <c r="K89" s="105"/>
      <c r="L89" s="105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</row>
    <row r="90" spans="2:27" ht="12" customHeight="1">
      <c r="B90" s="106"/>
      <c r="C90" s="64"/>
      <c r="K90" s="105"/>
      <c r="L90" s="105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</row>
    <row r="91" spans="2:27" ht="12" customHeight="1">
      <c r="B91" s="106"/>
      <c r="C91" s="64"/>
      <c r="K91" s="105"/>
      <c r="L91" s="105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</row>
    <row r="92" spans="2:27" ht="12" customHeight="1">
      <c r="B92" s="106"/>
      <c r="C92" s="64"/>
      <c r="K92" s="105"/>
      <c r="L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</row>
    <row r="93" spans="2:27" ht="12" customHeight="1">
      <c r="B93" s="106"/>
      <c r="C93" s="64"/>
      <c r="K93" s="105"/>
      <c r="L93" s="105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</row>
    <row r="94" spans="2:27" ht="12" customHeight="1">
      <c r="B94" s="106"/>
      <c r="C94" s="64"/>
      <c r="K94" s="105"/>
      <c r="L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</row>
    <row r="95" spans="2:27" ht="12" customHeight="1">
      <c r="B95" s="106"/>
      <c r="C95" s="64"/>
      <c r="K95" s="105"/>
      <c r="L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</row>
    <row r="96" spans="2:27" ht="12" customHeight="1">
      <c r="B96" s="106"/>
      <c r="C96" s="64"/>
      <c r="K96" s="105"/>
      <c r="L96" s="105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</row>
    <row r="97" spans="2:27" ht="12" customHeight="1">
      <c r="B97" s="106"/>
      <c r="C97" s="64"/>
      <c r="K97" s="105"/>
      <c r="L97" s="105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</row>
    <row r="98" spans="2:27" ht="12" customHeight="1">
      <c r="B98" s="106"/>
      <c r="C98" s="64"/>
      <c r="K98" s="105"/>
      <c r="L98" s="105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</row>
    <row r="99" spans="2:27" ht="12" customHeight="1">
      <c r="B99" s="106"/>
      <c r="C99" s="64"/>
      <c r="K99" s="105"/>
      <c r="L99" s="105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</row>
    <row r="100" spans="2:27" ht="12" customHeight="1">
      <c r="B100" s="106"/>
      <c r="C100" s="64"/>
      <c r="K100" s="105"/>
      <c r="L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</row>
    <row r="101" spans="2:27" ht="12" customHeight="1">
      <c r="B101" s="106"/>
      <c r="C101" s="64"/>
      <c r="K101" s="105"/>
      <c r="L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</row>
    <row r="102" spans="2:27" ht="12" customHeight="1">
      <c r="B102" s="106"/>
      <c r="C102" s="64"/>
      <c r="K102" s="105"/>
      <c r="L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</row>
    <row r="103" spans="2:27" ht="12" customHeight="1">
      <c r="B103" s="106"/>
      <c r="C103" s="64"/>
      <c r="K103" s="105"/>
      <c r="L103" s="105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</row>
    <row r="104" spans="2:27" ht="12" customHeight="1">
      <c r="B104" s="106"/>
      <c r="C104" s="64"/>
      <c r="K104" s="105"/>
      <c r="L104" s="105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  <c r="AA104" s="105"/>
    </row>
    <row r="105" spans="2:27" ht="12" customHeight="1">
      <c r="B105" s="106"/>
      <c r="C105" s="64"/>
      <c r="K105" s="105"/>
      <c r="L105" s="105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</row>
    <row r="106" spans="2:27" ht="12" customHeight="1">
      <c r="B106" s="106"/>
      <c r="C106" s="64"/>
      <c r="K106" s="105"/>
      <c r="L106" s="105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</row>
    <row r="107" spans="2:27" ht="12" customHeight="1">
      <c r="B107" s="106"/>
      <c r="C107" s="64"/>
      <c r="K107" s="105"/>
      <c r="L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105"/>
    </row>
    <row r="108" spans="2:27" ht="12" customHeight="1">
      <c r="B108" s="106"/>
      <c r="C108" s="64"/>
      <c r="K108" s="105"/>
      <c r="L108" s="105"/>
      <c r="P108" s="105"/>
      <c r="Q108" s="105"/>
      <c r="R108" s="105"/>
      <c r="S108" s="105"/>
      <c r="T108" s="105"/>
      <c r="U108" s="105"/>
      <c r="V108" s="105"/>
      <c r="W108" s="105"/>
      <c r="X108" s="105"/>
      <c r="Y108" s="105"/>
      <c r="Z108" s="105"/>
      <c r="AA108" s="105"/>
    </row>
    <row r="109" spans="2:27" ht="12" customHeight="1">
      <c r="B109" s="106"/>
      <c r="C109" s="64"/>
      <c r="K109" s="105"/>
      <c r="L109" s="105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  <c r="AA109" s="105"/>
    </row>
    <row r="110" spans="2:27" ht="12" customHeight="1">
      <c r="B110" s="106"/>
      <c r="C110" s="64"/>
      <c r="K110" s="105"/>
      <c r="L110" s="105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</row>
    <row r="111" spans="2:27" ht="12" customHeight="1">
      <c r="B111" s="106"/>
      <c r="C111" s="64"/>
      <c r="K111" s="105"/>
      <c r="L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5"/>
      <c r="Z111" s="105"/>
      <c r="AA111" s="105"/>
    </row>
    <row r="112" spans="2:27" ht="12" customHeight="1">
      <c r="B112" s="106"/>
      <c r="C112" s="64"/>
      <c r="K112" s="105"/>
      <c r="L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</row>
    <row r="113" spans="2:27" ht="12" customHeight="1">
      <c r="B113" s="106"/>
      <c r="C113" s="64"/>
      <c r="K113" s="105"/>
      <c r="L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</row>
    <row r="114" spans="2:27" ht="12" customHeight="1">
      <c r="B114" s="106"/>
      <c r="C114" s="64"/>
      <c r="K114" s="105"/>
      <c r="L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  <c r="AA114" s="105"/>
    </row>
    <row r="115" spans="2:27" ht="12" customHeight="1">
      <c r="B115" s="106"/>
      <c r="C115" s="64"/>
      <c r="K115" s="105"/>
      <c r="L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</row>
    <row r="116" spans="2:27" ht="12" customHeight="1">
      <c r="B116" s="106"/>
      <c r="C116" s="64"/>
      <c r="K116" s="105"/>
      <c r="L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</row>
    <row r="117" spans="2:27" ht="12" customHeight="1">
      <c r="B117" s="106"/>
      <c r="C117" s="64"/>
      <c r="K117" s="105"/>
      <c r="L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</row>
    <row r="118" spans="2:27" ht="12" customHeight="1">
      <c r="B118" s="106"/>
      <c r="C118" s="64"/>
      <c r="K118" s="105"/>
      <c r="L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</row>
    <row r="119" spans="2:27" ht="12" customHeight="1">
      <c r="B119" s="106"/>
      <c r="C119" s="64"/>
      <c r="K119" s="105"/>
      <c r="L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5"/>
      <c r="Z119" s="105"/>
      <c r="AA119" s="105"/>
    </row>
    <row r="120" spans="2:27" ht="12" customHeight="1">
      <c r="B120" s="106"/>
      <c r="C120" s="64"/>
      <c r="K120" s="105"/>
      <c r="L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5"/>
    </row>
    <row r="121" spans="2:27" ht="12" customHeight="1">
      <c r="B121" s="106"/>
      <c r="C121" s="64"/>
      <c r="K121" s="105"/>
      <c r="L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  <c r="AA121" s="105"/>
    </row>
    <row r="122" spans="2:27" ht="12" customHeight="1">
      <c r="B122" s="106"/>
      <c r="C122" s="64"/>
      <c r="K122" s="105"/>
      <c r="L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5"/>
      <c r="Z122" s="105"/>
      <c r="AA122" s="105"/>
    </row>
    <row r="123" spans="2:27" ht="12" customHeight="1">
      <c r="B123" s="106"/>
      <c r="C123" s="64"/>
      <c r="K123" s="105"/>
      <c r="L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</row>
    <row r="124" spans="2:27" ht="12" customHeight="1">
      <c r="B124" s="106"/>
      <c r="C124" s="64"/>
      <c r="K124" s="105"/>
      <c r="L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5"/>
    </row>
    <row r="125" spans="2:27" ht="12" customHeight="1">
      <c r="B125" s="106"/>
      <c r="C125" s="64"/>
      <c r="K125" s="105"/>
      <c r="L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</row>
    <row r="126" spans="2:27" ht="12" customHeight="1">
      <c r="B126" s="106"/>
      <c r="C126" s="64"/>
      <c r="K126" s="105"/>
      <c r="L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</row>
    <row r="127" spans="2:27" ht="12" customHeight="1">
      <c r="B127" s="106"/>
      <c r="C127" s="64"/>
      <c r="K127" s="105"/>
      <c r="L127" s="105"/>
      <c r="P127" s="105"/>
      <c r="Q127" s="105"/>
      <c r="R127" s="105"/>
      <c r="S127" s="105"/>
      <c r="T127" s="105"/>
      <c r="U127" s="105"/>
      <c r="V127" s="105"/>
      <c r="W127" s="105"/>
      <c r="X127" s="105"/>
      <c r="Y127" s="105"/>
      <c r="Z127" s="105"/>
      <c r="AA127" s="105"/>
    </row>
    <row r="128" spans="2:27" ht="12" customHeight="1">
      <c r="B128" s="106"/>
      <c r="C128" s="64"/>
      <c r="K128" s="105"/>
      <c r="L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</row>
    <row r="129" spans="2:27" ht="12" customHeight="1">
      <c r="B129" s="106"/>
      <c r="C129" s="64"/>
      <c r="K129" s="105"/>
      <c r="L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</row>
    <row r="130" spans="2:27" ht="12" customHeight="1">
      <c r="B130" s="106"/>
      <c r="C130" s="64"/>
      <c r="K130" s="105"/>
      <c r="L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</row>
    <row r="131" spans="2:27" ht="12" customHeight="1">
      <c r="B131" s="106"/>
      <c r="C131" s="64"/>
      <c r="K131" s="105"/>
      <c r="L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  <c r="AA131" s="105"/>
    </row>
    <row r="132" spans="2:27" ht="12" customHeight="1">
      <c r="B132" s="106"/>
      <c r="C132" s="64"/>
      <c r="K132" s="105"/>
      <c r="L132" s="105"/>
      <c r="P132" s="105"/>
      <c r="Q132" s="105"/>
      <c r="R132" s="105"/>
      <c r="S132" s="105"/>
      <c r="T132" s="105"/>
      <c r="U132" s="105"/>
      <c r="V132" s="105"/>
      <c r="W132" s="105"/>
      <c r="X132" s="105"/>
      <c r="Y132" s="105"/>
      <c r="Z132" s="105"/>
      <c r="AA132" s="105"/>
    </row>
    <row r="133" spans="2:27" ht="12" customHeight="1">
      <c r="B133" s="106"/>
      <c r="C133" s="64"/>
      <c r="K133" s="105"/>
      <c r="L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  <c r="AA133" s="105"/>
    </row>
    <row r="134" spans="2:27" ht="12" customHeight="1">
      <c r="B134" s="106"/>
      <c r="C134" s="64"/>
      <c r="K134" s="105"/>
      <c r="L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5"/>
      <c r="Z134" s="105"/>
      <c r="AA134" s="105"/>
    </row>
    <row r="135" spans="2:27" ht="12" customHeight="1">
      <c r="B135" s="106"/>
      <c r="C135" s="64"/>
      <c r="K135" s="105"/>
      <c r="L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  <c r="AA135" s="105"/>
    </row>
    <row r="136" spans="2:27" ht="12" customHeight="1">
      <c r="B136" s="106"/>
      <c r="C136" s="64"/>
      <c r="K136" s="105"/>
      <c r="L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5"/>
      <c r="AA136" s="105"/>
    </row>
    <row r="137" spans="2:27" ht="12" customHeight="1">
      <c r="B137" s="106"/>
      <c r="C137" s="64"/>
      <c r="K137" s="105"/>
      <c r="L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  <c r="AA137" s="105"/>
    </row>
    <row r="138" spans="2:27" ht="12" customHeight="1">
      <c r="B138" s="106"/>
      <c r="C138" s="64"/>
      <c r="K138" s="105"/>
      <c r="L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</row>
    <row r="139" spans="2:27" ht="12" customHeight="1">
      <c r="B139" s="106"/>
      <c r="C139" s="64"/>
      <c r="K139" s="105"/>
      <c r="L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</row>
    <row r="140" spans="2:27" ht="12" customHeight="1">
      <c r="B140" s="106"/>
      <c r="C140" s="64"/>
      <c r="K140" s="105"/>
      <c r="L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</row>
    <row r="141" spans="2:27" ht="12" customHeight="1">
      <c r="B141" s="106"/>
      <c r="C141" s="64"/>
      <c r="K141" s="105"/>
      <c r="L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</row>
    <row r="142" spans="2:27" ht="12" customHeight="1">
      <c r="B142" s="106"/>
      <c r="C142" s="64"/>
      <c r="K142" s="105"/>
      <c r="L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5"/>
      <c r="Z142" s="105"/>
      <c r="AA142" s="105"/>
    </row>
    <row r="143" spans="2:27" ht="12" customHeight="1">
      <c r="B143" s="106"/>
      <c r="C143" s="64"/>
      <c r="K143" s="105"/>
      <c r="L143" s="105"/>
      <c r="P143" s="105"/>
      <c r="Q143" s="105"/>
      <c r="R143" s="105"/>
      <c r="S143" s="105"/>
      <c r="T143" s="105"/>
      <c r="U143" s="105"/>
      <c r="V143" s="105"/>
      <c r="W143" s="105"/>
      <c r="X143" s="105"/>
      <c r="Y143" s="105"/>
      <c r="Z143" s="105"/>
      <c r="AA143" s="105"/>
    </row>
    <row r="144" spans="2:27" ht="12" customHeight="1">
      <c r="B144" s="106"/>
      <c r="C144" s="64"/>
      <c r="K144" s="105"/>
      <c r="L144" s="105"/>
      <c r="P144" s="105"/>
      <c r="Q144" s="105"/>
      <c r="R144" s="105"/>
      <c r="S144" s="105"/>
      <c r="T144" s="105"/>
      <c r="U144" s="105"/>
      <c r="V144" s="105"/>
      <c r="W144" s="105"/>
      <c r="X144" s="105"/>
      <c r="Y144" s="105"/>
      <c r="Z144" s="105"/>
      <c r="AA144" s="105"/>
    </row>
    <row r="145" spans="2:27" ht="12" customHeight="1">
      <c r="B145" s="106"/>
      <c r="C145" s="64"/>
      <c r="K145" s="105"/>
      <c r="L145" s="105"/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105"/>
      <c r="AA145" s="105"/>
    </row>
    <row r="146" spans="2:27" ht="12" customHeight="1">
      <c r="B146" s="106"/>
      <c r="C146" s="64"/>
      <c r="K146" s="105"/>
      <c r="L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</row>
    <row r="147" spans="2:27" ht="12" customHeight="1">
      <c r="B147" s="106"/>
      <c r="C147" s="64"/>
      <c r="K147" s="105"/>
      <c r="L147" s="105"/>
      <c r="P147" s="105"/>
      <c r="Q147" s="105"/>
      <c r="R147" s="105"/>
      <c r="S147" s="105"/>
      <c r="T147" s="105"/>
      <c r="U147" s="105"/>
      <c r="V147" s="105"/>
      <c r="W147" s="105"/>
      <c r="X147" s="105"/>
      <c r="Y147" s="105"/>
      <c r="Z147" s="105"/>
      <c r="AA147" s="105"/>
    </row>
    <row r="148" spans="2:27" ht="12" customHeight="1">
      <c r="C148" s="64"/>
      <c r="K148" s="105"/>
      <c r="L148" s="105"/>
      <c r="P148" s="105"/>
      <c r="Q148" s="105"/>
      <c r="R148" s="105"/>
      <c r="S148" s="105"/>
      <c r="T148" s="105"/>
      <c r="U148" s="105"/>
      <c r="V148" s="105"/>
      <c r="W148" s="105"/>
      <c r="X148" s="105"/>
      <c r="Y148" s="105"/>
      <c r="Z148" s="105"/>
      <c r="AA148" s="105"/>
    </row>
    <row r="149" spans="2:27" ht="12" customHeight="1">
      <c r="C149" s="64"/>
      <c r="K149" s="105"/>
      <c r="L149" s="105"/>
      <c r="P149" s="105"/>
      <c r="Q149" s="105"/>
      <c r="R149" s="105"/>
      <c r="S149" s="105"/>
      <c r="T149" s="105"/>
      <c r="U149" s="105"/>
      <c r="V149" s="105"/>
      <c r="W149" s="105"/>
      <c r="X149" s="105"/>
      <c r="Y149" s="105"/>
      <c r="Z149" s="105"/>
      <c r="AA149" s="105"/>
    </row>
    <row r="150" spans="2:27" ht="12" customHeight="1">
      <c r="C150" s="64"/>
      <c r="K150" s="105"/>
      <c r="L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5"/>
      <c r="Z150" s="105"/>
      <c r="AA150" s="105"/>
    </row>
    <row r="151" spans="2:27" ht="12" customHeight="1">
      <c r="C151" s="64"/>
      <c r="K151" s="105"/>
      <c r="L151" s="105"/>
      <c r="P151" s="105"/>
      <c r="Q151" s="105"/>
      <c r="R151" s="105"/>
      <c r="S151" s="105"/>
      <c r="T151" s="105"/>
      <c r="U151" s="105"/>
      <c r="V151" s="105"/>
      <c r="W151" s="105"/>
      <c r="X151" s="105"/>
      <c r="Y151" s="105"/>
      <c r="Z151" s="105"/>
      <c r="AA151" s="105"/>
    </row>
    <row r="152" spans="2:27" ht="12" customHeight="1">
      <c r="C152" s="64"/>
      <c r="K152" s="105"/>
      <c r="L152" s="105"/>
      <c r="P152" s="105"/>
      <c r="Q152" s="105"/>
      <c r="R152" s="105"/>
      <c r="S152" s="105"/>
      <c r="T152" s="105"/>
      <c r="U152" s="105"/>
      <c r="V152" s="105"/>
      <c r="W152" s="105"/>
      <c r="X152" s="105"/>
      <c r="Y152" s="105"/>
      <c r="Z152" s="105"/>
      <c r="AA152" s="105"/>
    </row>
    <row r="153" spans="2:27" ht="12" customHeight="1">
      <c r="C153" s="64"/>
      <c r="K153" s="105"/>
      <c r="L153" s="105"/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105"/>
      <c r="AA153" s="105"/>
    </row>
    <row r="154" spans="2:27" ht="12" customHeight="1">
      <c r="C154" s="64"/>
      <c r="K154" s="105"/>
      <c r="L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  <c r="AA154" s="105"/>
    </row>
    <row r="155" spans="2:27" ht="12" customHeight="1">
      <c r="C155" s="64"/>
      <c r="K155" s="105"/>
      <c r="L155" s="105"/>
      <c r="P155" s="105"/>
      <c r="Q155" s="105"/>
      <c r="R155" s="105"/>
      <c r="S155" s="105"/>
      <c r="T155" s="105"/>
      <c r="U155" s="105"/>
      <c r="V155" s="105"/>
      <c r="W155" s="105"/>
      <c r="X155" s="105"/>
      <c r="Y155" s="105"/>
      <c r="Z155" s="105"/>
      <c r="AA155" s="105"/>
    </row>
    <row r="156" spans="2:27" ht="12" customHeight="1">
      <c r="C156" s="64"/>
      <c r="K156" s="105"/>
      <c r="L156" s="105"/>
      <c r="P156" s="105"/>
      <c r="Q156" s="105"/>
      <c r="R156" s="105"/>
      <c r="S156" s="105"/>
      <c r="T156" s="105"/>
      <c r="U156" s="105"/>
      <c r="V156" s="105"/>
      <c r="W156" s="105"/>
      <c r="X156" s="105"/>
      <c r="Y156" s="105"/>
      <c r="Z156" s="105"/>
      <c r="AA156" s="105"/>
    </row>
    <row r="157" spans="2:27" ht="12" customHeight="1">
      <c r="C157" s="64"/>
      <c r="K157" s="105"/>
      <c r="L157" s="105"/>
      <c r="P157" s="105"/>
      <c r="Q157" s="105"/>
      <c r="R157" s="105"/>
      <c r="S157" s="105"/>
      <c r="T157" s="105"/>
      <c r="U157" s="105"/>
      <c r="V157" s="105"/>
      <c r="W157" s="105"/>
      <c r="X157" s="105"/>
      <c r="Y157" s="105"/>
      <c r="Z157" s="105"/>
      <c r="AA157" s="105"/>
    </row>
    <row r="158" spans="2:27" ht="12" customHeight="1">
      <c r="C158" s="64"/>
      <c r="K158" s="105"/>
      <c r="L158" s="105"/>
      <c r="P158" s="105"/>
      <c r="Q158" s="105"/>
      <c r="R158" s="105"/>
      <c r="S158" s="105"/>
      <c r="T158" s="105"/>
      <c r="U158" s="105"/>
      <c r="V158" s="105"/>
      <c r="W158" s="105"/>
      <c r="X158" s="105"/>
      <c r="Y158" s="105"/>
      <c r="Z158" s="105"/>
      <c r="AA158" s="105"/>
    </row>
    <row r="159" spans="2:27" ht="12" customHeight="1">
      <c r="C159" s="64"/>
      <c r="K159" s="105"/>
      <c r="L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</row>
    <row r="160" spans="2:27" ht="12" customHeight="1">
      <c r="C160" s="64"/>
      <c r="K160" s="105"/>
      <c r="L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</row>
    <row r="161" spans="3:27" ht="12" customHeight="1">
      <c r="C161" s="64"/>
      <c r="K161" s="105"/>
      <c r="L161" s="105"/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105"/>
      <c r="AA161" s="105"/>
    </row>
    <row r="162" spans="3:27" ht="12" customHeight="1">
      <c r="C162" s="64"/>
      <c r="K162" s="105"/>
      <c r="L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</row>
    <row r="163" spans="3:27" ht="12" customHeight="1">
      <c r="C163" s="64"/>
      <c r="K163" s="105"/>
      <c r="L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</row>
    <row r="164" spans="3:27" ht="12" customHeight="1">
      <c r="C164" s="64"/>
      <c r="K164" s="105"/>
      <c r="L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</row>
    <row r="165" spans="3:27" ht="12" customHeight="1">
      <c r="C165" s="64"/>
      <c r="K165" s="105"/>
      <c r="L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</row>
    <row r="166" spans="3:27" ht="12" customHeight="1">
      <c r="C166" s="64"/>
      <c r="K166" s="105"/>
      <c r="L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</row>
    <row r="167" spans="3:27" ht="12" customHeight="1">
      <c r="C167" s="64"/>
      <c r="K167" s="105"/>
      <c r="L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</row>
    <row r="168" spans="3:27" ht="12" customHeight="1">
      <c r="C168" s="64"/>
      <c r="K168" s="105"/>
      <c r="L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</row>
    <row r="169" spans="3:27" ht="12" customHeight="1">
      <c r="C169" s="64"/>
      <c r="K169" s="105"/>
      <c r="L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</row>
    <row r="170" spans="3:27" ht="12" customHeight="1">
      <c r="C170" s="64"/>
      <c r="K170" s="105"/>
      <c r="L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</row>
    <row r="171" spans="3:27" ht="12" customHeight="1">
      <c r="C171" s="64"/>
      <c r="K171" s="105"/>
      <c r="L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</row>
    <row r="172" spans="3:27" ht="12" customHeight="1">
      <c r="C172" s="64"/>
      <c r="K172" s="105"/>
      <c r="L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</row>
    <row r="173" spans="3:27" ht="12" customHeight="1">
      <c r="C173" s="64"/>
      <c r="K173" s="105"/>
      <c r="L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</row>
    <row r="174" spans="3:27" ht="12" customHeight="1">
      <c r="C174" s="64"/>
      <c r="K174" s="105"/>
      <c r="L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</row>
    <row r="175" spans="3:27" ht="12" customHeight="1">
      <c r="C175" s="64"/>
      <c r="K175" s="105"/>
      <c r="L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</row>
    <row r="176" spans="3:27" ht="12" customHeight="1">
      <c r="C176" s="64"/>
      <c r="K176" s="105"/>
      <c r="L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</row>
    <row r="177" spans="3:27" ht="12" customHeight="1">
      <c r="C177" s="64"/>
      <c r="K177" s="105"/>
      <c r="L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</row>
    <row r="178" spans="3:27" ht="12" customHeight="1">
      <c r="C178" s="64"/>
      <c r="K178" s="105"/>
      <c r="L178" s="105"/>
      <c r="P178" s="105"/>
      <c r="Q178" s="105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</row>
    <row r="179" spans="3:27" ht="12" customHeight="1">
      <c r="C179" s="64"/>
      <c r="K179" s="105"/>
      <c r="L179" s="105"/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</row>
    <row r="180" spans="3:27" ht="12" customHeight="1">
      <c r="C180" s="64"/>
      <c r="K180" s="105"/>
      <c r="L180" s="105"/>
      <c r="P180" s="105"/>
      <c r="Q180" s="105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</row>
    <row r="181" spans="3:27" ht="12" customHeight="1">
      <c r="C181" s="64"/>
      <c r="K181" s="105"/>
      <c r="L181" s="105"/>
      <c r="P181" s="105"/>
      <c r="Q181" s="105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</row>
    <row r="182" spans="3:27" ht="12" customHeight="1">
      <c r="C182" s="64"/>
      <c r="K182" s="105"/>
      <c r="L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</row>
    <row r="183" spans="3:27" ht="12" customHeight="1">
      <c r="C183" s="64"/>
      <c r="K183" s="105"/>
      <c r="L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</row>
    <row r="184" spans="3:27" ht="12" customHeight="1">
      <c r="C184" s="64"/>
      <c r="K184" s="105"/>
      <c r="L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  <c r="AA184" s="105"/>
    </row>
    <row r="185" spans="3:27" ht="12" customHeight="1">
      <c r="C185" s="64"/>
      <c r="K185" s="105"/>
      <c r="L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</row>
    <row r="186" spans="3:27" ht="12" customHeight="1">
      <c r="C186" s="64"/>
      <c r="K186" s="105"/>
      <c r="L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</row>
    <row r="187" spans="3:27" ht="12" customHeight="1">
      <c r="C187" s="64"/>
      <c r="K187" s="105"/>
      <c r="L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</row>
    <row r="188" spans="3:27" ht="12" customHeight="1">
      <c r="C188" s="64"/>
      <c r="K188" s="105"/>
      <c r="L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</row>
    <row r="189" spans="3:27" ht="12" customHeight="1">
      <c r="C189" s="64"/>
      <c r="K189" s="105"/>
      <c r="L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</row>
    <row r="190" spans="3:27" ht="12" customHeight="1">
      <c r="C190" s="64"/>
      <c r="K190" s="105"/>
      <c r="L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</row>
    <row r="191" spans="3:27" ht="12" customHeight="1">
      <c r="K191" s="105"/>
      <c r="L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</row>
    <row r="192" spans="3:27" ht="12" customHeight="1">
      <c r="K192" s="105"/>
      <c r="L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</row>
    <row r="193" s="105" customFormat="1" ht="12" customHeight="1"/>
    <row r="194" s="105" customFormat="1" ht="12" customHeight="1"/>
    <row r="195" s="105" customFormat="1" ht="12" customHeight="1"/>
    <row r="196" s="105" customFormat="1" ht="12" customHeight="1"/>
    <row r="197" s="105" customFormat="1" ht="12" customHeight="1"/>
    <row r="198" s="105" customFormat="1" ht="12" customHeight="1"/>
    <row r="199" s="105" customFormat="1" ht="12" customHeight="1"/>
    <row r="200" s="105" customFormat="1" ht="12" customHeight="1"/>
    <row r="201" s="105" customFormat="1" ht="12" customHeight="1"/>
    <row r="202" s="105" customFormat="1" ht="12" customHeight="1"/>
    <row r="203" s="105" customFormat="1" ht="12" customHeight="1"/>
    <row r="204" s="105" customFormat="1" ht="12" customHeight="1"/>
    <row r="205" s="105" customFormat="1" ht="12" customHeight="1"/>
    <row r="206" s="105" customFormat="1" ht="12" customHeight="1"/>
    <row r="207" s="105" customFormat="1" ht="12" customHeight="1"/>
    <row r="208" s="105" customFormat="1" ht="12" customHeight="1"/>
    <row r="209" s="105" customFormat="1" ht="12" customHeight="1"/>
    <row r="210" s="105" customFormat="1" ht="12" customHeight="1"/>
    <row r="211" s="105" customFormat="1" ht="12" customHeight="1"/>
    <row r="212" s="105" customFormat="1" ht="12" customHeight="1"/>
    <row r="213" s="105" customFormat="1" ht="12" customHeight="1"/>
    <row r="214" s="105" customFormat="1" ht="12" customHeight="1"/>
    <row r="215" s="105" customFormat="1" ht="12" customHeight="1"/>
    <row r="216" s="105" customFormat="1" ht="12" customHeight="1"/>
    <row r="217" s="105" customFormat="1" ht="12" customHeight="1"/>
    <row r="218" s="105" customFormat="1" ht="12" customHeight="1"/>
    <row r="219" s="105" customFormat="1" ht="12" customHeight="1"/>
    <row r="220" s="105" customFormat="1" ht="12" customHeight="1"/>
    <row r="221" s="105" customFormat="1" ht="12" customHeight="1"/>
    <row r="222" s="105" customFormat="1" ht="12" customHeight="1"/>
    <row r="223" s="105" customFormat="1" ht="12" customHeight="1"/>
    <row r="224" s="105" customFormat="1" ht="12" customHeight="1"/>
    <row r="225" s="105" customFormat="1" ht="12" customHeight="1"/>
    <row r="226" s="105" customFormat="1" ht="12" customHeight="1"/>
    <row r="227" s="105" customFormat="1" ht="12" customHeight="1"/>
    <row r="228" s="105" customFormat="1" ht="12" customHeight="1"/>
    <row r="229" s="105" customFormat="1" ht="12" customHeight="1"/>
    <row r="230" s="105" customFormat="1" ht="12" customHeight="1"/>
    <row r="231" s="105" customFormat="1" ht="12" customHeight="1"/>
    <row r="232" s="105" customFormat="1" ht="12" customHeight="1"/>
    <row r="233" s="105" customFormat="1" ht="12" customHeight="1"/>
    <row r="234" s="105" customFormat="1" ht="12" customHeight="1"/>
    <row r="235" s="105" customFormat="1" ht="12" customHeight="1"/>
    <row r="236" s="105" customFormat="1" ht="12" customHeight="1"/>
    <row r="237" s="105" customFormat="1" ht="12" customHeight="1"/>
    <row r="238" s="105" customFormat="1" ht="12" customHeight="1"/>
    <row r="239" s="105" customFormat="1" ht="12" customHeight="1"/>
    <row r="240" s="105" customFormat="1" ht="12" customHeight="1"/>
    <row r="241" s="105" customFormat="1" ht="12" customHeight="1"/>
    <row r="242" s="105" customFormat="1" ht="12" customHeight="1"/>
    <row r="243" s="105" customFormat="1" ht="12" customHeight="1"/>
    <row r="244" s="105" customFormat="1" ht="12" customHeight="1"/>
    <row r="245" s="105" customFormat="1" ht="12" customHeight="1"/>
    <row r="246" s="105" customFormat="1" ht="12" customHeight="1"/>
    <row r="247" s="105" customFormat="1" ht="12" customHeight="1"/>
    <row r="248" s="105" customFormat="1" ht="12" customHeight="1"/>
    <row r="249" s="105" customFormat="1" ht="12" customHeight="1"/>
    <row r="250" s="105" customFormat="1" ht="12" customHeight="1"/>
    <row r="251" s="105" customFormat="1" ht="12" customHeight="1"/>
    <row r="252" s="105" customFormat="1" ht="12" customHeight="1"/>
    <row r="253" s="105" customFormat="1" ht="12" customHeight="1"/>
    <row r="254" s="105" customFormat="1" ht="12" customHeight="1"/>
    <row r="255" s="105" customFormat="1" ht="12" customHeight="1"/>
    <row r="256" s="105" customFormat="1" ht="12" customHeight="1"/>
    <row r="257" s="105" customFormat="1" ht="12" customHeight="1"/>
    <row r="258" s="105" customFormat="1" ht="12" customHeight="1"/>
    <row r="259" s="105" customFormat="1" ht="12" customHeight="1"/>
    <row r="260" s="105" customFormat="1" ht="12" customHeight="1"/>
    <row r="261" s="105" customFormat="1" ht="12" customHeight="1"/>
    <row r="262" s="105" customFormat="1" ht="12" customHeight="1"/>
    <row r="263" s="105" customFormat="1" ht="12" customHeight="1"/>
    <row r="264" s="105" customFormat="1" ht="12" customHeight="1"/>
    <row r="265" s="105" customFormat="1" ht="12" customHeight="1"/>
    <row r="266" s="105" customFormat="1" ht="12" customHeight="1"/>
    <row r="267" s="105" customFormat="1" ht="12" customHeight="1"/>
    <row r="268" s="105" customFormat="1" ht="12" customHeight="1"/>
    <row r="269" s="105" customFormat="1" ht="12" customHeight="1"/>
    <row r="270" s="105" customFormat="1" ht="12" customHeight="1"/>
    <row r="271" s="105" customFormat="1" ht="12" customHeight="1"/>
    <row r="272" s="105" customFormat="1" ht="12" customHeight="1"/>
    <row r="273" s="105" customFormat="1" ht="12" customHeight="1"/>
    <row r="274" s="105" customFormat="1" ht="12" customHeight="1"/>
    <row r="275" s="105" customFormat="1" ht="12" customHeight="1"/>
    <row r="276" s="105" customFormat="1" ht="12" customHeight="1"/>
    <row r="277" s="105" customFormat="1" ht="12" customHeight="1"/>
    <row r="278" s="105" customFormat="1" ht="12" customHeight="1"/>
    <row r="279" s="105" customFormat="1" ht="12" customHeight="1"/>
    <row r="280" s="105" customFormat="1" ht="12" customHeight="1"/>
    <row r="281" s="105" customFormat="1" ht="12" customHeight="1"/>
    <row r="282" s="105" customFormat="1" ht="12" customHeight="1"/>
    <row r="283" s="105" customFormat="1" ht="12" customHeight="1"/>
    <row r="284" s="105" customFormat="1" ht="12" customHeight="1"/>
    <row r="285" s="105" customFormat="1" ht="12" customHeight="1"/>
    <row r="286" s="105" customFormat="1" ht="12" customHeight="1"/>
    <row r="287" s="105" customFormat="1" ht="12" customHeight="1"/>
    <row r="288" s="105" customFormat="1" ht="12" customHeight="1"/>
    <row r="289" s="105" customFormat="1" ht="12" customHeight="1"/>
    <row r="290" s="105" customFormat="1" ht="12" customHeight="1"/>
    <row r="291" s="105" customFormat="1" ht="12" customHeight="1"/>
    <row r="292" s="105" customFormat="1" ht="12" customHeight="1"/>
    <row r="293" s="105" customFormat="1" ht="12" customHeight="1"/>
    <row r="294" s="105" customFormat="1" ht="12" customHeight="1"/>
    <row r="295" s="105" customFormat="1" ht="12" customHeight="1"/>
    <row r="296" s="105" customFormat="1" ht="12" customHeight="1"/>
  </sheetData>
  <printOptions horizontalCentered="1"/>
  <pageMargins left="0.59055118110236227" right="0.59055118110236227" top="0.59055118110236227" bottom="0.78740157480314965" header="0.11811023622047245" footer="0.11811023622047245"/>
  <pageSetup paperSize="9" scale="90" firstPageNumber="4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138"/>
  <sheetViews>
    <sheetView workbookViewId="0"/>
  </sheetViews>
  <sheetFormatPr baseColWidth="10" defaultRowHeight="15"/>
  <cols>
    <col min="1" max="1" width="4.28515625" style="248" customWidth="1"/>
    <col min="2" max="2" width="18" style="302" hidden="1" customWidth="1"/>
    <col min="3" max="3" width="50.7109375" style="302" customWidth="1"/>
    <col min="4" max="4" width="13.7109375" style="302" customWidth="1"/>
    <col min="5" max="6" width="11.7109375" style="302" customWidth="1"/>
    <col min="7" max="8" width="11.7109375" style="302" hidden="1" customWidth="1"/>
    <col min="9" max="9" width="11.7109375" style="313" hidden="1" customWidth="1"/>
    <col min="10" max="10" width="11.7109375" style="302" customWidth="1"/>
    <col min="11" max="13" width="11.7109375" style="302" hidden="1" customWidth="1"/>
    <col min="14" max="14" width="11.7109375" style="105" hidden="1" customWidth="1"/>
    <col min="15" max="15" width="11.7109375" style="105" customWidth="1"/>
    <col min="16" max="18" width="11.7109375" style="105" hidden="1" customWidth="1"/>
    <col min="19" max="19" width="11.7109375" style="302" hidden="1" customWidth="1"/>
    <col min="20" max="29" width="11.7109375" style="302" customWidth="1"/>
    <col min="30" max="16384" width="11.42578125" style="302"/>
  </cols>
  <sheetData>
    <row r="1" spans="1:158" s="239" customFormat="1" ht="20.25">
      <c r="A1" s="332" t="s">
        <v>664</v>
      </c>
      <c r="D1" s="240"/>
      <c r="E1" s="240"/>
      <c r="F1" s="241"/>
      <c r="G1" s="241"/>
      <c r="H1" s="241"/>
      <c r="I1" s="241"/>
      <c r="L1" s="240"/>
      <c r="M1" s="241"/>
      <c r="N1" s="240"/>
      <c r="O1" s="240"/>
      <c r="S1" s="242"/>
      <c r="V1" s="332"/>
    </row>
    <row r="2" spans="1:158" s="245" customFormat="1" ht="16.5" customHeight="1">
      <c r="A2" s="66"/>
      <c r="B2" s="243"/>
      <c r="C2" s="244"/>
      <c r="D2" s="116"/>
      <c r="E2" s="116"/>
      <c r="F2" s="116"/>
      <c r="H2" s="116"/>
      <c r="I2" s="116"/>
      <c r="J2" s="246"/>
      <c r="K2" s="246"/>
      <c r="L2" s="246"/>
      <c r="M2" s="246"/>
      <c r="N2" s="246"/>
      <c r="O2" s="246"/>
      <c r="Y2" s="247"/>
    </row>
    <row r="3" spans="1:158" s="245" customFormat="1" ht="12" customHeight="1">
      <c r="A3" s="248"/>
      <c r="C3" s="242"/>
      <c r="D3" s="249"/>
      <c r="E3" s="249"/>
      <c r="F3" s="250"/>
      <c r="G3" s="251"/>
      <c r="H3" s="251"/>
      <c r="I3" s="252"/>
      <c r="J3" s="251"/>
      <c r="K3" s="251"/>
      <c r="L3" s="251"/>
      <c r="N3" s="105"/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3"/>
      <c r="Z3" s="253"/>
      <c r="AA3" s="253"/>
      <c r="AB3" s="253"/>
      <c r="AC3" s="253"/>
      <c r="AD3" s="253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</row>
    <row r="4" spans="1:158" s="254" customFormat="1" ht="27" customHeight="1">
      <c r="A4" s="69" t="s">
        <v>416</v>
      </c>
      <c r="C4" s="255" t="s">
        <v>417</v>
      </c>
      <c r="D4" s="255" t="s">
        <v>418</v>
      </c>
      <c r="E4" s="255">
        <v>1990</v>
      </c>
      <c r="F4" s="255">
        <v>1991</v>
      </c>
      <c r="G4" s="256">
        <v>1992</v>
      </c>
      <c r="H4" s="255">
        <v>1993</v>
      </c>
      <c r="I4" s="255">
        <v>1994</v>
      </c>
      <c r="J4" s="255">
        <v>1995</v>
      </c>
      <c r="K4" s="256">
        <v>1996</v>
      </c>
      <c r="L4" s="255">
        <v>1997</v>
      </c>
      <c r="M4" s="255">
        <v>1998</v>
      </c>
      <c r="N4" s="255">
        <v>1999</v>
      </c>
      <c r="O4" s="255">
        <v>2000</v>
      </c>
      <c r="P4" s="255">
        <v>2001</v>
      </c>
      <c r="Q4" s="257">
        <v>2002</v>
      </c>
      <c r="R4" s="257">
        <v>2003</v>
      </c>
      <c r="S4" s="257">
        <v>2004</v>
      </c>
      <c r="T4" s="257">
        <v>2005</v>
      </c>
      <c r="U4" s="255">
        <v>2006</v>
      </c>
      <c r="V4" s="333">
        <v>2007</v>
      </c>
      <c r="W4" s="257">
        <v>2008</v>
      </c>
      <c r="X4" s="257">
        <v>2009</v>
      </c>
      <c r="Y4" s="255">
        <v>2010</v>
      </c>
      <c r="Z4" s="257">
        <v>2011</v>
      </c>
      <c r="AA4" s="257">
        <v>2012</v>
      </c>
      <c r="AB4" s="257" t="s">
        <v>665</v>
      </c>
      <c r="AC4" s="257" t="s">
        <v>666</v>
      </c>
      <c r="AD4" s="258"/>
      <c r="AE4" s="258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EU4" s="245"/>
      <c r="EV4" s="245"/>
      <c r="EW4" s="245"/>
      <c r="EX4" s="245"/>
      <c r="EY4" s="245"/>
      <c r="EZ4" s="245"/>
      <c r="FA4" s="245"/>
      <c r="FB4" s="245"/>
    </row>
    <row r="5" spans="1:158" s="262" customFormat="1" ht="21.75" customHeight="1">
      <c r="A5" s="75"/>
      <c r="B5" s="260"/>
      <c r="C5" s="261"/>
      <c r="D5" s="331"/>
      <c r="E5" s="223" t="s">
        <v>667</v>
      </c>
      <c r="F5" s="223"/>
      <c r="G5" s="223"/>
      <c r="H5" s="223"/>
      <c r="I5" s="227"/>
      <c r="J5" s="2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227"/>
      <c r="W5" s="127"/>
      <c r="X5" s="127"/>
      <c r="Y5" s="127"/>
      <c r="Z5" s="127"/>
      <c r="AA5" s="127"/>
      <c r="AB5" s="127"/>
      <c r="AC5" s="127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260"/>
      <c r="BA5" s="260"/>
    </row>
    <row r="6" spans="1:158" s="140" customFormat="1" ht="15" customHeight="1">
      <c r="A6" s="80">
        <v>1</v>
      </c>
      <c r="B6" s="263" t="s">
        <v>668</v>
      </c>
      <c r="C6" s="264" t="s">
        <v>669</v>
      </c>
      <c r="D6" s="217" t="s">
        <v>473</v>
      </c>
      <c r="E6" s="131">
        <v>14905.236999999999</v>
      </c>
      <c r="F6" s="131">
        <v>14609.771000000001</v>
      </c>
      <c r="G6" s="131">
        <v>14319.456</v>
      </c>
      <c r="H6" s="131">
        <v>14309.02</v>
      </c>
      <c r="I6" s="131">
        <v>14185.249</v>
      </c>
      <c r="J6" s="131">
        <v>14268.972</v>
      </c>
      <c r="K6" s="131">
        <v>14745.937</v>
      </c>
      <c r="L6" s="131">
        <v>14613.92818852</v>
      </c>
      <c r="M6" s="131">
        <v>14520.569</v>
      </c>
      <c r="N6" s="131">
        <v>14323.277</v>
      </c>
      <c r="O6" s="131">
        <v>14400.802141999999</v>
      </c>
      <c r="P6" s="131">
        <v>14678.626196000001</v>
      </c>
      <c r="Q6" s="131">
        <v>14427.36</v>
      </c>
      <c r="R6" s="131">
        <v>14600.075852722526</v>
      </c>
      <c r="S6" s="131">
        <v>14591.341140094824</v>
      </c>
      <c r="T6" s="131">
        <v>14558.358320242451</v>
      </c>
      <c r="U6" s="131">
        <v>14836.793684916312</v>
      </c>
      <c r="V6" s="131">
        <v>14196.87369608583</v>
      </c>
      <c r="W6" s="131">
        <v>14379.686386625039</v>
      </c>
      <c r="X6" s="131">
        <v>13530.865939897401</v>
      </c>
      <c r="Y6" s="131">
        <v>14216.755999999999</v>
      </c>
      <c r="Z6" s="131">
        <v>13599.334000000001</v>
      </c>
      <c r="AA6" s="131">
        <v>13447.058999999999</v>
      </c>
      <c r="AB6" s="131">
        <v>13821.608</v>
      </c>
      <c r="AC6" s="131">
        <v>13132.391</v>
      </c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3"/>
      <c r="BA6" s="263"/>
    </row>
    <row r="7" spans="1:158" s="140" customFormat="1" ht="15" customHeight="1">
      <c r="A7" s="86">
        <v>2</v>
      </c>
      <c r="B7" s="265"/>
      <c r="C7" s="264" t="s">
        <v>670</v>
      </c>
      <c r="D7" s="217" t="s">
        <v>485</v>
      </c>
      <c r="E7" s="266" t="s">
        <v>671</v>
      </c>
      <c r="F7" s="130">
        <v>1443.3702253053332</v>
      </c>
      <c r="G7" s="130">
        <v>1460.1860441386666</v>
      </c>
      <c r="H7" s="130">
        <v>1399.6846144420001</v>
      </c>
      <c r="I7" s="130">
        <v>1514.9662753651364</v>
      </c>
      <c r="J7" s="130">
        <v>1455.1929941054293</v>
      </c>
      <c r="K7" s="130">
        <v>1433.2776408737766</v>
      </c>
      <c r="L7" s="130">
        <v>1420.4101200967648</v>
      </c>
      <c r="M7" s="130">
        <v>1398.0291642250013</v>
      </c>
      <c r="N7" s="130">
        <v>1422.8389642247646</v>
      </c>
      <c r="O7" s="130">
        <v>1412.2493927264893</v>
      </c>
      <c r="P7" s="130">
        <v>1339.8369834649475</v>
      </c>
      <c r="Q7" s="130">
        <v>1323.8473802999922</v>
      </c>
      <c r="R7" s="130">
        <v>1337.7100645572068</v>
      </c>
      <c r="S7" s="130">
        <v>1334.2028342865826</v>
      </c>
      <c r="T7" s="130">
        <v>1303.1945157858895</v>
      </c>
      <c r="U7" s="130">
        <v>1365.4091995672165</v>
      </c>
      <c r="V7" s="130">
        <v>1343.573114857699</v>
      </c>
      <c r="W7" s="130">
        <v>1325.9886486647372</v>
      </c>
      <c r="X7" s="130">
        <v>1211.6177857432062</v>
      </c>
      <c r="Y7" s="130">
        <v>1250.8418790687874</v>
      </c>
      <c r="Z7" s="130">
        <v>1332.2113896714566</v>
      </c>
      <c r="AA7" s="130">
        <v>1290.627183960939</v>
      </c>
      <c r="AB7" s="130">
        <v>1304.567491304324</v>
      </c>
      <c r="AC7" s="130">
        <v>1321.634364835136</v>
      </c>
      <c r="AD7" s="263"/>
      <c r="AE7" s="263"/>
      <c r="AF7" s="263"/>
      <c r="AG7" s="263"/>
      <c r="AH7" s="263"/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3"/>
      <c r="BA7" s="263"/>
    </row>
    <row r="8" spans="1:158" s="140" customFormat="1" ht="15" customHeight="1">
      <c r="A8" s="86">
        <v>3</v>
      </c>
      <c r="B8" s="263"/>
      <c r="C8" s="264" t="s">
        <v>672</v>
      </c>
      <c r="D8" s="217" t="s">
        <v>468</v>
      </c>
      <c r="E8" s="266" t="s">
        <v>671</v>
      </c>
      <c r="F8" s="130">
        <v>51244.884172402286</v>
      </c>
      <c r="G8" s="130">
        <v>49948.487298958295</v>
      </c>
      <c r="H8" s="130">
        <v>49539.538978272984</v>
      </c>
      <c r="I8" s="130">
        <v>49199.923021629875</v>
      </c>
      <c r="J8" s="130">
        <v>48830.886153297426</v>
      </c>
      <c r="K8" s="130">
        <v>47765.155679624855</v>
      </c>
      <c r="L8" s="130">
        <v>47382.742840732652</v>
      </c>
      <c r="M8" s="130">
        <v>45806.735766410158</v>
      </c>
      <c r="N8" s="130">
        <v>45370.603846017031</v>
      </c>
      <c r="O8" s="130">
        <v>44929.278476446321</v>
      </c>
      <c r="P8" s="130">
        <v>43899.213293245193</v>
      </c>
      <c r="Q8" s="130" t="s">
        <v>476</v>
      </c>
      <c r="R8" s="130" t="s">
        <v>476</v>
      </c>
      <c r="S8" s="130">
        <v>40536.904529735148</v>
      </c>
      <c r="T8" s="267" t="s">
        <v>476</v>
      </c>
      <c r="U8" s="267" t="s">
        <v>476</v>
      </c>
      <c r="V8" s="130">
        <v>37747.156996052712</v>
      </c>
      <c r="W8" s="267" t="s">
        <v>476</v>
      </c>
      <c r="X8" s="267" t="s">
        <v>476</v>
      </c>
      <c r="Y8" s="130">
        <v>38103.774261573628</v>
      </c>
      <c r="Z8" s="267" t="s">
        <v>476</v>
      </c>
      <c r="AA8" s="267" t="s">
        <v>476</v>
      </c>
      <c r="AB8" s="168" t="s">
        <v>457</v>
      </c>
      <c r="AC8" s="267" t="s">
        <v>476</v>
      </c>
      <c r="AD8" s="263"/>
    </row>
    <row r="9" spans="1:158" s="140" customFormat="1" ht="15" customHeight="1">
      <c r="A9" s="80">
        <v>4</v>
      </c>
      <c r="B9" s="263" t="s">
        <v>668</v>
      </c>
      <c r="C9" s="264" t="s">
        <v>673</v>
      </c>
      <c r="D9" s="217" t="s">
        <v>674</v>
      </c>
      <c r="E9" s="130" t="s">
        <v>476</v>
      </c>
      <c r="F9" s="130" t="s">
        <v>476</v>
      </c>
      <c r="G9" s="130" t="s">
        <v>476</v>
      </c>
      <c r="H9" s="130" t="s">
        <v>476</v>
      </c>
      <c r="I9" s="130" t="s">
        <v>476</v>
      </c>
      <c r="J9" s="130">
        <v>1168370.5592993004</v>
      </c>
      <c r="K9" s="130">
        <v>1187105.1738871313</v>
      </c>
      <c r="L9" s="130">
        <v>1161609.2053367852</v>
      </c>
      <c r="M9" s="130">
        <v>1136891.0396183429</v>
      </c>
      <c r="N9" s="130">
        <v>1108614.3504534473</v>
      </c>
      <c r="O9" s="130">
        <v>1104598.0463927593</v>
      </c>
      <c r="P9" s="130">
        <v>1133997.9755195749</v>
      </c>
      <c r="Q9" s="130">
        <v>1116420.4963897993</v>
      </c>
      <c r="R9" s="130">
        <v>1125145.4679050583</v>
      </c>
      <c r="S9" s="130">
        <v>1126878.9574525559</v>
      </c>
      <c r="T9" s="130">
        <v>1108009.0210172001</v>
      </c>
      <c r="U9" s="130">
        <v>1128195.7385301669</v>
      </c>
      <c r="V9" s="130">
        <v>1122394.6893614973</v>
      </c>
      <c r="W9" s="130">
        <v>1135478.4084680998</v>
      </c>
      <c r="X9" s="130">
        <v>1066011.6430731621</v>
      </c>
      <c r="Y9" s="130">
        <v>1117339.7483789793</v>
      </c>
      <c r="Z9" s="130">
        <v>1093833.7471963016</v>
      </c>
      <c r="AA9" s="130">
        <v>1091697.3378981482</v>
      </c>
      <c r="AB9" s="130">
        <v>1114802.9678416306</v>
      </c>
      <c r="AC9" s="168" t="s">
        <v>457</v>
      </c>
      <c r="AD9" s="366"/>
      <c r="AE9" s="268"/>
      <c r="AF9" s="268"/>
      <c r="AG9" s="268"/>
    </row>
    <row r="10" spans="1:158" s="140" customFormat="1" ht="15" customHeight="1">
      <c r="A10" s="80">
        <v>5</v>
      </c>
      <c r="B10" s="263" t="s">
        <v>668</v>
      </c>
      <c r="C10" s="264" t="s">
        <v>675</v>
      </c>
      <c r="D10" s="217" t="s">
        <v>676</v>
      </c>
      <c r="E10" s="130" t="s">
        <v>476</v>
      </c>
      <c r="F10" s="130" t="s">
        <v>476</v>
      </c>
      <c r="G10" s="130" t="s">
        <v>476</v>
      </c>
      <c r="H10" s="130" t="s">
        <v>476</v>
      </c>
      <c r="I10" s="130" t="s">
        <v>476</v>
      </c>
      <c r="J10" s="147">
        <v>986222.87961578032</v>
      </c>
      <c r="K10" s="147">
        <v>1007210.4482281774</v>
      </c>
      <c r="L10" s="147">
        <v>988567.13851074595</v>
      </c>
      <c r="M10" s="147">
        <v>981395.2879642488</v>
      </c>
      <c r="N10" s="147">
        <v>958776.76661432988</v>
      </c>
      <c r="O10" s="147">
        <v>959632.22836068773</v>
      </c>
      <c r="P10" s="147">
        <v>990620.11747703422</v>
      </c>
      <c r="Q10" s="147">
        <v>977624.11121024482</v>
      </c>
      <c r="R10" s="147">
        <v>990869.85223609523</v>
      </c>
      <c r="S10" s="147">
        <v>995028.40044544789</v>
      </c>
      <c r="T10" s="147">
        <v>981362.25878953293</v>
      </c>
      <c r="U10" s="147">
        <v>1005951.9072679079</v>
      </c>
      <c r="V10" s="147">
        <v>1000141.5441396252</v>
      </c>
      <c r="W10" s="147">
        <v>1013139.6678566147</v>
      </c>
      <c r="X10" s="147">
        <v>946455.56677800184</v>
      </c>
      <c r="Y10" s="147">
        <v>1006912.0818833311</v>
      </c>
      <c r="Z10" s="147">
        <v>982664.05321191461</v>
      </c>
      <c r="AA10" s="147">
        <v>980235.23947016755</v>
      </c>
      <c r="AB10" s="147">
        <v>1003591.5350641265</v>
      </c>
      <c r="AC10" s="168" t="s">
        <v>457</v>
      </c>
      <c r="AD10" s="263"/>
    </row>
    <row r="11" spans="1:158" s="140" customFormat="1" ht="15" customHeight="1">
      <c r="A11" s="80">
        <v>6</v>
      </c>
      <c r="B11" s="263" t="s">
        <v>677</v>
      </c>
      <c r="C11" s="269" t="s">
        <v>678</v>
      </c>
      <c r="D11" s="217" t="s">
        <v>679</v>
      </c>
      <c r="E11" s="130" t="s">
        <v>476</v>
      </c>
      <c r="F11" s="130" t="s">
        <v>476</v>
      </c>
      <c r="G11" s="130" t="s">
        <v>476</v>
      </c>
      <c r="H11" s="130" t="s">
        <v>476</v>
      </c>
      <c r="I11" s="130" t="s">
        <v>476</v>
      </c>
      <c r="J11" s="147">
        <v>63532.38946984044</v>
      </c>
      <c r="K11" s="147">
        <v>64826.499303114797</v>
      </c>
      <c r="L11" s="147">
        <v>61868.187395935623</v>
      </c>
      <c r="M11" s="147">
        <v>48444.15631644988</v>
      </c>
      <c r="N11" s="147">
        <v>44887.621177094574</v>
      </c>
      <c r="O11" s="147">
        <v>44845.90258082057</v>
      </c>
      <c r="P11" s="147">
        <v>46370.339143070312</v>
      </c>
      <c r="Q11" s="147">
        <v>45538.767721763543</v>
      </c>
      <c r="R11" s="147">
        <v>45180.762635136314</v>
      </c>
      <c r="S11" s="147">
        <v>47516.539962136907</v>
      </c>
      <c r="T11" s="147">
        <v>45402.902292588595</v>
      </c>
      <c r="U11" s="147">
        <v>45122.068296243124</v>
      </c>
      <c r="V11" s="147">
        <v>47178.917959850296</v>
      </c>
      <c r="W11" s="147">
        <v>47677.079716273984</v>
      </c>
      <c r="X11" s="147">
        <v>46758.658492497176</v>
      </c>
      <c r="Y11" s="147">
        <v>38405.340666197553</v>
      </c>
      <c r="Z11" s="147">
        <v>39707.420571120427</v>
      </c>
      <c r="AA11" s="147">
        <v>38889.990549519534</v>
      </c>
      <c r="AB11" s="147">
        <v>39262.081799587759</v>
      </c>
      <c r="AC11" s="168" t="s">
        <v>457</v>
      </c>
      <c r="AD11" s="263"/>
      <c r="AE11" s="270"/>
      <c r="AG11" s="270"/>
      <c r="AI11" s="270"/>
    </row>
    <row r="12" spans="1:158" s="140" customFormat="1" ht="15" customHeight="1">
      <c r="A12" s="80">
        <v>7</v>
      </c>
      <c r="B12" s="263" t="s">
        <v>677</v>
      </c>
      <c r="C12" s="269" t="s">
        <v>680</v>
      </c>
      <c r="D12" s="217" t="s">
        <v>679</v>
      </c>
      <c r="E12" s="130" t="s">
        <v>476</v>
      </c>
      <c r="F12" s="130" t="s">
        <v>476</v>
      </c>
      <c r="G12" s="130" t="s">
        <v>476</v>
      </c>
      <c r="H12" s="130" t="s">
        <v>476</v>
      </c>
      <c r="I12" s="130" t="s">
        <v>476</v>
      </c>
      <c r="J12" s="147">
        <v>87757.149767308118</v>
      </c>
      <c r="K12" s="147">
        <v>85568.877231485589</v>
      </c>
      <c r="L12" s="147">
        <v>82044.411879226085</v>
      </c>
      <c r="M12" s="147">
        <v>77728.662866236482</v>
      </c>
      <c r="N12" s="147">
        <v>77290.831935045993</v>
      </c>
      <c r="O12" s="147">
        <v>74860.328267878664</v>
      </c>
      <c r="P12" s="147">
        <v>71792.3634320618</v>
      </c>
      <c r="Q12" s="147">
        <v>68521.657171560058</v>
      </c>
      <c r="R12" s="147">
        <v>65634.206181964328</v>
      </c>
      <c r="S12" s="147">
        <v>61435.436999958249</v>
      </c>
      <c r="T12" s="147">
        <v>58708.072895975791</v>
      </c>
      <c r="U12" s="147">
        <v>55376.159854919177</v>
      </c>
      <c r="V12" s="147">
        <v>53313.463796010743</v>
      </c>
      <c r="W12" s="147">
        <v>52639.55136278188</v>
      </c>
      <c r="X12" s="147">
        <v>50760.358684749895</v>
      </c>
      <c r="Y12" s="147">
        <v>50039.262992156495</v>
      </c>
      <c r="Z12" s="147">
        <v>49130.966017571751</v>
      </c>
      <c r="AA12" s="147">
        <v>49812.921436779019</v>
      </c>
      <c r="AB12" s="147">
        <v>49304.193477687848</v>
      </c>
      <c r="AC12" s="168" t="s">
        <v>457</v>
      </c>
      <c r="AD12" s="263"/>
      <c r="AE12" s="270"/>
      <c r="AG12" s="270"/>
      <c r="AI12" s="270"/>
    </row>
    <row r="13" spans="1:158" s="140" customFormat="1" ht="15" customHeight="1">
      <c r="A13" s="86">
        <v>8</v>
      </c>
      <c r="B13" s="263" t="s">
        <v>677</v>
      </c>
      <c r="C13" s="269" t="s">
        <v>681</v>
      </c>
      <c r="D13" s="217" t="s">
        <v>679</v>
      </c>
      <c r="E13" s="271" t="s">
        <v>476</v>
      </c>
      <c r="F13" s="271" t="s">
        <v>476</v>
      </c>
      <c r="G13" s="271" t="s">
        <v>476</v>
      </c>
      <c r="H13" s="271" t="s">
        <v>476</v>
      </c>
      <c r="I13" s="271" t="s">
        <v>476</v>
      </c>
      <c r="J13" s="130">
        <v>8354.4058379433845</v>
      </c>
      <c r="K13" s="130">
        <v>7694.0065364831462</v>
      </c>
      <c r="L13" s="130">
        <v>8323.8155864889723</v>
      </c>
      <c r="M13" s="130">
        <v>8935.46951304104</v>
      </c>
      <c r="N13" s="130">
        <v>9100.498021823696</v>
      </c>
      <c r="O13" s="130">
        <v>8012.7457393070363</v>
      </c>
      <c r="P13" s="130">
        <v>9109.0919022824382</v>
      </c>
      <c r="Q13" s="130">
        <v>9779.7680434201502</v>
      </c>
      <c r="R13" s="130">
        <v>9087.0990273726511</v>
      </c>
      <c r="S13" s="130">
        <v>9374.9183428849046</v>
      </c>
      <c r="T13" s="130">
        <v>9581.3552301870986</v>
      </c>
      <c r="U13" s="130">
        <v>9783.8602631646809</v>
      </c>
      <c r="V13" s="130">
        <v>9885.1747359828787</v>
      </c>
      <c r="W13" s="130">
        <v>10080.83346457591</v>
      </c>
      <c r="X13" s="130">
        <v>10659.634094379073</v>
      </c>
      <c r="Y13" s="130">
        <v>10242.482722782266</v>
      </c>
      <c r="Z13" s="130">
        <v>10484.81296275605</v>
      </c>
      <c r="AA13" s="130">
        <v>10710.026729018027</v>
      </c>
      <c r="AB13" s="130">
        <v>10741.968180406871</v>
      </c>
      <c r="AC13" s="168" t="s">
        <v>457</v>
      </c>
      <c r="AD13" s="263"/>
      <c r="AE13" s="270"/>
      <c r="AG13" s="270"/>
      <c r="AI13" s="270"/>
    </row>
    <row r="14" spans="1:158" s="140" customFormat="1" ht="15" customHeight="1">
      <c r="A14" s="86">
        <v>9</v>
      </c>
      <c r="B14" s="263" t="s">
        <v>677</v>
      </c>
      <c r="C14" s="269" t="s">
        <v>682</v>
      </c>
      <c r="D14" s="217" t="s">
        <v>679</v>
      </c>
      <c r="E14" s="271" t="s">
        <v>476</v>
      </c>
      <c r="F14" s="271" t="s">
        <v>476</v>
      </c>
      <c r="G14" s="271" t="s">
        <v>476</v>
      </c>
      <c r="H14" s="271" t="s">
        <v>476</v>
      </c>
      <c r="I14" s="271" t="s">
        <v>476</v>
      </c>
      <c r="J14" s="130">
        <v>2085.7208518848802</v>
      </c>
      <c r="K14" s="130">
        <v>2041.1871893244656</v>
      </c>
      <c r="L14" s="130">
        <v>1653.4839981390626</v>
      </c>
      <c r="M14" s="130">
        <v>1781.7906416328212</v>
      </c>
      <c r="N14" s="130">
        <v>1484.7690260499999</v>
      </c>
      <c r="O14" s="130">
        <v>956.60993682846868</v>
      </c>
      <c r="P14" s="130">
        <v>871.93385915807107</v>
      </c>
      <c r="Q14" s="130">
        <v>947.00514800234987</v>
      </c>
      <c r="R14" s="130">
        <v>1018.1961254223645</v>
      </c>
      <c r="S14" s="130">
        <v>979.19599061642054</v>
      </c>
      <c r="T14" s="130">
        <v>837.66476339548706</v>
      </c>
      <c r="U14" s="130">
        <v>669.44663019657139</v>
      </c>
      <c r="V14" s="130">
        <v>587.76425429731489</v>
      </c>
      <c r="W14" s="130">
        <v>566.3588122015766</v>
      </c>
      <c r="X14" s="130">
        <v>407.28878481508974</v>
      </c>
      <c r="Y14" s="130">
        <v>347.40599014053004</v>
      </c>
      <c r="Z14" s="130">
        <v>284.03926447712001</v>
      </c>
      <c r="AA14" s="130">
        <v>247.70902792438997</v>
      </c>
      <c r="AB14" s="130">
        <v>263.82803467700001</v>
      </c>
      <c r="AC14" s="168" t="s">
        <v>457</v>
      </c>
      <c r="AD14" s="263"/>
      <c r="AE14" s="270"/>
      <c r="AG14" s="270"/>
      <c r="AI14" s="270"/>
    </row>
    <row r="15" spans="1:158" s="140" customFormat="1" ht="15" customHeight="1">
      <c r="A15" s="86">
        <v>10</v>
      </c>
      <c r="B15" s="263" t="s">
        <v>677</v>
      </c>
      <c r="C15" s="269" t="s">
        <v>683</v>
      </c>
      <c r="D15" s="217" t="s">
        <v>679</v>
      </c>
      <c r="E15" s="271" t="s">
        <v>476</v>
      </c>
      <c r="F15" s="271" t="s">
        <v>476</v>
      </c>
      <c r="G15" s="271" t="s">
        <v>476</v>
      </c>
      <c r="H15" s="271" t="s">
        <v>476</v>
      </c>
      <c r="I15" s="271" t="s">
        <v>476</v>
      </c>
      <c r="J15" s="130">
        <v>263.20158679108789</v>
      </c>
      <c r="K15" s="130">
        <v>249.98889190031002</v>
      </c>
      <c r="L15" s="130">
        <v>247.68027273020186</v>
      </c>
      <c r="M15" s="130">
        <v>237.46738021033923</v>
      </c>
      <c r="N15" s="130">
        <v>171.10400791916067</v>
      </c>
      <c r="O15" s="130">
        <v>157.61890307353332</v>
      </c>
      <c r="P15" s="130">
        <v>140.35040519670085</v>
      </c>
      <c r="Q15" s="130">
        <v>113.81731716480519</v>
      </c>
      <c r="R15" s="130">
        <v>108.89250576418273</v>
      </c>
      <c r="S15" s="130">
        <v>112.21036173797778</v>
      </c>
      <c r="T15" s="130">
        <v>112.62797789727999</v>
      </c>
      <c r="U15" s="130">
        <v>113.48102849645257</v>
      </c>
      <c r="V15" s="130">
        <v>123.81421280319162</v>
      </c>
      <c r="W15" s="130">
        <v>133.63600082873336</v>
      </c>
      <c r="X15" s="130">
        <v>130.18866426984445</v>
      </c>
      <c r="Y15" s="130">
        <v>140.10645538736381</v>
      </c>
      <c r="Z15" s="130">
        <v>156.5371283883745</v>
      </c>
      <c r="AA15" s="130">
        <v>159.77799840945147</v>
      </c>
      <c r="AB15" s="130">
        <v>157.65309030493455</v>
      </c>
      <c r="AC15" s="168" t="s">
        <v>457</v>
      </c>
      <c r="AD15" s="263"/>
      <c r="AE15" s="270"/>
      <c r="AG15" s="270"/>
      <c r="AI15" s="270"/>
    </row>
    <row r="16" spans="1:158" s="140" customFormat="1" ht="15" customHeight="1">
      <c r="A16" s="86">
        <v>11</v>
      </c>
      <c r="B16" s="263" t="s">
        <v>668</v>
      </c>
      <c r="C16" s="264" t="s">
        <v>11</v>
      </c>
      <c r="D16" s="217"/>
      <c r="E16" s="272"/>
      <c r="F16" s="272"/>
      <c r="G16" s="272"/>
      <c r="H16" s="272"/>
      <c r="I16" s="272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73"/>
      <c r="Z16" s="151"/>
      <c r="AA16" s="151"/>
      <c r="AB16" s="151"/>
      <c r="AC16" s="151"/>
      <c r="AD16" s="263"/>
    </row>
    <row r="17" spans="1:30" s="140" customFormat="1" ht="15" customHeight="1">
      <c r="A17" s="80">
        <v>12</v>
      </c>
      <c r="B17" s="263" t="s">
        <v>677</v>
      </c>
      <c r="C17" s="269" t="s">
        <v>684</v>
      </c>
      <c r="D17" s="149" t="s">
        <v>489</v>
      </c>
      <c r="E17" s="130" t="s">
        <v>476</v>
      </c>
      <c r="F17" s="130" t="s">
        <v>476</v>
      </c>
      <c r="G17" s="130" t="s">
        <v>476</v>
      </c>
      <c r="H17" s="130" t="s">
        <v>476</v>
      </c>
      <c r="I17" s="130" t="s">
        <v>476</v>
      </c>
      <c r="J17" s="147">
        <v>1890.2356798940668</v>
      </c>
      <c r="K17" s="147">
        <v>1605.2717094219956</v>
      </c>
      <c r="L17" s="147">
        <v>1389.6069627987183</v>
      </c>
      <c r="M17" s="147">
        <v>1151.512044956725</v>
      </c>
      <c r="N17" s="147">
        <v>985.77215683081204</v>
      </c>
      <c r="O17" s="147">
        <v>731.70373087859423</v>
      </c>
      <c r="P17" s="147">
        <v>826.67211261788736</v>
      </c>
      <c r="Q17" s="147">
        <v>805.24150524214508</v>
      </c>
      <c r="R17" s="147">
        <v>759.183611446133</v>
      </c>
      <c r="S17" s="147">
        <v>928.48007018856117</v>
      </c>
      <c r="T17" s="147">
        <v>802.53497704539939</v>
      </c>
      <c r="U17" s="147">
        <v>752.83195296349879</v>
      </c>
      <c r="V17" s="147">
        <v>879.09806089116262</v>
      </c>
      <c r="W17" s="147">
        <v>945.41803773053982</v>
      </c>
      <c r="X17" s="147">
        <v>797.99537246186935</v>
      </c>
      <c r="Y17" s="147">
        <v>821.30435222439439</v>
      </c>
      <c r="Z17" s="147">
        <v>739.93521922422781</v>
      </c>
      <c r="AA17" s="147">
        <v>806.45951621723191</v>
      </c>
      <c r="AB17" s="147">
        <v>825.30761425698756</v>
      </c>
      <c r="AC17" s="168" t="s">
        <v>457</v>
      </c>
      <c r="AD17" s="263"/>
    </row>
    <row r="18" spans="1:30" s="140" customFormat="1" ht="15" customHeight="1">
      <c r="A18" s="80">
        <v>13</v>
      </c>
      <c r="B18" s="263" t="s">
        <v>677</v>
      </c>
      <c r="C18" s="269" t="s">
        <v>685</v>
      </c>
      <c r="D18" s="149" t="s">
        <v>489</v>
      </c>
      <c r="E18" s="130" t="s">
        <v>476</v>
      </c>
      <c r="F18" s="130" t="s">
        <v>476</v>
      </c>
      <c r="G18" s="130" t="s">
        <v>476</v>
      </c>
      <c r="H18" s="130" t="s">
        <v>476</v>
      </c>
      <c r="I18" s="130" t="s">
        <v>476</v>
      </c>
      <c r="J18" s="147">
        <v>2432.3214251803579</v>
      </c>
      <c r="K18" s="147">
        <v>2347.1678875385601</v>
      </c>
      <c r="L18" s="147">
        <v>2306.2773590225916</v>
      </c>
      <c r="M18" s="147">
        <v>2266.497434322242</v>
      </c>
      <c r="N18" s="147">
        <v>2267.4807984862027</v>
      </c>
      <c r="O18" s="147">
        <v>2080.7626329899417</v>
      </c>
      <c r="P18" s="147">
        <v>2199.1447871925429</v>
      </c>
      <c r="Q18" s="147">
        <v>2173.6203887856595</v>
      </c>
      <c r="R18" s="147">
        <v>2104.4102154332859</v>
      </c>
      <c r="S18" s="147">
        <v>2305.6562337129881</v>
      </c>
      <c r="T18" s="147">
        <v>2109.9348124805324</v>
      </c>
      <c r="U18" s="147">
        <v>2080.9857212334309</v>
      </c>
      <c r="V18" s="147">
        <v>2203.7557516273068</v>
      </c>
      <c r="W18" s="147">
        <v>2215.680565688665</v>
      </c>
      <c r="X18" s="147">
        <v>1979.9970377516386</v>
      </c>
      <c r="Y18" s="147">
        <v>2030.3568724816732</v>
      </c>
      <c r="Z18" s="147">
        <v>1904.1003662480589</v>
      </c>
      <c r="AA18" s="147">
        <v>1960.0413312950686</v>
      </c>
      <c r="AB18" s="147">
        <v>1980.3471567841609</v>
      </c>
      <c r="AC18" s="168" t="s">
        <v>457</v>
      </c>
      <c r="AD18" s="263"/>
    </row>
    <row r="19" spans="1:30" s="140" customFormat="1" ht="15" customHeight="1">
      <c r="A19" s="80">
        <v>14</v>
      </c>
      <c r="B19" s="263" t="s">
        <v>677</v>
      </c>
      <c r="C19" s="269" t="s">
        <v>493</v>
      </c>
      <c r="D19" s="149" t="s">
        <v>489</v>
      </c>
      <c r="E19" s="130" t="s">
        <v>476</v>
      </c>
      <c r="F19" s="130" t="s">
        <v>476</v>
      </c>
      <c r="G19" s="130" t="s">
        <v>476</v>
      </c>
      <c r="H19" s="130" t="s">
        <v>476</v>
      </c>
      <c r="I19" s="130" t="s">
        <v>476</v>
      </c>
      <c r="J19" s="147">
        <v>2054.3997859241263</v>
      </c>
      <c r="K19" s="147">
        <v>1984.4590966287344</v>
      </c>
      <c r="L19" s="147">
        <v>1958.8002302210223</v>
      </c>
      <c r="M19" s="147">
        <v>1913.8396856658301</v>
      </c>
      <c r="N19" s="147">
        <v>1773.7578160998467</v>
      </c>
      <c r="O19" s="147">
        <v>1619.9309380345485</v>
      </c>
      <c r="P19" s="147">
        <v>1529.2790340962467</v>
      </c>
      <c r="Q19" s="147">
        <v>1461.9854261041646</v>
      </c>
      <c r="R19" s="147">
        <v>1395.1218965684145</v>
      </c>
      <c r="S19" s="147">
        <v>1412.6973357583861</v>
      </c>
      <c r="T19" s="147">
        <v>1379.9484855121461</v>
      </c>
      <c r="U19" s="147">
        <v>1365.5604064485869</v>
      </c>
      <c r="V19" s="147">
        <v>1311.9980424042355</v>
      </c>
      <c r="W19" s="147">
        <v>1264.1322922702343</v>
      </c>
      <c r="X19" s="147">
        <v>1172.7406081500512</v>
      </c>
      <c r="Y19" s="147">
        <v>1282.1874626960275</v>
      </c>
      <c r="Z19" s="147">
        <v>1209.0827435494489</v>
      </c>
      <c r="AA19" s="147">
        <v>1177.7602630270217</v>
      </c>
      <c r="AB19" s="147">
        <v>1179.299153925456</v>
      </c>
      <c r="AC19" s="168" t="s">
        <v>457</v>
      </c>
      <c r="AD19" s="263"/>
    </row>
    <row r="20" spans="1:30" s="140" customFormat="1" ht="15" customHeight="1">
      <c r="A20" s="80">
        <v>15</v>
      </c>
      <c r="B20" s="90">
        <v>15</v>
      </c>
      <c r="C20" s="269" t="s">
        <v>686</v>
      </c>
      <c r="D20" s="149" t="s">
        <v>489</v>
      </c>
      <c r="E20" s="130" t="s">
        <v>476</v>
      </c>
      <c r="F20" s="130" t="s">
        <v>476</v>
      </c>
      <c r="G20" s="130" t="s">
        <v>476</v>
      </c>
      <c r="H20" s="130" t="s">
        <v>476</v>
      </c>
      <c r="I20" s="130" t="s">
        <v>476</v>
      </c>
      <c r="J20" s="147">
        <v>680.01863424902251</v>
      </c>
      <c r="K20" s="147">
        <v>686.30565399910438</v>
      </c>
      <c r="L20" s="147">
        <v>682.05983811627505</v>
      </c>
      <c r="M20" s="147">
        <v>688.86803986031737</v>
      </c>
      <c r="N20" s="147">
        <v>695.25461605898465</v>
      </c>
      <c r="O20" s="147">
        <v>698.16218243740957</v>
      </c>
      <c r="P20" s="147">
        <v>706.25207335763696</v>
      </c>
      <c r="Q20" s="147">
        <v>691.1952300925941</v>
      </c>
      <c r="R20" s="147">
        <v>691.52786625015005</v>
      </c>
      <c r="S20" s="147">
        <v>683.8827348356881</v>
      </c>
      <c r="T20" s="147">
        <v>671.86006715114956</v>
      </c>
      <c r="U20" s="147">
        <v>672.49616519055508</v>
      </c>
      <c r="V20" s="147">
        <v>667.45109688153991</v>
      </c>
      <c r="W20" s="147">
        <v>673.59953354230618</v>
      </c>
      <c r="X20" s="147">
        <v>684.31644453608078</v>
      </c>
      <c r="Y20" s="147">
        <v>646.78470513624961</v>
      </c>
      <c r="Z20" s="147">
        <v>678.67544375888019</v>
      </c>
      <c r="AA20" s="147">
        <v>659.01577097939196</v>
      </c>
      <c r="AB20" s="147">
        <v>674.71745020903836</v>
      </c>
      <c r="AC20" s="168" t="s">
        <v>457</v>
      </c>
      <c r="AD20" s="263"/>
    </row>
    <row r="21" spans="1:30" s="140" customFormat="1" ht="15" customHeight="1">
      <c r="A21" s="86">
        <v>16</v>
      </c>
      <c r="B21" s="263"/>
      <c r="C21" s="264" t="s">
        <v>687</v>
      </c>
      <c r="D21" s="217" t="s">
        <v>468</v>
      </c>
      <c r="E21" s="266" t="s">
        <v>671</v>
      </c>
      <c r="F21" s="130">
        <v>51040.827840816652</v>
      </c>
      <c r="G21" s="130">
        <v>49755.274320970144</v>
      </c>
      <c r="H21" s="130">
        <v>49357.60158202194</v>
      </c>
      <c r="I21" s="130">
        <v>49007.557282216687</v>
      </c>
      <c r="J21" s="130">
        <v>48642.457685072935</v>
      </c>
      <c r="K21" s="130">
        <v>47589.264303803218</v>
      </c>
      <c r="L21" s="130">
        <v>47210.90590581188</v>
      </c>
      <c r="M21" s="130">
        <v>45635.072452052838</v>
      </c>
      <c r="N21" s="130">
        <v>45194.001525212523</v>
      </c>
      <c r="O21" s="130">
        <v>44765.81591358321</v>
      </c>
      <c r="P21" s="130">
        <v>43727.162186509711</v>
      </c>
      <c r="Q21" s="130" t="s">
        <v>476</v>
      </c>
      <c r="R21" s="130" t="s">
        <v>476</v>
      </c>
      <c r="S21" s="130">
        <v>40387.501263868093</v>
      </c>
      <c r="T21" s="131" t="s">
        <v>476</v>
      </c>
      <c r="U21" s="274" t="s">
        <v>476</v>
      </c>
      <c r="V21" s="130">
        <v>37625.629856181557</v>
      </c>
      <c r="W21" s="274" t="s">
        <v>476</v>
      </c>
      <c r="X21" s="274" t="s">
        <v>476</v>
      </c>
      <c r="Y21" s="130">
        <v>37984.025040219662</v>
      </c>
      <c r="Z21" s="151" t="s">
        <v>476</v>
      </c>
      <c r="AA21" s="151" t="s">
        <v>476</v>
      </c>
      <c r="AB21" s="168" t="s">
        <v>457</v>
      </c>
      <c r="AC21" s="151" t="s">
        <v>476</v>
      </c>
      <c r="AD21" s="263"/>
    </row>
    <row r="22" spans="1:30" s="140" customFormat="1" ht="15" customHeight="1">
      <c r="A22" s="86">
        <v>17</v>
      </c>
      <c r="B22" s="263"/>
      <c r="C22" s="264" t="s">
        <v>688</v>
      </c>
      <c r="D22" s="217" t="s">
        <v>468</v>
      </c>
      <c r="E22" s="266" t="s">
        <v>671</v>
      </c>
      <c r="F22" s="130">
        <v>43961.920120532559</v>
      </c>
      <c r="G22" s="130">
        <v>42380.109637991125</v>
      </c>
      <c r="H22" s="130">
        <v>41826.377536041902</v>
      </c>
      <c r="I22" s="130">
        <v>41305.437229986943</v>
      </c>
      <c r="J22" s="130">
        <v>40755.671118901264</v>
      </c>
      <c r="K22" s="130">
        <v>39916.79314447393</v>
      </c>
      <c r="L22" s="130">
        <v>39760.53321423693</v>
      </c>
      <c r="M22" s="130">
        <v>38684.49962976548</v>
      </c>
      <c r="N22" s="130">
        <v>37752.427521260695</v>
      </c>
      <c r="O22" s="130">
        <v>37355.675043735479</v>
      </c>
      <c r="P22" s="130">
        <v>36296.337991098109</v>
      </c>
      <c r="Q22" s="130" t="s">
        <v>476</v>
      </c>
      <c r="R22" s="130" t="s">
        <v>476</v>
      </c>
      <c r="S22" s="130">
        <v>33991.996955975825</v>
      </c>
      <c r="T22" s="131" t="s">
        <v>476</v>
      </c>
      <c r="U22" s="83" t="s">
        <v>476</v>
      </c>
      <c r="V22" s="130">
        <v>30473.196243461422</v>
      </c>
      <c r="W22" s="83" t="s">
        <v>476</v>
      </c>
      <c r="X22" s="83" t="s">
        <v>476</v>
      </c>
      <c r="Y22" s="130">
        <v>30740.745692176642</v>
      </c>
      <c r="Z22" s="151" t="s">
        <v>476</v>
      </c>
      <c r="AA22" s="151" t="s">
        <v>476</v>
      </c>
      <c r="AB22" s="168" t="s">
        <v>457</v>
      </c>
      <c r="AC22" s="151" t="s">
        <v>476</v>
      </c>
      <c r="AD22" s="263"/>
    </row>
    <row r="23" spans="1:30" s="140" customFormat="1" ht="15" customHeight="1">
      <c r="A23" s="80">
        <v>18</v>
      </c>
      <c r="B23" s="263"/>
      <c r="C23" s="264" t="s">
        <v>689</v>
      </c>
      <c r="D23" s="217" t="s">
        <v>489</v>
      </c>
      <c r="E23" s="266" t="s">
        <v>671</v>
      </c>
      <c r="F23" s="130">
        <v>354179</v>
      </c>
      <c r="G23" s="130">
        <v>371381</v>
      </c>
      <c r="H23" s="130">
        <v>363042</v>
      </c>
      <c r="I23" s="130">
        <v>379500</v>
      </c>
      <c r="J23" s="130">
        <v>365421</v>
      </c>
      <c r="K23" s="130">
        <v>385317.7</v>
      </c>
      <c r="L23" s="130">
        <v>394445.45099999994</v>
      </c>
      <c r="M23" s="130">
        <v>396080.56800000003</v>
      </c>
      <c r="N23" s="130">
        <v>405062.47400000005</v>
      </c>
      <c r="O23" s="130">
        <v>406662.74900000001</v>
      </c>
      <c r="P23" s="130">
        <v>395221.67560999998</v>
      </c>
      <c r="Q23" s="130">
        <v>381262.46899999998</v>
      </c>
      <c r="R23" s="130">
        <v>366412.10600000003</v>
      </c>
      <c r="S23" s="130">
        <v>339368.43099999998</v>
      </c>
      <c r="T23" s="130">
        <v>331875.74</v>
      </c>
      <c r="U23" s="130">
        <v>372906</v>
      </c>
      <c r="V23" s="130">
        <v>386946</v>
      </c>
      <c r="W23" s="130">
        <v>382818</v>
      </c>
      <c r="X23" s="130">
        <v>359387</v>
      </c>
      <c r="Y23" s="130">
        <v>373011</v>
      </c>
      <c r="Z23" s="130">
        <v>386690</v>
      </c>
      <c r="AA23" s="130">
        <v>380576</v>
      </c>
      <c r="AB23" s="130">
        <v>385729</v>
      </c>
      <c r="AC23" s="130" t="s">
        <v>457</v>
      </c>
      <c r="AD23" s="263"/>
    </row>
    <row r="24" spans="1:30" s="140" customFormat="1" ht="15" customHeight="1">
      <c r="A24" s="80">
        <v>19</v>
      </c>
      <c r="B24" s="263" t="s">
        <v>690</v>
      </c>
      <c r="C24" s="264" t="s">
        <v>691</v>
      </c>
      <c r="D24" s="217" t="s">
        <v>454</v>
      </c>
      <c r="E24" s="266" t="s">
        <v>671</v>
      </c>
      <c r="F24" s="266" t="s">
        <v>671</v>
      </c>
      <c r="G24" s="130">
        <v>40305.24</v>
      </c>
      <c r="H24" s="266" t="s">
        <v>671</v>
      </c>
      <c r="I24" s="266" t="s">
        <v>671</v>
      </c>
      <c r="J24" s="266" t="s">
        <v>671</v>
      </c>
      <c r="K24" s="130">
        <v>42052.159000000007</v>
      </c>
      <c r="L24" s="130">
        <v>42505.52</v>
      </c>
      <c r="M24" s="130">
        <v>42982.29</v>
      </c>
      <c r="N24" s="130">
        <v>43459.18</v>
      </c>
      <c r="O24" s="130">
        <v>43938.9545</v>
      </c>
      <c r="P24" s="130">
        <v>44380.579066500002</v>
      </c>
      <c r="Q24" s="130">
        <v>44780.421027999997</v>
      </c>
      <c r="R24" s="130">
        <v>45140.964624205641</v>
      </c>
      <c r="S24" s="130">
        <v>45620.749813000002</v>
      </c>
      <c r="T24" s="130">
        <v>46050.427262000005</v>
      </c>
      <c r="U24" s="130">
        <v>46436.260214999988</v>
      </c>
      <c r="V24" s="130">
        <v>46789.074898000013</v>
      </c>
      <c r="W24" s="130">
        <v>47137.249952999999</v>
      </c>
      <c r="X24" s="130">
        <v>47421.875894999997</v>
      </c>
      <c r="Y24" s="130">
        <v>47702.137632999991</v>
      </c>
      <c r="Z24" s="130">
        <v>47970.834911693353</v>
      </c>
      <c r="AA24" s="130">
        <v>48224.669456749347</v>
      </c>
      <c r="AB24" s="130">
        <v>48482.337826240946</v>
      </c>
      <c r="AC24" s="130" t="s">
        <v>457</v>
      </c>
      <c r="AD24" s="263"/>
    </row>
    <row r="25" spans="1:30" s="140" customFormat="1" ht="15" customHeight="1">
      <c r="A25" s="80">
        <v>20</v>
      </c>
      <c r="B25" s="275"/>
      <c r="C25" s="264" t="s">
        <v>692</v>
      </c>
      <c r="D25" s="217" t="s">
        <v>429</v>
      </c>
      <c r="E25" s="266" t="s">
        <v>671</v>
      </c>
      <c r="F25" s="83">
        <v>60.261000000000003</v>
      </c>
      <c r="G25" s="83">
        <v>59.902000000000001</v>
      </c>
      <c r="H25" s="83">
        <v>58.25</v>
      </c>
      <c r="I25" s="83">
        <v>58.104999999999997</v>
      </c>
      <c r="J25" s="83">
        <v>57.999000000000002</v>
      </c>
      <c r="K25" s="83">
        <v>57.351999999999997</v>
      </c>
      <c r="L25" s="83">
        <v>56.906999999999996</v>
      </c>
      <c r="M25" s="83">
        <v>57.363999999999997</v>
      </c>
      <c r="N25" s="83">
        <v>57.716000000000001</v>
      </c>
      <c r="O25" s="83">
        <v>57.96</v>
      </c>
      <c r="P25" s="83">
        <v>57.401000000000003</v>
      </c>
      <c r="Q25" s="83">
        <v>56.704999999999998</v>
      </c>
      <c r="R25" s="83">
        <v>55.85</v>
      </c>
      <c r="S25" s="83">
        <v>55.945999999999998</v>
      </c>
      <c r="T25" s="83">
        <v>55.5</v>
      </c>
      <c r="U25" s="83">
        <v>56.466999999999999</v>
      </c>
      <c r="V25" s="83">
        <v>57.436999999999998</v>
      </c>
      <c r="W25" s="83">
        <v>57.95</v>
      </c>
      <c r="X25" s="83">
        <v>56.133000000000003</v>
      </c>
      <c r="Y25" s="83">
        <v>57.012999999999998</v>
      </c>
      <c r="Z25" s="83">
        <v>57.908999999999999</v>
      </c>
      <c r="AA25" s="83">
        <v>57.844999999999999</v>
      </c>
      <c r="AB25" s="83">
        <v>57.639000000000003</v>
      </c>
      <c r="AC25" s="83">
        <v>58.348999999999997</v>
      </c>
      <c r="AD25" s="263"/>
    </row>
    <row r="26" spans="1:30" s="140" customFormat="1" ht="15" customHeight="1">
      <c r="A26" s="80">
        <v>21</v>
      </c>
      <c r="B26" s="263" t="s">
        <v>668</v>
      </c>
      <c r="C26" s="264" t="s">
        <v>432</v>
      </c>
      <c r="D26" s="217" t="s">
        <v>425</v>
      </c>
      <c r="E26" s="266" t="s">
        <v>671</v>
      </c>
      <c r="F26" s="130">
        <v>246.01</v>
      </c>
      <c r="G26" s="130">
        <v>267.17199999999997</v>
      </c>
      <c r="H26" s="130">
        <v>284.69400000000002</v>
      </c>
      <c r="I26" s="130">
        <v>296.39000000000004</v>
      </c>
      <c r="J26" s="130">
        <v>307.41699999999997</v>
      </c>
      <c r="K26" s="130">
        <v>315.08800000000002</v>
      </c>
      <c r="L26" s="130">
        <v>323.25700000000006</v>
      </c>
      <c r="M26" s="130">
        <v>331.15899999999993</v>
      </c>
      <c r="N26" s="130">
        <v>339.62199999999996</v>
      </c>
      <c r="O26" s="130">
        <v>354.3540000000001</v>
      </c>
      <c r="P26" s="130">
        <v>366.28300000000002</v>
      </c>
      <c r="Q26" s="130">
        <v>374.57099999999991</v>
      </c>
      <c r="R26" s="130">
        <v>378.7050000000001</v>
      </c>
      <c r="S26" s="130">
        <v>385.89699999999999</v>
      </c>
      <c r="T26" s="130">
        <v>392.8060000000001</v>
      </c>
      <c r="U26" s="130">
        <v>402.81500000000005</v>
      </c>
      <c r="V26" s="130">
        <v>423.03199999999998</v>
      </c>
      <c r="W26" s="130">
        <v>440.3040000000002</v>
      </c>
      <c r="X26" s="130">
        <v>450.79400000000021</v>
      </c>
      <c r="Y26" s="130">
        <v>459.72499999999991</v>
      </c>
      <c r="Z26" s="130">
        <v>475.53900000000016</v>
      </c>
      <c r="AA26" s="130">
        <v>492.20100000000002</v>
      </c>
      <c r="AB26" s="130">
        <v>505.0800000000001</v>
      </c>
      <c r="AC26" s="130">
        <v>517.75099999999986</v>
      </c>
      <c r="AD26" s="263"/>
    </row>
    <row r="27" spans="1:30" s="140" customFormat="1" ht="15" customHeight="1">
      <c r="A27" s="80">
        <v>22</v>
      </c>
      <c r="B27" s="263"/>
      <c r="C27" s="264" t="s">
        <v>433</v>
      </c>
      <c r="D27" s="217" t="s">
        <v>425</v>
      </c>
      <c r="E27" s="266" t="s">
        <v>671</v>
      </c>
      <c r="F27" s="130">
        <v>237.17626280000007</v>
      </c>
      <c r="G27" s="130">
        <v>249.11756520000006</v>
      </c>
      <c r="H27" s="130">
        <v>259.13411820000005</v>
      </c>
      <c r="I27" s="130">
        <v>267.42232480000007</v>
      </c>
      <c r="J27" s="130">
        <v>275.39628660000005</v>
      </c>
      <c r="K27" s="130">
        <v>283.05600360000005</v>
      </c>
      <c r="L27" s="130">
        <v>290.71572060000011</v>
      </c>
      <c r="M27" s="130">
        <v>299.31817200000006</v>
      </c>
      <c r="N27" s="130">
        <v>309.33472500000005</v>
      </c>
      <c r="O27" s="130">
        <v>320.56897660000004</v>
      </c>
      <c r="P27" s="130">
        <v>331.88178940000006</v>
      </c>
      <c r="Q27" s="130">
        <v>340.87704680000007</v>
      </c>
      <c r="R27" s="130">
        <v>347.47618760000006</v>
      </c>
      <c r="S27" s="130">
        <v>352.89691040000014</v>
      </c>
      <c r="T27" s="130">
        <v>358.43547500000005</v>
      </c>
      <c r="U27" s="130">
        <v>365.07389640000008</v>
      </c>
      <c r="V27" s="130">
        <v>373.51922540000015</v>
      </c>
      <c r="W27" s="130">
        <v>382.51448280000005</v>
      </c>
      <c r="X27" s="130">
        <v>388.5636952000001</v>
      </c>
      <c r="Y27" s="130">
        <v>392.80600000000015</v>
      </c>
      <c r="Z27" s="130">
        <v>398.50168700000012</v>
      </c>
      <c r="AA27" s="130">
        <v>404.8258636000001</v>
      </c>
      <c r="AB27" s="130">
        <v>410.05018340000009</v>
      </c>
      <c r="AC27" s="130">
        <v>415.19594200000012</v>
      </c>
      <c r="AD27" s="263"/>
    </row>
    <row r="28" spans="1:30" s="140" customFormat="1" ht="15" customHeight="1">
      <c r="A28" s="80"/>
      <c r="B28" s="263"/>
      <c r="C28" s="334" t="s">
        <v>603</v>
      </c>
      <c r="D28" s="217"/>
      <c r="E28" s="263"/>
      <c r="F28" s="263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  <c r="AA28" s="276"/>
      <c r="AB28" s="276"/>
      <c r="AC28" s="276"/>
      <c r="AD28" s="263"/>
    </row>
    <row r="29" spans="1:30" s="140" customFormat="1" ht="15" customHeight="1">
      <c r="A29" s="80">
        <v>23</v>
      </c>
      <c r="B29" s="263"/>
      <c r="C29" s="277" t="s">
        <v>693</v>
      </c>
      <c r="D29" s="278" t="s">
        <v>423</v>
      </c>
      <c r="E29" s="83">
        <v>1.9</v>
      </c>
      <c r="F29" s="83">
        <v>0</v>
      </c>
      <c r="G29" s="83">
        <v>0</v>
      </c>
      <c r="H29" s="83">
        <v>2.1</v>
      </c>
      <c r="I29" s="83">
        <v>0</v>
      </c>
      <c r="J29" s="83">
        <v>2.2000000000000002</v>
      </c>
      <c r="K29" s="83">
        <v>2.1</v>
      </c>
      <c r="L29" s="83">
        <v>2.8</v>
      </c>
      <c r="M29" s="83">
        <v>3.2</v>
      </c>
      <c r="N29" s="83">
        <v>3.4</v>
      </c>
      <c r="O29" s="83">
        <v>3.7</v>
      </c>
      <c r="P29" s="83">
        <v>4</v>
      </c>
      <c r="Q29" s="83">
        <v>4.4000000000000004</v>
      </c>
      <c r="R29" s="83">
        <v>5.8</v>
      </c>
      <c r="S29" s="83">
        <v>6.3</v>
      </c>
      <c r="T29" s="83">
        <v>7.2</v>
      </c>
      <c r="U29" s="83">
        <v>8.1</v>
      </c>
      <c r="V29" s="83">
        <v>9.6999999999999993</v>
      </c>
      <c r="W29" s="83">
        <v>9.1</v>
      </c>
      <c r="X29" s="83">
        <v>10.1</v>
      </c>
      <c r="Y29" s="83">
        <v>10.9</v>
      </c>
      <c r="Z29" s="83">
        <v>11.8</v>
      </c>
      <c r="AA29" s="83">
        <v>12.8</v>
      </c>
      <c r="AB29" s="83">
        <v>13.2</v>
      </c>
      <c r="AC29" s="83">
        <v>13.5</v>
      </c>
      <c r="AD29" s="263"/>
    </row>
    <row r="30" spans="1:30" s="140" customFormat="1" ht="15" customHeight="1">
      <c r="A30" s="80">
        <v>24</v>
      </c>
      <c r="B30" s="263"/>
      <c r="C30" s="279" t="s">
        <v>694</v>
      </c>
      <c r="D30" s="217" t="s">
        <v>423</v>
      </c>
      <c r="E30" s="83">
        <v>3.4</v>
      </c>
      <c r="F30" s="83">
        <v>3.1</v>
      </c>
      <c r="G30" s="83">
        <v>3.6</v>
      </c>
      <c r="H30" s="83">
        <v>3.8</v>
      </c>
      <c r="I30" s="83">
        <v>4.3</v>
      </c>
      <c r="J30" s="83">
        <v>4.7</v>
      </c>
      <c r="K30" s="83">
        <v>4.8</v>
      </c>
      <c r="L30" s="83">
        <v>4.0999999999999996</v>
      </c>
      <c r="M30" s="83">
        <v>4.5</v>
      </c>
      <c r="N30" s="83">
        <v>5.2</v>
      </c>
      <c r="O30" s="83">
        <v>6.2</v>
      </c>
      <c r="P30" s="83">
        <v>6.6</v>
      </c>
      <c r="Q30" s="83">
        <v>7.7</v>
      </c>
      <c r="R30" s="83">
        <v>7.6</v>
      </c>
      <c r="S30" s="83">
        <v>9.3000000000000007</v>
      </c>
      <c r="T30" s="83">
        <v>10.199999999999999</v>
      </c>
      <c r="U30" s="83">
        <v>11.6</v>
      </c>
      <c r="V30" s="83">
        <v>14.2</v>
      </c>
      <c r="W30" s="83">
        <v>15.1</v>
      </c>
      <c r="X30" s="83">
        <v>16.3</v>
      </c>
      <c r="Y30" s="83">
        <v>17</v>
      </c>
      <c r="Z30" s="83">
        <v>20.399999999999999</v>
      </c>
      <c r="AA30" s="83">
        <v>23.7</v>
      </c>
      <c r="AB30" s="83">
        <v>25.2</v>
      </c>
      <c r="AC30" s="83">
        <v>27.4</v>
      </c>
      <c r="AD30" s="263"/>
    </row>
    <row r="31" spans="1:30" s="140" customFormat="1" ht="15" customHeight="1">
      <c r="A31" s="80">
        <v>25</v>
      </c>
      <c r="B31" s="263" t="s">
        <v>668</v>
      </c>
      <c r="C31" s="280" t="s">
        <v>695</v>
      </c>
      <c r="D31" s="278" t="s">
        <v>425</v>
      </c>
      <c r="E31" s="281" t="s">
        <v>671</v>
      </c>
      <c r="F31" s="282">
        <v>1579.8</v>
      </c>
      <c r="G31" s="282">
        <v>1695.3200000000002</v>
      </c>
      <c r="H31" s="282">
        <v>1748.55</v>
      </c>
      <c r="I31" s="282">
        <v>1830.29</v>
      </c>
      <c r="J31" s="282">
        <v>1898.8799999999999</v>
      </c>
      <c r="K31" s="282">
        <v>1926.32</v>
      </c>
      <c r="L31" s="282">
        <v>1967.09</v>
      </c>
      <c r="M31" s="282">
        <v>2018.23</v>
      </c>
      <c r="N31" s="282">
        <v>2064.88</v>
      </c>
      <c r="O31" s="282">
        <v>2116.48</v>
      </c>
      <c r="P31" s="282">
        <v>2179.85</v>
      </c>
      <c r="Q31" s="282">
        <v>2209.29</v>
      </c>
      <c r="R31" s="282">
        <v>2220.0800000000004</v>
      </c>
      <c r="S31" s="282">
        <v>2270.62</v>
      </c>
      <c r="T31" s="282">
        <v>2300.86</v>
      </c>
      <c r="U31" s="282">
        <v>2393.25</v>
      </c>
      <c r="V31" s="282">
        <v>2513.23</v>
      </c>
      <c r="W31" s="282">
        <v>2561.7399999999998</v>
      </c>
      <c r="X31" s="282">
        <v>2460.2799999999997</v>
      </c>
      <c r="Y31" s="282">
        <v>2580.06</v>
      </c>
      <c r="Z31" s="282">
        <v>2703.12</v>
      </c>
      <c r="AA31" s="282">
        <v>2754.8599999999997</v>
      </c>
      <c r="AB31" s="282">
        <v>2820.8199999999997</v>
      </c>
      <c r="AC31" s="282">
        <v>2915.65</v>
      </c>
      <c r="AD31" s="263"/>
    </row>
    <row r="32" spans="1:30" s="140" customFormat="1" ht="15" customHeight="1">
      <c r="A32" s="80">
        <v>26</v>
      </c>
      <c r="B32" s="263"/>
      <c r="C32" s="283" t="s">
        <v>696</v>
      </c>
      <c r="D32" s="278" t="s">
        <v>427</v>
      </c>
      <c r="E32" s="281" t="s">
        <v>671</v>
      </c>
      <c r="F32" s="350">
        <v>84.008506113769272</v>
      </c>
      <c r="G32" s="350">
        <v>85.624667729930891</v>
      </c>
      <c r="H32" s="350">
        <v>84.805954279638499</v>
      </c>
      <c r="I32" s="350">
        <v>86.889952153110045</v>
      </c>
      <c r="J32" s="350">
        <v>88.399787347155765</v>
      </c>
      <c r="K32" s="350">
        <v>89.122807017543863</v>
      </c>
      <c r="L32" s="350">
        <v>90.770866560340252</v>
      </c>
      <c r="M32" s="350">
        <v>92.567783094098885</v>
      </c>
      <c r="N32" s="350">
        <v>94.407230196703892</v>
      </c>
      <c r="O32" s="350">
        <v>97.203615098351946</v>
      </c>
      <c r="P32" s="350">
        <v>98.851674641148321</v>
      </c>
      <c r="Q32" s="350">
        <v>98.851674641148321</v>
      </c>
      <c r="R32" s="350">
        <v>98.149920255183417</v>
      </c>
      <c r="S32" s="350">
        <v>99.298245614035096</v>
      </c>
      <c r="T32" s="350">
        <v>100</v>
      </c>
      <c r="U32" s="350">
        <v>103.70015948963318</v>
      </c>
      <c r="V32" s="350">
        <v>107.08133971291866</v>
      </c>
      <c r="W32" s="350">
        <v>108.24029771398192</v>
      </c>
      <c r="X32" s="350">
        <v>102.15842636895269</v>
      </c>
      <c r="Y32" s="350">
        <v>106.32642211589581</v>
      </c>
      <c r="Z32" s="350">
        <v>110.21796916533759</v>
      </c>
      <c r="AA32" s="350">
        <v>110.66454013822435</v>
      </c>
      <c r="AB32" s="350">
        <v>110.99415204678363</v>
      </c>
      <c r="AC32" s="350">
        <v>112.76980329611909</v>
      </c>
      <c r="AD32" s="263"/>
    </row>
    <row r="33" spans="1:30" s="287" customFormat="1" ht="22.5" customHeight="1">
      <c r="A33" s="90"/>
      <c r="B33" s="284"/>
      <c r="C33" s="285"/>
      <c r="D33" s="286"/>
      <c r="E33" s="227" t="s">
        <v>697</v>
      </c>
      <c r="F33" s="127"/>
      <c r="G33" s="127"/>
      <c r="H33" s="127"/>
      <c r="I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227"/>
      <c r="W33" s="127"/>
      <c r="X33" s="127"/>
      <c r="Y33" s="127"/>
      <c r="Z33" s="127"/>
      <c r="AA33" s="127"/>
      <c r="AB33" s="127"/>
      <c r="AC33" s="127"/>
      <c r="AD33" s="284"/>
    </row>
    <row r="34" spans="1:30" s="140" customFormat="1" ht="15" customHeight="1">
      <c r="A34" s="80">
        <v>27</v>
      </c>
      <c r="B34" s="263"/>
      <c r="C34" s="264" t="s">
        <v>698</v>
      </c>
      <c r="D34" s="217" t="s">
        <v>621</v>
      </c>
      <c r="E34" s="354">
        <f>IF(AND(ISNUMBER(E6),($E6)&gt;0),E6/$E6*100,0)</f>
        <v>100</v>
      </c>
      <c r="F34" s="83">
        <f t="shared" ref="F34:AC34" si="0">IF(AND(ISNUMBER(F6),($E6)&gt;0),F6/$E6*100,0)</f>
        <v>98.017703442085505</v>
      </c>
      <c r="G34" s="83">
        <f t="shared" si="0"/>
        <v>96.069965207530757</v>
      </c>
      <c r="H34" s="83">
        <f t="shared" si="0"/>
        <v>95.999949547934065</v>
      </c>
      <c r="I34" s="83">
        <f t="shared" si="0"/>
        <v>95.16956355675525</v>
      </c>
      <c r="J34" s="83">
        <f t="shared" si="0"/>
        <v>95.731265460589455</v>
      </c>
      <c r="K34" s="83">
        <f t="shared" si="0"/>
        <v>98.931248124400852</v>
      </c>
      <c r="L34" s="83">
        <f t="shared" si="0"/>
        <v>98.045594233221522</v>
      </c>
      <c r="M34" s="83">
        <f t="shared" si="0"/>
        <v>97.419242646057896</v>
      </c>
      <c r="N34" s="83">
        <f t="shared" si="0"/>
        <v>96.095600492632229</v>
      </c>
      <c r="O34" s="83">
        <f>IF(AND(ISNUMBER(O6),($E6)&gt;0),O6/$E6*100,0)</f>
        <v>96.615720649057778</v>
      </c>
      <c r="P34" s="83">
        <f t="shared" si="0"/>
        <v>98.479656485837836</v>
      </c>
      <c r="Q34" s="83">
        <f t="shared" si="0"/>
        <v>96.793898681382942</v>
      </c>
      <c r="R34" s="83">
        <f t="shared" si="0"/>
        <v>97.952658201426303</v>
      </c>
      <c r="S34" s="83">
        <f t="shared" si="0"/>
        <v>97.894056566123879</v>
      </c>
      <c r="T34" s="83">
        <f t="shared" si="0"/>
        <v>97.672773134989072</v>
      </c>
      <c r="U34" s="83">
        <f t="shared" si="0"/>
        <v>99.540810286453777</v>
      </c>
      <c r="V34" s="83">
        <f t="shared" si="0"/>
        <v>95.24755423939807</v>
      </c>
      <c r="W34" s="83">
        <f t="shared" si="0"/>
        <v>96.474053962543778</v>
      </c>
      <c r="X34" s="83">
        <f t="shared" si="0"/>
        <v>90.779274022260779</v>
      </c>
      <c r="Y34" s="83">
        <f t="shared" si="0"/>
        <v>95.380945636758412</v>
      </c>
      <c r="Z34" s="83">
        <f t="shared" si="0"/>
        <v>91.238629751408865</v>
      </c>
      <c r="AA34" s="83">
        <f t="shared" si="0"/>
        <v>90.217008961346949</v>
      </c>
      <c r="AB34" s="83">
        <f t="shared" si="0"/>
        <v>92.729877424961444</v>
      </c>
      <c r="AC34" s="83">
        <f t="shared" si="0"/>
        <v>88.10588519994684</v>
      </c>
      <c r="AD34" s="263"/>
    </row>
    <row r="35" spans="1:30" s="140" customFormat="1" ht="15" customHeight="1">
      <c r="A35" s="80">
        <v>28</v>
      </c>
      <c r="B35" s="263"/>
      <c r="C35" s="280"/>
      <c r="D35" s="217" t="s">
        <v>500</v>
      </c>
      <c r="E35" s="83">
        <f>IF(AND(ISNUMBER(E6),($T6)&gt;0),E6/$T6*100,0)</f>
        <v>102.38267716817518</v>
      </c>
      <c r="F35" s="83">
        <f t="shared" ref="F35:AC35" si="1">IF(AND(ISNUMBER(F6),($T6)&gt;0),F6/$T6*100,0)</f>
        <v>100.35314888276974</v>
      </c>
      <c r="G35" s="83">
        <f t="shared" si="1"/>
        <v>98.35900233400443</v>
      </c>
      <c r="H35" s="83">
        <f t="shared" si="1"/>
        <v>98.287318427272382</v>
      </c>
      <c r="I35" s="83">
        <f t="shared" si="1"/>
        <v>97.437147018674025</v>
      </c>
      <c r="J35" s="83">
        <f t="shared" si="1"/>
        <v>98.012232465524093</v>
      </c>
      <c r="K35" s="83">
        <f t="shared" si="1"/>
        <v>101.28846038565167</v>
      </c>
      <c r="L35" s="83">
        <f t="shared" si="1"/>
        <v>100.38170422141816</v>
      </c>
      <c r="M35" s="83">
        <f t="shared" si="1"/>
        <v>99.740428697994702</v>
      </c>
      <c r="N35" s="83">
        <f t="shared" si="1"/>
        <v>98.385248425191008</v>
      </c>
      <c r="O35" s="83">
        <f t="shared" si="1"/>
        <v>98.917761365830785</v>
      </c>
      <c r="P35" s="83">
        <f t="shared" si="1"/>
        <v>100.82610877622325</v>
      </c>
      <c r="Q35" s="83">
        <f t="shared" si="1"/>
        <v>99.100184805450866</v>
      </c>
      <c r="R35" s="83">
        <f t="shared" si="1"/>
        <v>100.28655382401234</v>
      </c>
      <c r="S35" s="83">
        <f t="shared" si="1"/>
        <v>100.22655590092539</v>
      </c>
      <c r="T35" s="354">
        <f t="shared" si="1"/>
        <v>100</v>
      </c>
      <c r="U35" s="83">
        <f t="shared" si="1"/>
        <v>101.91254644616568</v>
      </c>
      <c r="V35" s="83">
        <f t="shared" si="1"/>
        <v>97.51699596750548</v>
      </c>
      <c r="W35" s="83">
        <f t="shared" si="1"/>
        <v>98.772719219522301</v>
      </c>
      <c r="X35" s="83">
        <f t="shared" si="1"/>
        <v>92.942251057824365</v>
      </c>
      <c r="Y35" s="83">
        <f t="shared" si="1"/>
        <v>97.653565651235027</v>
      </c>
      <c r="Z35" s="83">
        <f t="shared" si="1"/>
        <v>93.412551751051566</v>
      </c>
      <c r="AA35" s="83">
        <f t="shared" si="1"/>
        <v>92.36658903567951</v>
      </c>
      <c r="AB35" s="83">
        <f t="shared" si="1"/>
        <v>94.939331042442831</v>
      </c>
      <c r="AC35" s="83">
        <f t="shared" si="1"/>
        <v>90.20516401042461</v>
      </c>
      <c r="AD35" s="263"/>
    </row>
    <row r="36" spans="1:30" s="140" customFormat="1" ht="15" customHeight="1">
      <c r="A36" s="80">
        <v>29</v>
      </c>
      <c r="B36" s="263"/>
      <c r="C36" s="264" t="s">
        <v>699</v>
      </c>
      <c r="D36" s="217" t="s">
        <v>624</v>
      </c>
      <c r="E36" s="196">
        <f>IF(AND(ISNUMBER(E7),($I7)&gt;0),E7/$I7*100,0)</f>
        <v>0</v>
      </c>
      <c r="F36" s="196">
        <f t="shared" ref="F36:AC36" si="2">IF(AND(ISNUMBER(F7),($I7)&gt;0),F7/$I7*100,0)</f>
        <v>95.274082913657793</v>
      </c>
      <c r="G36" s="196">
        <f t="shared" si="2"/>
        <v>96.384062660849224</v>
      </c>
      <c r="H36" s="196">
        <f t="shared" si="2"/>
        <v>92.3904800524123</v>
      </c>
      <c r="I36" s="196">
        <f t="shared" si="2"/>
        <v>100</v>
      </c>
      <c r="J36" s="196">
        <f t="shared" si="2"/>
        <v>96.054481064583399</v>
      </c>
      <c r="K36" s="196">
        <f t="shared" si="2"/>
        <v>94.607890893698524</v>
      </c>
      <c r="L36" s="196">
        <f t="shared" si="2"/>
        <v>93.758530681114877</v>
      </c>
      <c r="M36" s="196">
        <f t="shared" si="2"/>
        <v>92.281206978554621</v>
      </c>
      <c r="N36" s="196">
        <f t="shared" si="2"/>
        <v>93.918853994412032</v>
      </c>
      <c r="O36" s="196">
        <f>IF(AND(ISNUMBER(O7),($I7)&gt;0),O7/$I7*100,0)</f>
        <v>93.219856817347946</v>
      </c>
      <c r="P36" s="196">
        <f t="shared" si="2"/>
        <v>88.44005343564632</v>
      </c>
      <c r="Q36" s="196">
        <f t="shared" si="2"/>
        <v>87.384610590154495</v>
      </c>
      <c r="R36" s="196">
        <f t="shared" si="2"/>
        <v>88.299659623432376</v>
      </c>
      <c r="S36" s="196">
        <f t="shared" si="2"/>
        <v>88.068154122111636</v>
      </c>
      <c r="T36" s="196">
        <f t="shared" si="2"/>
        <v>86.021354862951924</v>
      </c>
      <c r="U36" s="196">
        <f t="shared" si="2"/>
        <v>90.128026066991254</v>
      </c>
      <c r="V36" s="196">
        <f t="shared" si="2"/>
        <v>88.686668258266792</v>
      </c>
      <c r="W36" s="196">
        <f t="shared" si="2"/>
        <v>87.525951582331302</v>
      </c>
      <c r="X36" s="196">
        <f t="shared" si="2"/>
        <v>79.976551653018333</v>
      </c>
      <c r="Y36" s="196">
        <f t="shared" si="2"/>
        <v>82.56565835218413</v>
      </c>
      <c r="Z36" s="196">
        <f t="shared" si="2"/>
        <v>87.936702706492113</v>
      </c>
      <c r="AA36" s="196">
        <f t="shared" si="2"/>
        <v>85.1918095437387</v>
      </c>
      <c r="AB36" s="196">
        <f t="shared" si="2"/>
        <v>86.111982327124593</v>
      </c>
      <c r="AC36" s="196">
        <f t="shared" si="2"/>
        <v>87.238533710368998</v>
      </c>
      <c r="AD36" s="263"/>
    </row>
    <row r="37" spans="1:30" s="140" customFormat="1" ht="15" customHeight="1">
      <c r="A37" s="80">
        <v>30</v>
      </c>
      <c r="B37" s="263"/>
      <c r="C37" s="264"/>
      <c r="D37" s="217" t="s">
        <v>500</v>
      </c>
      <c r="E37" s="196">
        <f>IF(AND(ISNUMBER(E7),($O7)&gt;0),E7/$O7*100,0)</f>
        <v>0</v>
      </c>
      <c r="F37" s="196">
        <f>IF(AND(ISNUMBER(F7),($T7)&gt;0),F7/$T7*100,0)</f>
        <v>110.75631517946583</v>
      </c>
      <c r="G37" s="196">
        <f t="shared" ref="G37:AC37" si="3">IF(AND(ISNUMBER(G7),($T7)&gt;0),G7/$T7*100,0)</f>
        <v>112.04666889333122</v>
      </c>
      <c r="H37" s="196">
        <f t="shared" si="3"/>
        <v>107.40412098787282</v>
      </c>
      <c r="I37" s="196">
        <f t="shared" si="3"/>
        <v>116.25020340509478</v>
      </c>
      <c r="J37" s="196">
        <f t="shared" si="3"/>
        <v>111.66352961728643</v>
      </c>
      <c r="K37" s="196">
        <f t="shared" si="3"/>
        <v>109.98186560119467</v>
      </c>
      <c r="L37" s="196">
        <f t="shared" si="3"/>
        <v>108.99448262642424</v>
      </c>
      <c r="M37" s="196">
        <f t="shared" si="3"/>
        <v>107.27709081724626</v>
      </c>
      <c r="N37" s="196">
        <f t="shared" si="3"/>
        <v>109.18085880423796</v>
      </c>
      <c r="O37" s="196">
        <f t="shared" si="3"/>
        <v>108.36827316410509</v>
      </c>
      <c r="P37" s="196">
        <f t="shared" si="3"/>
        <v>102.81174201051336</v>
      </c>
      <c r="Q37" s="196">
        <f t="shared" si="3"/>
        <v>101.5847875558046</v>
      </c>
      <c r="R37" s="196">
        <f t="shared" si="3"/>
        <v>102.64853391824649</v>
      </c>
      <c r="S37" s="196">
        <f t="shared" si="3"/>
        <v>102.37940830206713</v>
      </c>
      <c r="T37" s="354">
        <f t="shared" si="3"/>
        <v>100</v>
      </c>
      <c r="U37" s="196">
        <f t="shared" si="3"/>
        <v>104.77401362787415</v>
      </c>
      <c r="V37" s="196">
        <f t="shared" si="3"/>
        <v>103.09843224343676</v>
      </c>
      <c r="W37" s="196">
        <f t="shared" si="3"/>
        <v>101.74909674670489</v>
      </c>
      <c r="X37" s="196">
        <f t="shared" si="3"/>
        <v>92.972903973014482</v>
      </c>
      <c r="Y37" s="196">
        <f t="shared" si="3"/>
        <v>95.982745777169654</v>
      </c>
      <c r="Z37" s="196">
        <f t="shared" si="3"/>
        <v>102.22659576403055</v>
      </c>
      <c r="AA37" s="196">
        <f t="shared" si="3"/>
        <v>99.035651879077164</v>
      </c>
      <c r="AB37" s="196">
        <f t="shared" si="3"/>
        <v>100.10535461144161</v>
      </c>
      <c r="AC37" s="196">
        <f t="shared" si="3"/>
        <v>101.41497288592612</v>
      </c>
      <c r="AD37" s="263"/>
    </row>
    <row r="38" spans="1:30" s="140" customFormat="1" ht="15" customHeight="1">
      <c r="A38" s="80">
        <v>31</v>
      </c>
      <c r="B38" s="263"/>
      <c r="C38" s="264" t="s">
        <v>700</v>
      </c>
      <c r="D38" s="217" t="s">
        <v>502</v>
      </c>
      <c r="E38" s="157">
        <f>IF(AND(ISNUMBER(E8),($O8)&gt;0),E8/$O8*100,0)</f>
        <v>0</v>
      </c>
      <c r="F38" s="83">
        <f t="shared" ref="F38:N38" si="4">IF(AND(ISNUMBER(F8),($O8)&gt;0),F8/$O8*100,0)</f>
        <v>114.05677079650157</v>
      </c>
      <c r="G38" s="83">
        <f t="shared" si="4"/>
        <v>111.17135416528721</v>
      </c>
      <c r="H38" s="83">
        <f t="shared" si="4"/>
        <v>110.26114965154301</v>
      </c>
      <c r="I38" s="83">
        <f t="shared" si="4"/>
        <v>109.50525957683115</v>
      </c>
      <c r="J38" s="83">
        <f t="shared" si="4"/>
        <v>108.68388678642253</v>
      </c>
      <c r="K38" s="83">
        <f t="shared" si="4"/>
        <v>106.31186900689984</v>
      </c>
      <c r="L38" s="83">
        <f t="shared" si="4"/>
        <v>105.46072504941857</v>
      </c>
      <c r="M38" s="83">
        <f t="shared" si="4"/>
        <v>101.95297436263935</v>
      </c>
      <c r="N38" s="83">
        <f t="shared" si="4"/>
        <v>100.9822667635361</v>
      </c>
      <c r="O38" s="354">
        <f>IF(AND(ISNUMBER(O8),($O8)&gt;0),O8/$O8*100,0)</f>
        <v>100</v>
      </c>
      <c r="P38" s="83">
        <f>IF(AND(ISNUMBER(P8),($O8)&gt;0),P8/$O8*100,0)</f>
        <v>97.707363175793873</v>
      </c>
      <c r="Q38" s="157">
        <f t="shared" ref="Q38:V38" si="5">IF(AND(ISNUMBER(Q8),($O8)&gt;0),Q8/$O8*100,0)</f>
        <v>0</v>
      </c>
      <c r="R38" s="157">
        <f t="shared" si="5"/>
        <v>0</v>
      </c>
      <c r="S38" s="157">
        <f t="shared" si="5"/>
        <v>90.223804842506368</v>
      </c>
      <c r="T38" s="157">
        <f t="shared" si="5"/>
        <v>0</v>
      </c>
      <c r="U38" s="157">
        <f t="shared" si="5"/>
        <v>0</v>
      </c>
      <c r="V38" s="157">
        <f t="shared" si="5"/>
        <v>84.014607570075356</v>
      </c>
      <c r="W38" s="157">
        <f>IF(AND(ISNUMBER(W8),($J8)&gt;0),W8/$J8*100,0)</f>
        <v>0</v>
      </c>
      <c r="X38" s="157" t="s">
        <v>476</v>
      </c>
      <c r="Y38" s="157">
        <f>IF(AND(ISNUMBER(Y8),($O8)&gt;0),Y8/$O8*100,0)</f>
        <v>84.808337800370225</v>
      </c>
      <c r="Z38" s="157">
        <f>IF(AND(ISNUMBER(Z8),($O8)&gt;0),Z8/$O8*100,0)</f>
        <v>0</v>
      </c>
      <c r="AA38" s="157">
        <f>IF(AND(ISNUMBER(AA8),($O8)&gt;0),AA8/$O8*100,0)</f>
        <v>0</v>
      </c>
      <c r="AB38" s="168" t="s">
        <v>457</v>
      </c>
      <c r="AC38" s="157">
        <f>IF(AND(ISNUMBER(AC8),($O8)&gt;0),AC8/$O8*100,0)</f>
        <v>0</v>
      </c>
      <c r="AD38" s="263"/>
    </row>
    <row r="39" spans="1:30" s="140" customFormat="1" ht="15" customHeight="1">
      <c r="A39" s="80">
        <v>32</v>
      </c>
      <c r="B39" s="275"/>
      <c r="C39" s="264" t="s">
        <v>673</v>
      </c>
      <c r="D39" s="217" t="s">
        <v>701</v>
      </c>
      <c r="E39" s="83">
        <f>IF(AND(ISNUMBER(E9),($E9)&gt;0),E9/$E9*100,0)</f>
        <v>0</v>
      </c>
      <c r="F39" s="83">
        <f>IF(AND(ISNUMBER(F9),($E9)&gt;0),F9/$E9*100,0)</f>
        <v>0</v>
      </c>
      <c r="G39" s="83">
        <f>IF(AND(ISNUMBER(G9),($E9)&gt;0),G9/$E9*100,0)</f>
        <v>0</v>
      </c>
      <c r="H39" s="83">
        <f>IF(AND(ISNUMBER(H9),($E9)&gt;0),H9/$E9*100,0)</f>
        <v>0</v>
      </c>
      <c r="I39" s="83">
        <f>IF(AND(ISNUMBER(I9),($E9)&gt;0),I9/$E9*100,0)</f>
        <v>0</v>
      </c>
      <c r="J39" s="354">
        <f>IF(AND(ISNUMBER(J9),($J9)&gt;0),J9/$J9*100,0)</f>
        <v>100</v>
      </c>
      <c r="K39" s="83">
        <f t="shared" ref="K39:Y39" si="6">IF(AND(ISNUMBER(K9),($J9)&gt;0),K9/$J9*100,0)</f>
        <v>101.60348225472802</v>
      </c>
      <c r="L39" s="83">
        <f t="shared" si="6"/>
        <v>99.421300553261958</v>
      </c>
      <c r="M39" s="83">
        <f t="shared" si="6"/>
        <v>97.3056904395266</v>
      </c>
      <c r="N39" s="83">
        <f t="shared" si="6"/>
        <v>94.885508850745921</v>
      </c>
      <c r="O39" s="83">
        <f t="shared" si="6"/>
        <v>94.541756260549136</v>
      </c>
      <c r="P39" s="83">
        <f t="shared" si="6"/>
        <v>97.058075153798853</v>
      </c>
      <c r="Q39" s="83">
        <f t="shared" si="6"/>
        <v>95.553631294795991</v>
      </c>
      <c r="R39" s="83">
        <f t="shared" si="6"/>
        <v>96.300395362566718</v>
      </c>
      <c r="S39" s="83">
        <f t="shared" si="6"/>
        <v>96.448763492326606</v>
      </c>
      <c r="T39" s="83">
        <f t="shared" si="6"/>
        <v>94.833699137515012</v>
      </c>
      <c r="U39" s="83">
        <f t="shared" si="6"/>
        <v>96.561465842375611</v>
      </c>
      <c r="V39" s="83">
        <f t="shared" si="6"/>
        <v>96.064958195679296</v>
      </c>
      <c r="W39" s="83">
        <f t="shared" si="6"/>
        <v>97.184784350358257</v>
      </c>
      <c r="X39" s="83">
        <f t="shared" si="6"/>
        <v>91.239173615644219</v>
      </c>
      <c r="Y39" s="83">
        <f t="shared" si="6"/>
        <v>95.632309414666736</v>
      </c>
      <c r="Z39" s="83">
        <f>IF(AND(ISNUMBER(Z9),($J9)&gt;0),Z9/$J9*100,0)</f>
        <v>93.620447596034921</v>
      </c>
      <c r="AA39" s="83">
        <f>IF(AND(ISNUMBER(AA9),($J9)&gt;0),AA9/$J9*100,0)</f>
        <v>93.437593853174889</v>
      </c>
      <c r="AB39" s="83">
        <f>IF(AND(ISNUMBER(AB9),($J9)&gt;0),AB9/$J9*100,0)</f>
        <v>95.415188183978586</v>
      </c>
      <c r="AC39" s="168" t="s">
        <v>457</v>
      </c>
      <c r="AD39" s="263"/>
    </row>
    <row r="40" spans="1:30" s="140" customFormat="1" ht="15" customHeight="1">
      <c r="A40" s="80">
        <v>34</v>
      </c>
      <c r="B40" s="275"/>
      <c r="C40" s="280"/>
      <c r="D40" s="217" t="s">
        <v>500</v>
      </c>
      <c r="E40" s="288">
        <f>IF(AND(ISNUMBER(E9),($O$9)&gt;0),E9/$O$9*100,0)</f>
        <v>0</v>
      </c>
      <c r="F40" s="288">
        <f>IF(AND(ISNUMBER(F9),($O$9)&gt;0),F9/$O$9*100,0)</f>
        <v>0</v>
      </c>
      <c r="G40" s="288">
        <f>IF(AND(ISNUMBER(G9),($O$9)&gt;0),G9/$O$9*100,0)</f>
        <v>0</v>
      </c>
      <c r="H40" s="288">
        <f>IF(AND(ISNUMBER(H9),($O$9)&gt;0),H9/$O$9*100,0)</f>
        <v>0</v>
      </c>
      <c r="I40" s="288">
        <f>IF(AND(ISNUMBER(I9),($O$9)&gt;0),I9/$O$9*100,0)</f>
        <v>0</v>
      </c>
      <c r="J40" s="288">
        <f>IF(AND(ISNUMBER(J9),($T$9)&gt;0),J9/$T$9*100,0)</f>
        <v>105.44774790973143</v>
      </c>
      <c r="K40" s="288">
        <f t="shared" ref="K40:Y40" si="7">IF(AND(ISNUMBER(K9),($T$9)&gt;0),K9/$T$9*100,0)</f>
        <v>107.13858383547432</v>
      </c>
      <c r="L40" s="288">
        <f t="shared" si="7"/>
        <v>104.8375223759801</v>
      </c>
      <c r="M40" s="288">
        <f t="shared" si="7"/>
        <v>102.60665915649567</v>
      </c>
      <c r="N40" s="288">
        <f t="shared" si="7"/>
        <v>100.05463217580048</v>
      </c>
      <c r="O40" s="288">
        <f t="shared" si="7"/>
        <v>99.692152811056602</v>
      </c>
      <c r="P40" s="288">
        <f t="shared" si="7"/>
        <v>102.34555441421548</v>
      </c>
      <c r="Q40" s="288">
        <f t="shared" si="7"/>
        <v>100.75915224633074</v>
      </c>
      <c r="R40" s="288">
        <f t="shared" si="7"/>
        <v>101.54659813799405</v>
      </c>
      <c r="S40" s="288">
        <f t="shared" si="7"/>
        <v>101.70304898944164</v>
      </c>
      <c r="T40" s="354">
        <f t="shared" si="7"/>
        <v>100</v>
      </c>
      <c r="U40" s="288">
        <f t="shared" si="7"/>
        <v>101.82189107940967</v>
      </c>
      <c r="V40" s="288">
        <f t="shared" si="7"/>
        <v>101.29833494776878</v>
      </c>
      <c r="W40" s="288">
        <f t="shared" si="7"/>
        <v>102.4791664083819</v>
      </c>
      <c r="X40" s="288">
        <f t="shared" si="7"/>
        <v>96.209653789146728</v>
      </c>
      <c r="Y40" s="288">
        <f t="shared" si="7"/>
        <v>100.84211655183215</v>
      </c>
      <c r="Z40" s="288">
        <f>IF(AND(ISNUMBER(Z9),($T$9)&gt;0),Z9/$T$9*100,0)</f>
        <v>98.720653573029125</v>
      </c>
      <c r="AA40" s="288">
        <f>IF(AND(ISNUMBER(AA9),($T$9)&gt;0),AA9/$T$9*100,0)</f>
        <v>98.527838419214589</v>
      </c>
      <c r="AB40" s="288">
        <f>IF(AND(ISNUMBER(AB9),($T$9)&gt;0),AB9/$T$9*100,0)</f>
        <v>100.61316710383761</v>
      </c>
      <c r="AC40" s="168" t="s">
        <v>457</v>
      </c>
      <c r="AD40" s="263"/>
    </row>
    <row r="41" spans="1:30" s="140" customFormat="1" ht="15" customHeight="1">
      <c r="A41" s="80">
        <v>35</v>
      </c>
      <c r="B41" s="263"/>
      <c r="C41" s="264" t="s">
        <v>702</v>
      </c>
      <c r="D41" s="217" t="s">
        <v>701</v>
      </c>
      <c r="E41" s="83">
        <f>IF(AND(ISNUMBER(E10),($E10)&gt;0),E10/$E10*100,0)</f>
        <v>0</v>
      </c>
      <c r="F41" s="83">
        <f>IF(AND(ISNUMBER(F10),($E10)&gt;0),F10/$E10*100,0)</f>
        <v>0</v>
      </c>
      <c r="G41" s="83">
        <f>IF(AND(ISNUMBER(G10),($E10)&gt;0),G10/$E10*100,0)</f>
        <v>0</v>
      </c>
      <c r="H41" s="83">
        <f>IF(AND(ISNUMBER(H10),($E10)&gt;0),H10/$E10*100,0)</f>
        <v>0</v>
      </c>
      <c r="I41" s="83">
        <f>IF(AND(ISNUMBER(I10),($E10)&gt;0),I10/$E10*100,0)</f>
        <v>0</v>
      </c>
      <c r="J41" s="354">
        <f>IF(AND(ISNUMBER(J10),($J10)&gt;0),J10/$J10*100,0)</f>
        <v>100</v>
      </c>
      <c r="K41" s="83">
        <f t="shared" ref="K41:Y41" si="8">IF(AND(ISNUMBER(K10),($J10)&gt;0),K10/$J10*100,0)</f>
        <v>102.12807561517671</v>
      </c>
      <c r="L41" s="83">
        <f t="shared" si="8"/>
        <v>100.23770072094442</v>
      </c>
      <c r="M41" s="83">
        <f t="shared" si="8"/>
        <v>99.510496891593888</v>
      </c>
      <c r="N41" s="83">
        <f t="shared" si="8"/>
        <v>97.217047630030336</v>
      </c>
      <c r="O41" s="83">
        <f t="shared" si="8"/>
        <v>97.303788848880487</v>
      </c>
      <c r="P41" s="83">
        <f t="shared" si="8"/>
        <v>100.44586654316588</v>
      </c>
      <c r="Q41" s="83">
        <f t="shared" si="8"/>
        <v>99.128111040286811</v>
      </c>
      <c r="R41" s="83">
        <f t="shared" si="8"/>
        <v>100.47118888806608</v>
      </c>
      <c r="S41" s="83">
        <f t="shared" si="8"/>
        <v>100.89285302659962</v>
      </c>
      <c r="T41" s="83">
        <f t="shared" si="8"/>
        <v>99.507147833749201</v>
      </c>
      <c r="U41" s="83">
        <f t="shared" si="8"/>
        <v>102.00046339016326</v>
      </c>
      <c r="V41" s="83">
        <f t="shared" si="8"/>
        <v>101.41131024350878</v>
      </c>
      <c r="W41" s="83">
        <f t="shared" si="8"/>
        <v>102.72928044939708</v>
      </c>
      <c r="X41" s="83">
        <f t="shared" si="8"/>
        <v>95.967715446505224</v>
      </c>
      <c r="Y41" s="83">
        <f t="shared" si="8"/>
        <v>102.09782217541039</v>
      </c>
      <c r="Z41" s="83">
        <f>IF(AND(ISNUMBER(Z10),($J10)&gt;0),Z10/$J10*100,0)</f>
        <v>99.639145828248061</v>
      </c>
      <c r="AA41" s="83">
        <f>IF(AND(ISNUMBER(AA10),($J10)&gt;0),AA10/$J10*100,0)</f>
        <v>99.392871503047516</v>
      </c>
      <c r="AB41" s="83">
        <f>IF(AND(ISNUMBER(AB10),($J10)&gt;0),AB10/$J10*100,0)</f>
        <v>101.76112882872002</v>
      </c>
      <c r="AC41" s="168" t="s">
        <v>457</v>
      </c>
      <c r="AD41" s="263"/>
    </row>
    <row r="42" spans="1:30" s="140" customFormat="1" ht="15" customHeight="1">
      <c r="A42" s="80">
        <v>36</v>
      </c>
      <c r="B42" s="263"/>
      <c r="C42" s="280"/>
      <c r="D42" s="217" t="s">
        <v>500</v>
      </c>
      <c r="E42" s="288">
        <f>IF(AND(ISNUMBER(E10),($O$10)&gt;0),E10/$O$10*100,0)</f>
        <v>0</v>
      </c>
      <c r="F42" s="288">
        <f>IF(AND(ISNUMBER(F10),($O$10)&gt;0),F10/$O$10*100,0)</f>
        <v>0</v>
      </c>
      <c r="G42" s="288">
        <f>IF(AND(ISNUMBER(G10),($O$10)&gt;0),G10/$O$10*100,0)</f>
        <v>0</v>
      </c>
      <c r="H42" s="288">
        <f>IF(AND(ISNUMBER(H10),($O$10)&gt;0),H10/$O$10*100,0)</f>
        <v>0</v>
      </c>
      <c r="I42" s="288">
        <f>IF(AND(ISNUMBER(I10),($O$10)&gt;0),I10/$O$10*100,0)</f>
        <v>0</v>
      </c>
      <c r="J42" s="288">
        <f>IF(AND(ISNUMBER(J10),($T$10)&gt;0),J10/$T$10*100,0)</f>
        <v>100.49529322966248</v>
      </c>
      <c r="K42" s="288">
        <f t="shared" ref="K42:AB42" si="9">IF(AND(ISNUMBER(K10),($T$10)&gt;0),K10/$T$10*100,0)</f>
        <v>102.63390905928327</v>
      </c>
      <c r="L42" s="288">
        <f t="shared" si="9"/>
        <v>100.7341712661846</v>
      </c>
      <c r="M42" s="288">
        <f t="shared" si="9"/>
        <v>100.00336564550145</v>
      </c>
      <c r="N42" s="288">
        <f t="shared" si="9"/>
        <v>97.69855708501963</v>
      </c>
      <c r="O42" s="288">
        <f t="shared" si="9"/>
        <v>97.785727927254072</v>
      </c>
      <c r="P42" s="288">
        <f t="shared" si="9"/>
        <v>100.94336811963001</v>
      </c>
      <c r="Q42" s="288">
        <f t="shared" si="9"/>
        <v>99.619085862961668</v>
      </c>
      <c r="R42" s="288">
        <f t="shared" si="9"/>
        <v>100.96881588439008</v>
      </c>
      <c r="S42" s="288">
        <f t="shared" si="9"/>
        <v>101.3925684968537</v>
      </c>
      <c r="T42" s="354">
        <f t="shared" si="9"/>
        <v>100</v>
      </c>
      <c r="U42" s="288">
        <f t="shared" si="9"/>
        <v>102.5056647795591</v>
      </c>
      <c r="V42" s="288">
        <f t="shared" si="9"/>
        <v>101.91359359725692</v>
      </c>
      <c r="W42" s="288">
        <f t="shared" si="9"/>
        <v>103.23809162034392</v>
      </c>
      <c r="X42" s="288">
        <f t="shared" si="9"/>
        <v>96.443037043773529</v>
      </c>
      <c r="Y42" s="288">
        <f t="shared" si="9"/>
        <v>102.60350577627804</v>
      </c>
      <c r="Z42" s="288">
        <f t="shared" si="9"/>
        <v>100.13265177162889</v>
      </c>
      <c r="AA42" s="288">
        <f t="shared" si="9"/>
        <v>99.885157666369253</v>
      </c>
      <c r="AB42" s="288">
        <f t="shared" si="9"/>
        <v>102.26514481023679</v>
      </c>
      <c r="AC42" s="168" t="s">
        <v>457</v>
      </c>
      <c r="AD42" s="263"/>
    </row>
    <row r="43" spans="1:30" s="140" customFormat="1" ht="15" customHeight="1">
      <c r="A43" s="80">
        <v>37</v>
      </c>
      <c r="B43" s="263"/>
      <c r="C43" s="269" t="s">
        <v>703</v>
      </c>
      <c r="D43" s="217" t="s">
        <v>701</v>
      </c>
      <c r="E43" s="83">
        <f>IF(AND(ISNUMBER(E11),($E11)&gt;0),E11/$E11*100,0)</f>
        <v>0</v>
      </c>
      <c r="F43" s="83">
        <f>IF(AND(ISNUMBER(F11),($E11)&gt;0),F11/$E11*100,0)</f>
        <v>0</v>
      </c>
      <c r="G43" s="83">
        <f>IF(AND(ISNUMBER(G11),($E11)&gt;0),G11/$E11*100,0)</f>
        <v>0</v>
      </c>
      <c r="H43" s="83">
        <f>IF(AND(ISNUMBER(H11),($E11)&gt;0),H11/$E11*100,0)</f>
        <v>0</v>
      </c>
      <c r="I43" s="83">
        <f>IF(AND(ISNUMBER(I11),($E11)&gt;0),I11/$E11*100,0)</f>
        <v>0</v>
      </c>
      <c r="J43" s="354">
        <f>IF(AND(ISNUMBER(J11),($J11)&gt;0),J11/$J11*100,0)</f>
        <v>100</v>
      </c>
      <c r="K43" s="83">
        <f t="shared" ref="K43:Y43" si="10">IF(AND(ISNUMBER(K11),($J11)&gt;0),K11/$J11*100,0)</f>
        <v>102.03692926407039</v>
      </c>
      <c r="L43" s="83">
        <f t="shared" si="10"/>
        <v>97.380545438646166</v>
      </c>
      <c r="M43" s="83">
        <f t="shared" si="10"/>
        <v>76.251116510338207</v>
      </c>
      <c r="N43" s="83">
        <f t="shared" si="10"/>
        <v>70.653129138804459</v>
      </c>
      <c r="O43" s="83">
        <f t="shared" si="10"/>
        <v>70.587464055809576</v>
      </c>
      <c r="P43" s="83">
        <f t="shared" si="10"/>
        <v>72.986927660076205</v>
      </c>
      <c r="Q43" s="83">
        <f t="shared" si="10"/>
        <v>71.6780339945837</v>
      </c>
      <c r="R43" s="83">
        <f t="shared" si="10"/>
        <v>71.114533881311274</v>
      </c>
      <c r="S43" s="83">
        <f t="shared" si="10"/>
        <v>74.791048091609341</v>
      </c>
      <c r="T43" s="83">
        <f t="shared" si="10"/>
        <v>71.464181768485005</v>
      </c>
      <c r="U43" s="83">
        <f t="shared" si="10"/>
        <v>71.022148974363844</v>
      </c>
      <c r="V43" s="83">
        <f t="shared" si="10"/>
        <v>74.259630959176619</v>
      </c>
      <c r="W43" s="83">
        <f t="shared" si="10"/>
        <v>75.043737712567619</v>
      </c>
      <c r="X43" s="83">
        <f t="shared" si="10"/>
        <v>73.598142432048846</v>
      </c>
      <c r="Y43" s="83">
        <f t="shared" si="10"/>
        <v>60.450017678666114</v>
      </c>
      <c r="Z43" s="83">
        <f>IF(AND(ISNUMBER(Z11),($J11)&gt;0),Z11/$J11*100,0)</f>
        <v>62.499491837891597</v>
      </c>
      <c r="AA43" s="83">
        <f>IF(AND(ISNUMBER(AA11),($J11)&gt;0),AA11/$J11*100,0)</f>
        <v>61.212856739759594</v>
      </c>
      <c r="AB43" s="83">
        <f>IF(AND(ISNUMBER(AB11),($J11)&gt;0),AB11/$J11*100,0)</f>
        <v>61.798528478495086</v>
      </c>
      <c r="AC43" s="168" t="s">
        <v>457</v>
      </c>
      <c r="AD43" s="263"/>
    </row>
    <row r="44" spans="1:30" s="140" customFormat="1" ht="15" customHeight="1">
      <c r="A44" s="80">
        <v>38</v>
      </c>
      <c r="B44" s="263"/>
      <c r="C44" s="289"/>
      <c r="D44" s="217" t="s">
        <v>500</v>
      </c>
      <c r="E44" s="83">
        <f>IF(AND(ISNUMBER(E11),($O$11)&gt;0),E11/$O$11*100,0)</f>
        <v>0</v>
      </c>
      <c r="F44" s="83">
        <f>IF(AND(ISNUMBER(F11),($O$11)&gt;0),F11/$O$11*100,0)</f>
        <v>0</v>
      </c>
      <c r="G44" s="83">
        <f>IF(AND(ISNUMBER(G11),($O$11)&gt;0),G11/$O$11*100,0)</f>
        <v>0</v>
      </c>
      <c r="H44" s="83">
        <f>IF(AND(ISNUMBER(H11),($O$11)&gt;0),H11/$O$11*100,0)</f>
        <v>0</v>
      </c>
      <c r="I44" s="83">
        <f>IF(AND(ISNUMBER(I11),($O$11)&gt;0),I11/$O$11*100,0)</f>
        <v>0</v>
      </c>
      <c r="J44" s="83">
        <f>IF(AND(ISNUMBER(J11),($T$11)&gt;0),J11/$T$11*100,0)</f>
        <v>139.9302385129931</v>
      </c>
      <c r="K44" s="83">
        <f t="shared" ref="K44:AB44" si="11">IF(AND(ISNUMBER(K11),($T$11)&gt;0),K11/$T$11*100,0)</f>
        <v>142.78051849054779</v>
      </c>
      <c r="L44" s="83">
        <f t="shared" si="11"/>
        <v>136.26482949755123</v>
      </c>
      <c r="M44" s="83">
        <f t="shared" si="11"/>
        <v>106.69836920173654</v>
      </c>
      <c r="N44" s="83">
        <f t="shared" si="11"/>
        <v>98.865092120822112</v>
      </c>
      <c r="O44" s="83">
        <f t="shared" si="11"/>
        <v>98.773206813567626</v>
      </c>
      <c r="P44" s="83">
        <f t="shared" si="11"/>
        <v>102.13078195805036</v>
      </c>
      <c r="Q44" s="83">
        <f t="shared" si="11"/>
        <v>100.29924393004525</v>
      </c>
      <c r="R44" s="83">
        <f t="shared" si="11"/>
        <v>99.510736877522163</v>
      </c>
      <c r="S44" s="83">
        <f t="shared" si="11"/>
        <v>104.65529198095633</v>
      </c>
      <c r="T44" s="354">
        <f t="shared" si="11"/>
        <v>100</v>
      </c>
      <c r="U44" s="83">
        <f t="shared" si="11"/>
        <v>99.381462456880627</v>
      </c>
      <c r="V44" s="83">
        <f t="shared" si="11"/>
        <v>103.91167872004432</v>
      </c>
      <c r="W44" s="83">
        <f t="shared" si="11"/>
        <v>105.00888117026082</v>
      </c>
      <c r="X44" s="83">
        <f t="shared" si="11"/>
        <v>102.98605624629835</v>
      </c>
      <c r="Y44" s="83">
        <f t="shared" si="11"/>
        <v>84.587853918904003</v>
      </c>
      <c r="Z44" s="83">
        <f t="shared" si="11"/>
        <v>87.455687998170376</v>
      </c>
      <c r="AA44" s="83">
        <f t="shared" si="11"/>
        <v>85.655296436562381</v>
      </c>
      <c r="AB44" s="83">
        <f t="shared" si="11"/>
        <v>86.474828297478155</v>
      </c>
      <c r="AC44" s="168" t="s">
        <v>457</v>
      </c>
      <c r="AD44" s="263"/>
    </row>
    <row r="45" spans="1:30" s="140" customFormat="1" ht="15" customHeight="1">
      <c r="A45" s="80">
        <v>39</v>
      </c>
      <c r="B45" s="263"/>
      <c r="C45" s="269" t="s">
        <v>680</v>
      </c>
      <c r="D45" s="217" t="s">
        <v>701</v>
      </c>
      <c r="E45" s="83">
        <f>IF(AND(ISNUMBER(E12),($E12)&gt;0),E12/$E12*100,0)</f>
        <v>0</v>
      </c>
      <c r="F45" s="83">
        <f>IF(AND(ISNUMBER(F12),($E12)&gt;0),F12/$E12*100,0)</f>
        <v>0</v>
      </c>
      <c r="G45" s="83">
        <f>IF(AND(ISNUMBER(G12),($E12)&gt;0),G12/$E12*100,0)</f>
        <v>0</v>
      </c>
      <c r="H45" s="83">
        <f>IF(AND(ISNUMBER(H12),($E12)&gt;0),H12/$E12*100,0)</f>
        <v>0</v>
      </c>
      <c r="I45" s="83">
        <f>IF(AND(ISNUMBER(I12),($E12)&gt;0),I12/$E12*100,0)</f>
        <v>0</v>
      </c>
      <c r="J45" s="354">
        <f>IF(AND(ISNUMBER(J12),($J12)&gt;0),J12/$J12*100,0)</f>
        <v>100</v>
      </c>
      <c r="K45" s="83">
        <f t="shared" ref="K45:Y45" si="12">IF(AND(ISNUMBER(K12),($J12)&gt;0),K12/$J12*100,0)</f>
        <v>97.506445296337873</v>
      </c>
      <c r="L45" s="83">
        <f t="shared" si="12"/>
        <v>93.4902877962313</v>
      </c>
      <c r="M45" s="83">
        <f t="shared" si="12"/>
        <v>88.572456001975226</v>
      </c>
      <c r="N45" s="83">
        <f t="shared" si="12"/>
        <v>88.073544024601958</v>
      </c>
      <c r="O45" s="83">
        <f t="shared" si="12"/>
        <v>85.303964937756135</v>
      </c>
      <c r="P45" s="83">
        <f t="shared" si="12"/>
        <v>81.807993562259441</v>
      </c>
      <c r="Q45" s="83">
        <f t="shared" si="12"/>
        <v>78.080996651837708</v>
      </c>
      <c r="R45" s="83">
        <f t="shared" si="12"/>
        <v>74.790722301255528</v>
      </c>
      <c r="S45" s="83">
        <f t="shared" si="12"/>
        <v>70.00618999461237</v>
      </c>
      <c r="T45" s="83">
        <f t="shared" si="12"/>
        <v>66.89833597791494</v>
      </c>
      <c r="U45" s="83">
        <f t="shared" si="12"/>
        <v>63.101593433414216</v>
      </c>
      <c r="V45" s="83">
        <f t="shared" si="12"/>
        <v>60.751134166701746</v>
      </c>
      <c r="W45" s="83">
        <f t="shared" si="12"/>
        <v>59.983205359743252</v>
      </c>
      <c r="X45" s="83">
        <f t="shared" si="12"/>
        <v>57.84184971747964</v>
      </c>
      <c r="Y45" s="83">
        <f t="shared" si="12"/>
        <v>57.020155195146792</v>
      </c>
      <c r="Z45" s="83">
        <f>IF(AND(ISNUMBER(Z12),($J12)&gt;0),Z12/$J12*100,0)</f>
        <v>55.985143259375022</v>
      </c>
      <c r="AA45" s="83">
        <f>IF(AND(ISNUMBER(AA12),($J12)&gt;0),AA12/$J12*100,0)</f>
        <v>56.762237115562819</v>
      </c>
      <c r="AB45" s="83">
        <f>IF(AND(ISNUMBER(AB12),($J12)&gt;0),AB12/$J12*100,0)</f>
        <v>56.182537386891042</v>
      </c>
      <c r="AC45" s="168" t="s">
        <v>457</v>
      </c>
      <c r="AD45" s="263"/>
    </row>
    <row r="46" spans="1:30" s="140" customFormat="1" ht="15" customHeight="1">
      <c r="A46" s="80">
        <v>40</v>
      </c>
      <c r="B46" s="263"/>
      <c r="C46" s="289"/>
      <c r="D46" s="217" t="s">
        <v>500</v>
      </c>
      <c r="E46" s="83">
        <f>IF(AND(ISNUMBER(E12),($O$12)&gt;0),E12/$O$12*100,0)</f>
        <v>0</v>
      </c>
      <c r="F46" s="83">
        <f>IF(AND(ISNUMBER(F12),($O$12)&gt;0),F12/$O$12*100,0)</f>
        <v>0</v>
      </c>
      <c r="G46" s="83">
        <f>IF(AND(ISNUMBER(G12),($O$12)&gt;0),G12/$O$12*100,0)</f>
        <v>0</v>
      </c>
      <c r="H46" s="83">
        <f>IF(AND(ISNUMBER(H12),($O$12)&gt;0),H12/$O$12*100,0)</f>
        <v>0</v>
      </c>
      <c r="I46" s="83">
        <f>IF(AND(ISNUMBER(I12),($O$12)&gt;0),I12/$O$12*100,0)</f>
        <v>0</v>
      </c>
      <c r="J46" s="83">
        <f>IF(AND(ISNUMBER(J12),($T$12)&gt;0),J12/$T$12*100,0)</f>
        <v>149.48054916195952</v>
      </c>
      <c r="K46" s="83">
        <f t="shared" ref="K46:AB46" si="13">IF(AND(ISNUMBER(K12),($T$12)&gt;0),K12/$T$12*100,0)</f>
        <v>145.7531698972715</v>
      </c>
      <c r="L46" s="83">
        <f t="shared" si="13"/>
        <v>139.74979561090294</v>
      </c>
      <c r="M46" s="83">
        <f t="shared" si="13"/>
        <v>132.39859363798752</v>
      </c>
      <c r="N46" s="83">
        <f t="shared" si="13"/>
        <v>131.6528172743752</v>
      </c>
      <c r="O46" s="83">
        <f t="shared" si="13"/>
        <v>127.51283524588328</v>
      </c>
      <c r="P46" s="83">
        <f t="shared" si="13"/>
        <v>122.2870380352459</v>
      </c>
      <c r="Q46" s="83">
        <f t="shared" si="13"/>
        <v>116.71590258629823</v>
      </c>
      <c r="R46" s="83">
        <f t="shared" si="13"/>
        <v>111.79758241811288</v>
      </c>
      <c r="S46" s="83">
        <f t="shared" si="13"/>
        <v>104.64563725131133</v>
      </c>
      <c r="T46" s="354">
        <f t="shared" si="13"/>
        <v>100</v>
      </c>
      <c r="U46" s="83">
        <f t="shared" si="13"/>
        <v>94.32460839421455</v>
      </c>
      <c r="V46" s="83">
        <f t="shared" si="13"/>
        <v>90.811128974504584</v>
      </c>
      <c r="W46" s="83">
        <f t="shared" si="13"/>
        <v>89.663224776690157</v>
      </c>
      <c r="X46" s="83">
        <f t="shared" si="13"/>
        <v>86.462314603123886</v>
      </c>
      <c r="Y46" s="83">
        <f t="shared" si="13"/>
        <v>85.234041118707012</v>
      </c>
      <c r="Z46" s="83">
        <f t="shared" si="13"/>
        <v>83.686899593223558</v>
      </c>
      <c r="AA46" s="83">
        <f t="shared" si="13"/>
        <v>84.848503756956902</v>
      </c>
      <c r="AB46" s="83">
        <f t="shared" si="13"/>
        <v>83.981965419047938</v>
      </c>
      <c r="AC46" s="168" t="s">
        <v>457</v>
      </c>
      <c r="AD46" s="263"/>
    </row>
    <row r="47" spans="1:30" s="140" customFormat="1" ht="15" customHeight="1">
      <c r="A47" s="80">
        <v>41</v>
      </c>
      <c r="B47" s="263"/>
      <c r="C47" s="269" t="s">
        <v>681</v>
      </c>
      <c r="D47" s="217" t="s">
        <v>701</v>
      </c>
      <c r="E47" s="83">
        <f>IF(AND(ISNUMBER(E13),($E13)&gt;0),E13/$E13*100,0)</f>
        <v>0</v>
      </c>
      <c r="F47" s="83">
        <f>IF(AND(ISNUMBER(F13),($E13)&gt;0),F13/$E13*100,0)</f>
        <v>0</v>
      </c>
      <c r="G47" s="83">
        <f>IF(AND(ISNUMBER(G13),($E13)&gt;0),G13/$E13*100,0)</f>
        <v>0</v>
      </c>
      <c r="H47" s="83">
        <f>IF(AND(ISNUMBER(H13),($E13)&gt;0),H13/$E13*100,0)</f>
        <v>0</v>
      </c>
      <c r="I47" s="83">
        <f>IF(AND(ISNUMBER(I13),($E13)&gt;0),I13/$E13*100,0)</f>
        <v>0</v>
      </c>
      <c r="J47" s="354">
        <f>IF(AND(ISNUMBER(J13),($J13)&gt;0),J13/$J13*100,0)</f>
        <v>100</v>
      </c>
      <c r="K47" s="83">
        <f t="shared" ref="K47:Y47" si="14">IF(AND(ISNUMBER(K13),($J13)&gt;0),K13/$J13*100,0)</f>
        <v>92.095197261534878</v>
      </c>
      <c r="L47" s="83">
        <f t="shared" si="14"/>
        <v>99.63384288424821</v>
      </c>
      <c r="M47" s="83">
        <f t="shared" si="14"/>
        <v>106.95517654240146</v>
      </c>
      <c r="N47" s="83">
        <f t="shared" si="14"/>
        <v>108.9305235866298</v>
      </c>
      <c r="O47" s="83">
        <f t="shared" si="14"/>
        <v>95.91042013922015</v>
      </c>
      <c r="P47" s="83">
        <f t="shared" si="14"/>
        <v>109.03339003369312</v>
      </c>
      <c r="Q47" s="83">
        <f t="shared" si="14"/>
        <v>117.06120379025839</v>
      </c>
      <c r="R47" s="83">
        <f t="shared" si="14"/>
        <v>108.77014121221617</v>
      </c>
      <c r="S47" s="83">
        <f t="shared" si="14"/>
        <v>112.21526132123768</v>
      </c>
      <c r="T47" s="83">
        <f t="shared" si="14"/>
        <v>114.68625556435445</v>
      </c>
      <c r="U47" s="83">
        <f t="shared" si="14"/>
        <v>117.11018656442465</v>
      </c>
      <c r="V47" s="83">
        <f t="shared" si="14"/>
        <v>118.32289366512659</v>
      </c>
      <c r="W47" s="83">
        <f t="shared" si="14"/>
        <v>120.66487623562135</v>
      </c>
      <c r="X47" s="83">
        <f t="shared" si="14"/>
        <v>127.59296473204573</v>
      </c>
      <c r="Y47" s="83">
        <f t="shared" si="14"/>
        <v>122.5997745556454</v>
      </c>
      <c r="Z47" s="83">
        <f>IF(AND(ISNUMBER(Z13),($J13)&gt;0),Z13/$J13*100,0)</f>
        <v>125.50040261555107</v>
      </c>
      <c r="AA47" s="83">
        <f>IF(AND(ISNUMBER(AA13),($J13)&gt;0),AA13/$J13*100,0)</f>
        <v>128.1961510700865</v>
      </c>
      <c r="AB47" s="83">
        <f>IF(AND(ISNUMBER(AB13),($J13)&gt;0),AB13/$J13*100,0)</f>
        <v>128.57848168710987</v>
      </c>
      <c r="AC47" s="168" t="s">
        <v>457</v>
      </c>
      <c r="AD47" s="263"/>
    </row>
    <row r="48" spans="1:30" s="140" customFormat="1" ht="15" customHeight="1">
      <c r="A48" s="80">
        <v>42</v>
      </c>
      <c r="B48" s="263"/>
      <c r="C48" s="289"/>
      <c r="D48" s="217" t="s">
        <v>500</v>
      </c>
      <c r="E48" s="83">
        <f>IF(AND(ISNUMBER(E13),($O$13)&gt;0),E13/$O$13*100,0)</f>
        <v>0</v>
      </c>
      <c r="F48" s="83">
        <f>IF(AND(ISNUMBER(F13),($O$13)&gt;0),F13/$O$13*100,0)</f>
        <v>0</v>
      </c>
      <c r="G48" s="83">
        <f>IF(AND(ISNUMBER(G13),($O$13)&gt;0),G13/$O$13*100,0)</f>
        <v>0</v>
      </c>
      <c r="H48" s="83">
        <f>IF(AND(ISNUMBER(H13),($O$13)&gt;0),H13/$O$13*100,0)</f>
        <v>0</v>
      </c>
      <c r="I48" s="83">
        <f>IF(AND(ISNUMBER(I13),($O$13)&gt;0),I13/$O$13*100,0)</f>
        <v>0</v>
      </c>
      <c r="J48" s="83">
        <f>IF(AND(ISNUMBER(J13),($T$13)&gt;0),J13/$T$13*100,0)</f>
        <v>87.194406607761749</v>
      </c>
      <c r="K48" s="83">
        <f t="shared" ref="K48:AB48" si="15">IF(AND(ISNUMBER(K13),($T$13)&gt;0),K13/$T$13*100,0)</f>
        <v>80.301860766442985</v>
      </c>
      <c r="L48" s="83">
        <f t="shared" si="15"/>
        <v>86.875138083429874</v>
      </c>
      <c r="M48" s="83">
        <f t="shared" si="15"/>
        <v>93.258931522430927</v>
      </c>
      <c r="N48" s="83">
        <f t="shared" si="15"/>
        <v>94.981323656089799</v>
      </c>
      <c r="O48" s="83">
        <f t="shared" si="15"/>
        <v>83.628521715404219</v>
      </c>
      <c r="P48" s="83">
        <f t="shared" si="15"/>
        <v>95.07101744420514</v>
      </c>
      <c r="Q48" s="83">
        <f t="shared" si="15"/>
        <v>102.0708220128185</v>
      </c>
      <c r="R48" s="83">
        <f t="shared" si="15"/>
        <v>94.841479196416387</v>
      </c>
      <c r="S48" s="83">
        <f t="shared" si="15"/>
        <v>97.845431232402362</v>
      </c>
      <c r="T48" s="354">
        <f t="shared" si="15"/>
        <v>100</v>
      </c>
      <c r="U48" s="83">
        <f t="shared" si="15"/>
        <v>102.11353225209277</v>
      </c>
      <c r="V48" s="83">
        <f t="shared" si="15"/>
        <v>103.17094501244004</v>
      </c>
      <c r="W48" s="83">
        <f t="shared" si="15"/>
        <v>105.21302281764015</v>
      </c>
      <c r="X48" s="83">
        <f t="shared" si="15"/>
        <v>111.25392847135799</v>
      </c>
      <c r="Y48" s="83">
        <f t="shared" si="15"/>
        <v>106.90014592624865</v>
      </c>
      <c r="Z48" s="83">
        <f>IF(AND(ISNUMBER(Z13),($T$13)&gt;0),Z13/$T$13*100,0)</f>
        <v>109.42933135098166</v>
      </c>
      <c r="AA48" s="83">
        <f t="shared" si="15"/>
        <v>111.77987321955172</v>
      </c>
      <c r="AB48" s="83">
        <f t="shared" si="15"/>
        <v>112.11324413234503</v>
      </c>
      <c r="AC48" s="168" t="s">
        <v>457</v>
      </c>
      <c r="AD48" s="263"/>
    </row>
    <row r="49" spans="1:30" s="140" customFormat="1" ht="15" customHeight="1">
      <c r="A49" s="80">
        <v>43</v>
      </c>
      <c r="B49" s="263"/>
      <c r="C49" s="269" t="s">
        <v>682</v>
      </c>
      <c r="D49" s="217" t="s">
        <v>701</v>
      </c>
      <c r="E49" s="83">
        <f>IF(AND(ISNUMBER(E14),($E14)&gt;0),E14/$E14*100,0)</f>
        <v>0</v>
      </c>
      <c r="F49" s="83">
        <f>IF(AND(ISNUMBER(F14),($E14)&gt;0),F14/$E14*100,0)</f>
        <v>0</v>
      </c>
      <c r="G49" s="83">
        <f>IF(AND(ISNUMBER(G14),($E14)&gt;0),G14/$E14*100,0)</f>
        <v>0</v>
      </c>
      <c r="H49" s="83">
        <f>IF(AND(ISNUMBER(H14),($E14)&gt;0),H14/$E14*100,0)</f>
        <v>0</v>
      </c>
      <c r="I49" s="83">
        <f>IF(AND(ISNUMBER(I14),($E14)&gt;0),I14/$E14*100,0)</f>
        <v>0</v>
      </c>
      <c r="J49" s="354">
        <f>IF(AND(ISNUMBER(J14),($J14)&gt;0),J14/$J14*100,0)</f>
        <v>100</v>
      </c>
      <c r="K49" s="83">
        <f t="shared" ref="K49:Y49" si="16">IF(AND(ISNUMBER(K14),($J14)&gt;0),K14/$J14*100,0)</f>
        <v>97.864831119650106</v>
      </c>
      <c r="L49" s="83">
        <f t="shared" si="16"/>
        <v>79.276380472717506</v>
      </c>
      <c r="M49" s="83">
        <f t="shared" si="16"/>
        <v>85.428049492941724</v>
      </c>
      <c r="N49" s="83">
        <f t="shared" si="16"/>
        <v>71.187331934098651</v>
      </c>
      <c r="O49" s="83">
        <f t="shared" si="16"/>
        <v>45.864715595280828</v>
      </c>
      <c r="P49" s="83">
        <f t="shared" si="16"/>
        <v>41.804916433093069</v>
      </c>
      <c r="Q49" s="83">
        <f t="shared" si="16"/>
        <v>45.404213471162016</v>
      </c>
      <c r="R49" s="83">
        <f t="shared" si="16"/>
        <v>48.817468766360264</v>
      </c>
      <c r="S49" s="83">
        <f t="shared" si="16"/>
        <v>46.94760517600016</v>
      </c>
      <c r="T49" s="83">
        <f t="shared" si="16"/>
        <v>40.161882767700369</v>
      </c>
      <c r="U49" s="83">
        <f t="shared" si="16"/>
        <v>32.096655196767479</v>
      </c>
      <c r="V49" s="83">
        <f t="shared" si="16"/>
        <v>28.180389229275253</v>
      </c>
      <c r="W49" s="83">
        <f t="shared" si="16"/>
        <v>27.154104140530322</v>
      </c>
      <c r="X49" s="83">
        <f t="shared" si="16"/>
        <v>19.527483001717133</v>
      </c>
      <c r="Y49" s="83">
        <f t="shared" si="16"/>
        <v>16.656399145004322</v>
      </c>
      <c r="Z49" s="83">
        <f>IF(AND(ISNUMBER(Z14),($J14)&gt;0),Z14/$J14*100,0)</f>
        <v>13.618278027015544</v>
      </c>
      <c r="AA49" s="83">
        <f>IF(AND(ISNUMBER(AA14),($J14)&gt;0),AA14/$J14*100,0)</f>
        <v>11.87642285402352</v>
      </c>
      <c r="AB49" s="83">
        <f>IF(AND(ISNUMBER(AB14),($J14)&gt;0),AB14/$J14*100,0)</f>
        <v>12.649249511917034</v>
      </c>
      <c r="AC49" s="168" t="s">
        <v>457</v>
      </c>
      <c r="AD49" s="263"/>
    </row>
    <row r="50" spans="1:30" s="140" customFormat="1" ht="15" customHeight="1">
      <c r="A50" s="80">
        <v>44</v>
      </c>
      <c r="B50" s="263"/>
      <c r="C50" s="289"/>
      <c r="D50" s="217" t="s">
        <v>500</v>
      </c>
      <c r="E50" s="83">
        <f>IF(AND(ISNUMBER(E14),($O14)&gt;0),E14/$O14*100,0)</f>
        <v>0</v>
      </c>
      <c r="F50" s="83">
        <f>IF(AND(ISNUMBER(F14),($O14)&gt;0),F14/$O14*100,0)</f>
        <v>0</v>
      </c>
      <c r="G50" s="83">
        <f>IF(AND(ISNUMBER(G14),($O14)&gt;0),G14/$O14*100,0)</f>
        <v>0</v>
      </c>
      <c r="H50" s="83">
        <f>IF(AND(ISNUMBER(H14),($O14)&gt;0),H14/$O14*100,0)</f>
        <v>0</v>
      </c>
      <c r="I50" s="83">
        <f>IF(AND(ISNUMBER(I14),($O14)&gt;0),I14/$O14*100,0)</f>
        <v>0</v>
      </c>
      <c r="J50" s="83">
        <f>IF(AND(ISNUMBER(J14),($T14)&gt;0),J14/$T14*100,0)</f>
        <v>248.99231088942773</v>
      </c>
      <c r="K50" s="83">
        <f t="shared" ref="K50:AB50" si="17">IF(AND(ISNUMBER(K14),($T14)&gt;0),K14/$T14*100,0)</f>
        <v>243.67590455285261</v>
      </c>
      <c r="L50" s="83">
        <f t="shared" si="17"/>
        <v>197.39209172851434</v>
      </c>
      <c r="M50" s="83">
        <f t="shared" si="17"/>
        <v>212.70927458023965</v>
      </c>
      <c r="N50" s="83">
        <f t="shared" si="17"/>
        <v>177.2509828432398</v>
      </c>
      <c r="O50" s="83">
        <f t="shared" si="17"/>
        <v>114.19961524355347</v>
      </c>
      <c r="P50" s="83">
        <f t="shared" si="17"/>
        <v>104.09102749215255</v>
      </c>
      <c r="Q50" s="83">
        <f t="shared" si="17"/>
        <v>113.05300036301513</v>
      </c>
      <c r="R50" s="83">
        <f t="shared" si="17"/>
        <v>121.551743599085</v>
      </c>
      <c r="S50" s="83">
        <f t="shared" si="17"/>
        <v>116.89592703496736</v>
      </c>
      <c r="T50" s="354">
        <f t="shared" si="17"/>
        <v>100</v>
      </c>
      <c r="U50" s="83">
        <f t="shared" si="17"/>
        <v>79.918203492642945</v>
      </c>
      <c r="V50" s="83">
        <f t="shared" si="17"/>
        <v>70.167002359607849</v>
      </c>
      <c r="W50" s="83">
        <f t="shared" si="17"/>
        <v>67.61163140082823</v>
      </c>
      <c r="X50" s="83">
        <f t="shared" si="17"/>
        <v>48.621931184515674</v>
      </c>
      <c r="Y50" s="83">
        <f t="shared" si="17"/>
        <v>41.473153142113141</v>
      </c>
      <c r="Z50" s="83">
        <f>IF(AND(ISNUMBER(Z14),($T14)&gt;0),Z14/$T14*100,0)</f>
        <v>33.908465162813158</v>
      </c>
      <c r="AA50" s="83">
        <f t="shared" si="17"/>
        <v>29.571379715233288</v>
      </c>
      <c r="AB50" s="83">
        <f t="shared" si="17"/>
        <v>31.495658669891881</v>
      </c>
      <c r="AC50" s="168" t="s">
        <v>457</v>
      </c>
      <c r="AD50" s="263"/>
    </row>
    <row r="51" spans="1:30" s="140" customFormat="1" ht="15" customHeight="1">
      <c r="A51" s="80">
        <v>45</v>
      </c>
      <c r="B51" s="263"/>
      <c r="C51" s="269" t="s">
        <v>704</v>
      </c>
      <c r="D51" s="217" t="s">
        <v>701</v>
      </c>
      <c r="E51" s="83">
        <f>IF(AND(ISNUMBER(E15),($E15)&gt;0),E15/$E15*100,0)</f>
        <v>0</v>
      </c>
      <c r="F51" s="83">
        <f>IF(AND(ISNUMBER(F15),($E15)&gt;0),F15/$E15*100,0)</f>
        <v>0</v>
      </c>
      <c r="G51" s="83">
        <f>IF(AND(ISNUMBER(G15),($E15)&gt;0),G15/$E15*100,0)</f>
        <v>0</v>
      </c>
      <c r="H51" s="83">
        <f>IF(AND(ISNUMBER(H15),($E15)&gt;0),H15/$E15*100,0)</f>
        <v>0</v>
      </c>
      <c r="I51" s="83">
        <f>IF(AND(ISNUMBER(I15),($E15)&gt;0),I15/$E15*100,0)</f>
        <v>0</v>
      </c>
      <c r="J51" s="354">
        <f>IF(AND(ISNUMBER(J15),($J15)&gt;0),J15/$J15*100,0)</f>
        <v>100</v>
      </c>
      <c r="K51" s="83">
        <f t="shared" ref="K51:Y51" si="18">IF(AND(ISNUMBER(K15),($J15)&gt;0),K15/$J15*100,0)</f>
        <v>94.980009409568936</v>
      </c>
      <c r="L51" s="83">
        <f t="shared" si="18"/>
        <v>94.102879754594397</v>
      </c>
      <c r="M51" s="83">
        <f t="shared" si="18"/>
        <v>90.222624835018649</v>
      </c>
      <c r="N51" s="83">
        <f t="shared" si="18"/>
        <v>65.008729622504816</v>
      </c>
      <c r="O51" s="83">
        <f t="shared" si="18"/>
        <v>59.885240433083261</v>
      </c>
      <c r="P51" s="83">
        <f t="shared" si="18"/>
        <v>53.32430055146353</v>
      </c>
      <c r="Q51" s="83">
        <f t="shared" si="18"/>
        <v>43.24340082916973</v>
      </c>
      <c r="R51" s="83">
        <f t="shared" si="18"/>
        <v>41.372283158237352</v>
      </c>
      <c r="S51" s="83">
        <f t="shared" si="18"/>
        <v>42.632859135094421</v>
      </c>
      <c r="T51" s="83">
        <f t="shared" si="18"/>
        <v>42.791526932045691</v>
      </c>
      <c r="U51" s="83">
        <f t="shared" si="18"/>
        <v>43.1156323485718</v>
      </c>
      <c r="V51" s="83">
        <f t="shared" si="18"/>
        <v>47.041590559052068</v>
      </c>
      <c r="W51" s="83">
        <f t="shared" si="18"/>
        <v>50.773250441991003</v>
      </c>
      <c r="X51" s="83">
        <f t="shared" si="18"/>
        <v>49.463480010544032</v>
      </c>
      <c r="Y51" s="83">
        <f t="shared" si="18"/>
        <v>53.231615012477526</v>
      </c>
      <c r="Z51" s="83">
        <f>IF(AND(ISNUMBER(Z15),($J15)&gt;0),Z15/$J15*100,0)</f>
        <v>59.474234291992843</v>
      </c>
      <c r="AA51" s="83">
        <f>IF(AND(ISNUMBER(AA15),($J15)&gt;0),AA15/$J15*100,0)</f>
        <v>60.705560463156601</v>
      </c>
      <c r="AB51" s="83">
        <f>IF(AND(ISNUMBER(AB15),($J15)&gt;0),AB15/$J15*100,0)</f>
        <v>59.898229424456019</v>
      </c>
      <c r="AC51" s="168" t="s">
        <v>457</v>
      </c>
      <c r="AD51" s="263"/>
    </row>
    <row r="52" spans="1:30" s="140" customFormat="1" ht="15" customHeight="1">
      <c r="A52" s="80">
        <v>46</v>
      </c>
      <c r="B52" s="263"/>
      <c r="C52" s="280"/>
      <c r="D52" s="217" t="s">
        <v>500</v>
      </c>
      <c r="E52" s="83">
        <f>IF(AND(ISNUMBER(E15),($O$15)&gt;0),E15/$O$15*100,0)</f>
        <v>0</v>
      </c>
      <c r="F52" s="83">
        <f>IF(AND(ISNUMBER(F15),($O$15)&gt;0),F15/$O$15*100,0)</f>
        <v>0</v>
      </c>
      <c r="G52" s="83">
        <f>IF(AND(ISNUMBER(G15),($O$15)&gt;0),G15/$O$15*100,0)</f>
        <v>0</v>
      </c>
      <c r="H52" s="83">
        <f>IF(AND(ISNUMBER(H15),($O$15)&gt;0),H15/$O$15*100,0)</f>
        <v>0</v>
      </c>
      <c r="I52" s="83">
        <f>IF(AND(ISNUMBER(I15),($O$15)&gt;0),I15/$O$15*100,0)</f>
        <v>0</v>
      </c>
      <c r="J52" s="83">
        <f>IF(AND(ISNUMBER(J15),($T$15)&gt;0),J15/$T$15*100,0)</f>
        <v>233.69112338244716</v>
      </c>
      <c r="K52" s="83">
        <f t="shared" ref="K52:AB52" si="19">IF(AND(ISNUMBER(K15),($T$15)&gt;0),K15/$T$15*100,0)</f>
        <v>221.95985097797566</v>
      </c>
      <c r="L52" s="83">
        <f t="shared" si="19"/>
        <v>219.91007683374511</v>
      </c>
      <c r="M52" s="83">
        <f t="shared" si="19"/>
        <v>210.84226552208585</v>
      </c>
      <c r="N52" s="83">
        <f t="shared" si="19"/>
        <v>151.91963055148918</v>
      </c>
      <c r="O52" s="83">
        <f t="shared" si="19"/>
        <v>139.94649110835175</v>
      </c>
      <c r="P52" s="83">
        <f t="shared" si="19"/>
        <v>124.61415699454759</v>
      </c>
      <c r="Q52" s="83">
        <f t="shared" si="19"/>
        <v>101.05598918646122</v>
      </c>
      <c r="R52" s="83">
        <f t="shared" si="19"/>
        <v>96.683353281451858</v>
      </c>
      <c r="S52" s="83">
        <f t="shared" si="19"/>
        <v>99.629207442858387</v>
      </c>
      <c r="T52" s="354">
        <f t="shared" si="19"/>
        <v>100</v>
      </c>
      <c r="U52" s="83">
        <f t="shared" si="19"/>
        <v>100.75740558882322</v>
      </c>
      <c r="V52" s="83">
        <f t="shared" si="19"/>
        <v>109.93202143441995</v>
      </c>
      <c r="W52" s="83">
        <f t="shared" si="19"/>
        <v>118.65257933567209</v>
      </c>
      <c r="X52" s="83">
        <f t="shared" si="19"/>
        <v>115.59176210069253</v>
      </c>
      <c r="Y52" s="83">
        <f t="shared" si="19"/>
        <v>124.39755911727812</v>
      </c>
      <c r="Z52" s="83">
        <f>IF(AND(ISNUMBER(Z15),($T$15)&gt;0),Z15/$T$15*100,0)</f>
        <v>138.9860062400667</v>
      </c>
      <c r="AA52" s="83">
        <f t="shared" si="19"/>
        <v>141.86350620196134</v>
      </c>
      <c r="AB52" s="83">
        <f t="shared" si="19"/>
        <v>139.97684522820677</v>
      </c>
      <c r="AC52" s="168" t="s">
        <v>457</v>
      </c>
      <c r="AD52" s="263"/>
    </row>
    <row r="53" spans="1:30" s="140" customFormat="1" ht="15" customHeight="1">
      <c r="A53" s="80">
        <v>47</v>
      </c>
      <c r="B53" s="263"/>
      <c r="C53" s="264" t="s">
        <v>705</v>
      </c>
      <c r="D53" s="217"/>
      <c r="E53" s="83"/>
      <c r="F53" s="130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63"/>
    </row>
    <row r="54" spans="1:30" s="140" customFormat="1" ht="15" customHeight="1">
      <c r="A54" s="80">
        <v>48</v>
      </c>
      <c r="B54" s="263"/>
      <c r="C54" s="269" t="s">
        <v>684</v>
      </c>
      <c r="D54" s="217" t="s">
        <v>701</v>
      </c>
      <c r="E54" s="83">
        <f>IF(AND(ISNUMBER(E17),($E17)&gt;0),E17/$E17*100,0)</f>
        <v>0</v>
      </c>
      <c r="F54" s="83">
        <f>IF(AND(ISNUMBER(F17),($E17)&gt;0),F17/$E17*100,0)</f>
        <v>0</v>
      </c>
      <c r="G54" s="83">
        <f>IF(AND(ISNUMBER(G17),($E17)&gt;0),G17/$E17*100,0)</f>
        <v>0</v>
      </c>
      <c r="H54" s="83">
        <f>IF(AND(ISNUMBER(H17),($E17)&gt;0),H17/$E17*100,0)</f>
        <v>0</v>
      </c>
      <c r="I54" s="83">
        <f>IF(AND(ISNUMBER(I17),($E17)&gt;0),I17/$E17*100,0)</f>
        <v>0</v>
      </c>
      <c r="J54" s="354">
        <f>IF(AND(ISNUMBER(J17),($J17)&gt;0),J17/$J17*100,0)</f>
        <v>100</v>
      </c>
      <c r="K54" s="83">
        <f t="shared" ref="K54:Y54" si="20">IF(AND(ISNUMBER(K17),($J17)&gt;0),K17/$J17*100,0)</f>
        <v>84.924421144772737</v>
      </c>
      <c r="L54" s="83">
        <f t="shared" si="20"/>
        <v>73.515010724831683</v>
      </c>
      <c r="M54" s="83">
        <f t="shared" si="20"/>
        <v>60.918966730183534</v>
      </c>
      <c r="N54" s="83">
        <f t="shared" si="20"/>
        <v>52.150753861870648</v>
      </c>
      <c r="O54" s="83">
        <f t="shared" si="20"/>
        <v>38.709656084769314</v>
      </c>
      <c r="P54" s="83">
        <f t="shared" si="20"/>
        <v>43.733811683430716</v>
      </c>
      <c r="Q54" s="83">
        <f t="shared" si="20"/>
        <v>42.600058490445633</v>
      </c>
      <c r="R54" s="83">
        <f t="shared" si="20"/>
        <v>40.163436735501648</v>
      </c>
      <c r="S54" s="83">
        <f t="shared" si="20"/>
        <v>49.119804480708737</v>
      </c>
      <c r="T54" s="83">
        <f t="shared" si="20"/>
        <v>42.45687379524945</v>
      </c>
      <c r="U54" s="83">
        <f t="shared" si="20"/>
        <v>39.827412050844856</v>
      </c>
      <c r="V54" s="83">
        <f t="shared" si="20"/>
        <v>46.507325527810863</v>
      </c>
      <c r="W54" s="83">
        <f t="shared" si="20"/>
        <v>50.015881500211826</v>
      </c>
      <c r="X54" s="83">
        <f t="shared" si="20"/>
        <v>42.216713024197645</v>
      </c>
      <c r="Y54" s="83">
        <f t="shared" si="20"/>
        <v>43.44983860797835</v>
      </c>
      <c r="Z54" s="83">
        <f>IF(AND(ISNUMBER(Z17),($J17)&gt;0),Z17/$J17*100,0)</f>
        <v>39.145130265750538</v>
      </c>
      <c r="AA54" s="83">
        <f>IF(AND(ISNUMBER(AA17),($J17)&gt;0),AA17/$J17*100,0)</f>
        <v>42.664495480395743</v>
      </c>
      <c r="AB54" s="83">
        <f>IF(AND(ISNUMBER(AB17),($J17)&gt;0),AB17/$J17*100,0)</f>
        <v>43.661625004520054</v>
      </c>
      <c r="AC54" s="168" t="s">
        <v>457</v>
      </c>
      <c r="AD54" s="263"/>
    </row>
    <row r="55" spans="1:30" s="140" customFormat="1" ht="15" customHeight="1">
      <c r="A55" s="80">
        <v>49</v>
      </c>
      <c r="B55" s="263"/>
      <c r="C55" s="289"/>
      <c r="D55" s="217" t="s">
        <v>500</v>
      </c>
      <c r="E55" s="288">
        <f>IF(AND(ISNUMBER(E17),($O$17)&gt;0),E17/$O$17*100,0)</f>
        <v>0</v>
      </c>
      <c r="F55" s="288">
        <f>IF(AND(ISNUMBER(F17),($O$17)&gt;0),F17/$O$17*100,0)</f>
        <v>0</v>
      </c>
      <c r="G55" s="288">
        <f>IF(AND(ISNUMBER(G17),($O$17)&gt;0),G17/$O$17*100,0)</f>
        <v>0</v>
      </c>
      <c r="H55" s="288">
        <f>IF(AND(ISNUMBER(H17),($O$17)&gt;0),H17/$O$17*100,0)</f>
        <v>0</v>
      </c>
      <c r="I55" s="288">
        <f>IF(AND(ISNUMBER(I17),($O$17)&gt;0),I17/$O$17*100,0)</f>
        <v>0</v>
      </c>
      <c r="J55" s="288">
        <f>IF(AND(ISNUMBER(J17),($T$17)&gt;0),J17/$T$17*100,0)</f>
        <v>235.53312116727048</v>
      </c>
      <c r="K55" s="288">
        <f t="shared" ref="K55:AB55" si="21">IF(AND(ISNUMBER(K17),($T$17)&gt;0),K17/$T$17*100,0)</f>
        <v>200.02513975552066</v>
      </c>
      <c r="L55" s="288">
        <f t="shared" si="21"/>
        <v>173.15219928664968</v>
      </c>
      <c r="M55" s="288">
        <f t="shared" si="21"/>
        <v>143.48434372245237</v>
      </c>
      <c r="N55" s="288">
        <f t="shared" si="21"/>
        <v>122.83229828312479</v>
      </c>
      <c r="O55" s="288">
        <f t="shared" si="21"/>
        <v>91.174061169573392</v>
      </c>
      <c r="P55" s="288">
        <f t="shared" si="21"/>
        <v>103.00761166340075</v>
      </c>
      <c r="Q55" s="288">
        <f t="shared" si="21"/>
        <v>100.3372473816294</v>
      </c>
      <c r="R55" s="288">
        <f t="shared" si="21"/>
        <v>94.598196111169116</v>
      </c>
      <c r="S55" s="288">
        <f t="shared" si="21"/>
        <v>115.69340860467408</v>
      </c>
      <c r="T55" s="354">
        <f t="shared" si="21"/>
        <v>100</v>
      </c>
      <c r="U55" s="288">
        <f t="shared" si="21"/>
        <v>93.8067466835045</v>
      </c>
      <c r="V55" s="288">
        <f t="shared" si="21"/>
        <v>109.54015538707569</v>
      </c>
      <c r="W55" s="288">
        <f t="shared" si="21"/>
        <v>117.80396677677234</v>
      </c>
      <c r="X55" s="288">
        <f t="shared" si="21"/>
        <v>99.434341840122286</v>
      </c>
      <c r="Y55" s="288">
        <f t="shared" si="21"/>
        <v>102.33876101551314</v>
      </c>
      <c r="Z55" s="288">
        <f t="shared" si="21"/>
        <v>92.199747099916081</v>
      </c>
      <c r="AA55" s="288">
        <f t="shared" si="21"/>
        <v>100.48901783524515</v>
      </c>
      <c r="AB55" s="288">
        <f t="shared" si="21"/>
        <v>102.83758812549549</v>
      </c>
      <c r="AC55" s="168" t="s">
        <v>457</v>
      </c>
      <c r="AD55" s="263"/>
    </row>
    <row r="56" spans="1:30" s="140" customFormat="1" ht="15" customHeight="1">
      <c r="A56" s="80">
        <v>50</v>
      </c>
      <c r="B56" s="263"/>
      <c r="C56" s="269" t="s">
        <v>685</v>
      </c>
      <c r="D56" s="217" t="s">
        <v>701</v>
      </c>
      <c r="E56" s="83">
        <f>IF(AND(ISNUMBER(E18),($E18)&gt;0),E18/$E18*100,0)</f>
        <v>0</v>
      </c>
      <c r="F56" s="83">
        <f>IF(AND(ISNUMBER(F18),($E18)&gt;0),F18/$E18*100,0)</f>
        <v>0</v>
      </c>
      <c r="G56" s="83">
        <f>IF(AND(ISNUMBER(G18),($E18)&gt;0),G18/$E18*100,0)</f>
        <v>0</v>
      </c>
      <c r="H56" s="83">
        <f>IF(AND(ISNUMBER(H18),($E18)&gt;0),H18/$E18*100,0)</f>
        <v>0</v>
      </c>
      <c r="I56" s="83">
        <f>IF(AND(ISNUMBER(I18),($E18)&gt;0),I18/$E18*100,0)</f>
        <v>0</v>
      </c>
      <c r="J56" s="354">
        <f>IF(AND(ISNUMBER(J18),($J18)&gt;0),J18/$J18*100,0)</f>
        <v>100</v>
      </c>
      <c r="K56" s="83">
        <f t="shared" ref="K56:Y56" si="22">IF(AND(ISNUMBER(K18),($J18)&gt;0),K18/$J18*100,0)</f>
        <v>96.499083683584956</v>
      </c>
      <c r="L56" s="83">
        <f t="shared" si="22"/>
        <v>94.817951901713798</v>
      </c>
      <c r="M56" s="83">
        <f t="shared" si="22"/>
        <v>93.182480360472098</v>
      </c>
      <c r="N56" s="83">
        <f t="shared" si="22"/>
        <v>93.222909398911696</v>
      </c>
      <c r="O56" s="83">
        <f t="shared" si="22"/>
        <v>85.546367821664532</v>
      </c>
      <c r="P56" s="83">
        <f t="shared" si="22"/>
        <v>90.413411830612617</v>
      </c>
      <c r="Q56" s="83">
        <f t="shared" si="22"/>
        <v>89.36402756163217</v>
      </c>
      <c r="R56" s="83">
        <f t="shared" si="22"/>
        <v>86.518590579665783</v>
      </c>
      <c r="S56" s="83">
        <f t="shared" si="22"/>
        <v>94.792415584713368</v>
      </c>
      <c r="T56" s="83">
        <f t="shared" si="22"/>
        <v>86.745723268218129</v>
      </c>
      <c r="U56" s="83">
        <f t="shared" si="22"/>
        <v>85.555539645798447</v>
      </c>
      <c r="V56" s="83">
        <f t="shared" si="22"/>
        <v>90.6029823531196</v>
      </c>
      <c r="W56" s="83">
        <f t="shared" si="22"/>
        <v>91.093247082850951</v>
      </c>
      <c r="X56" s="83">
        <f t="shared" si="22"/>
        <v>81.403593178677895</v>
      </c>
      <c r="Y56" s="83">
        <f t="shared" si="22"/>
        <v>83.474036427201284</v>
      </c>
      <c r="Z56" s="83">
        <f>IF(AND(ISNUMBER(Z18),($J18)&gt;0),Z18/$J18*100,0)</f>
        <v>78.283254282762769</v>
      </c>
      <c r="AA56" s="83">
        <f>IF(AND(ISNUMBER(AA18),($J18)&gt;0),AA18/$J18*100,0)</f>
        <v>80.583154471442057</v>
      </c>
      <c r="AB56" s="83">
        <f>IF(AND(ISNUMBER(AB18),($J18)&gt;0),AB18/$J18*100,0)</f>
        <v>81.417987618035198</v>
      </c>
      <c r="AC56" s="168" t="s">
        <v>457</v>
      </c>
      <c r="AD56" s="263"/>
    </row>
    <row r="57" spans="1:30" s="140" customFormat="1" ht="15" customHeight="1">
      <c r="A57" s="80">
        <v>51</v>
      </c>
      <c r="B57" s="263"/>
      <c r="C57" s="289"/>
      <c r="D57" s="217" t="s">
        <v>500</v>
      </c>
      <c r="E57" s="288">
        <f>IF(AND(ISNUMBER(E18),($O$18)&gt;0),E18/$O$18*100,0)</f>
        <v>0</v>
      </c>
      <c r="F57" s="288">
        <f>IF(AND(ISNUMBER(F18),($O$18)&gt;0),F18/$O$18*100,0)</f>
        <v>0</v>
      </c>
      <c r="G57" s="288">
        <f>IF(AND(ISNUMBER(G18),($O$18)&gt;0),G18/$O$18*100,0)</f>
        <v>0</v>
      </c>
      <c r="H57" s="288">
        <f>IF(AND(ISNUMBER(H18),($O$18)&gt;0),H18/$O$18*100,0)</f>
        <v>0</v>
      </c>
      <c r="I57" s="288">
        <f>IF(AND(ISNUMBER(I18),($O$18)&gt;0),I18/$O$18*100,0)</f>
        <v>0</v>
      </c>
      <c r="J57" s="288">
        <f>IF(AND(ISNUMBER(J18),($T$18)&gt;0),J18/$T$18*100,0)</f>
        <v>115.27945843600796</v>
      </c>
      <c r="K57" s="288">
        <f t="shared" ref="K57:AB57" si="23">IF(AND(ISNUMBER(K18),($T$18)&gt;0),K18/$T$18*100,0)</f>
        <v>111.24362106614687</v>
      </c>
      <c r="L57" s="288">
        <f t="shared" si="23"/>
        <v>109.30562145241018</v>
      </c>
      <c r="M57" s="288">
        <f t="shared" si="23"/>
        <v>107.42025871679171</v>
      </c>
      <c r="N57" s="288">
        <f t="shared" si="23"/>
        <v>107.46686509335576</v>
      </c>
      <c r="O57" s="288">
        <f t="shared" si="23"/>
        <v>98.617389536490251</v>
      </c>
      <c r="P57" s="288">
        <f t="shared" si="23"/>
        <v>104.22809151184778</v>
      </c>
      <c r="Q57" s="288">
        <f t="shared" si="23"/>
        <v>103.01836700965445</v>
      </c>
      <c r="R57" s="288">
        <f t="shared" si="23"/>
        <v>99.738162666705733</v>
      </c>
      <c r="S57" s="288">
        <f t="shared" si="23"/>
        <v>109.27618332446758</v>
      </c>
      <c r="T57" s="354">
        <f t="shared" si="23"/>
        <v>100</v>
      </c>
      <c r="U57" s="288">
        <f t="shared" si="23"/>
        <v>98.627962765680536</v>
      </c>
      <c r="V57" s="288">
        <f t="shared" si="23"/>
        <v>104.44662738354813</v>
      </c>
      <c r="W57" s="288">
        <f t="shared" si="23"/>
        <v>105.01180190888519</v>
      </c>
      <c r="X57" s="288">
        <f t="shared" si="23"/>
        <v>93.841621363830981</v>
      </c>
      <c r="Y57" s="288">
        <f t="shared" si="23"/>
        <v>96.228417127953648</v>
      </c>
      <c r="Z57" s="288">
        <f t="shared" si="23"/>
        <v>90.244511583251935</v>
      </c>
      <c r="AA57" s="288">
        <f t="shared" si="23"/>
        <v>92.895824065330132</v>
      </c>
      <c r="AB57" s="288">
        <f t="shared" si="23"/>
        <v>93.858215195566984</v>
      </c>
      <c r="AC57" s="168" t="s">
        <v>457</v>
      </c>
      <c r="AD57" s="263"/>
    </row>
    <row r="58" spans="1:30" s="140" customFormat="1" ht="15" customHeight="1">
      <c r="A58" s="80">
        <v>52</v>
      </c>
      <c r="B58" s="263"/>
      <c r="C58" s="269" t="s">
        <v>493</v>
      </c>
      <c r="D58" s="217" t="s">
        <v>701</v>
      </c>
      <c r="E58" s="83">
        <f>IF(AND(ISNUMBER(E19),($E19)&gt;0),E19/$E19*100,0)</f>
        <v>0</v>
      </c>
      <c r="F58" s="83">
        <f>IF(AND(ISNUMBER(F19),($E19)&gt;0),F19/$E19*100,0)</f>
        <v>0</v>
      </c>
      <c r="G58" s="83">
        <f>IF(AND(ISNUMBER(G19),($E19)&gt;0),G19/$E19*100,0)</f>
        <v>0</v>
      </c>
      <c r="H58" s="83">
        <f>IF(AND(ISNUMBER(H19),($E19)&gt;0),H19/$E19*100,0)</f>
        <v>0</v>
      </c>
      <c r="I58" s="83">
        <f>IF(AND(ISNUMBER(I19),($E19)&gt;0),I19/$E19*100,0)</f>
        <v>0</v>
      </c>
      <c r="J58" s="354">
        <f>IF(AND(ISNUMBER(J19),($J19)&gt;0),J19/$J19*100,0)</f>
        <v>100</v>
      </c>
      <c r="K58" s="83">
        <f t="shared" ref="K58:Y58" si="24">IF(AND(ISNUMBER(K19),($J19)&gt;0),K19/$J19*100,0)</f>
        <v>96.595565781568141</v>
      </c>
      <c r="L58" s="83">
        <f t="shared" si="24"/>
        <v>95.346594350422379</v>
      </c>
      <c r="M58" s="83">
        <f t="shared" si="24"/>
        <v>93.158094095348233</v>
      </c>
      <c r="N58" s="83">
        <f t="shared" si="24"/>
        <v>86.339466556260419</v>
      </c>
      <c r="O58" s="83">
        <f t="shared" si="24"/>
        <v>78.851786742464952</v>
      </c>
      <c r="P58" s="83">
        <f t="shared" si="24"/>
        <v>74.439213076939367</v>
      </c>
      <c r="Q58" s="83">
        <f t="shared" si="24"/>
        <v>71.163628234439429</v>
      </c>
      <c r="R58" s="83">
        <f t="shared" si="24"/>
        <v>67.908977898420574</v>
      </c>
      <c r="S58" s="83">
        <f t="shared" si="24"/>
        <v>68.764480284586654</v>
      </c>
      <c r="T58" s="83">
        <f t="shared" si="24"/>
        <v>67.17039667580606</v>
      </c>
      <c r="U58" s="83">
        <f t="shared" si="24"/>
        <v>66.470042287038098</v>
      </c>
      <c r="V58" s="83">
        <f t="shared" si="24"/>
        <v>63.862839715691578</v>
      </c>
      <c r="W58" s="83">
        <f t="shared" si="24"/>
        <v>61.532925622925546</v>
      </c>
      <c r="X58" s="83">
        <f t="shared" si="24"/>
        <v>57.084342404295953</v>
      </c>
      <c r="Y58" s="83">
        <f t="shared" si="24"/>
        <v>62.411779415137737</v>
      </c>
      <c r="Z58" s="83">
        <f>IF(AND(ISNUMBER(Z19),($J19)&gt;0),Z19/$J19*100,0)</f>
        <v>58.853332824193693</v>
      </c>
      <c r="AA58" s="83">
        <f>IF(AND(ISNUMBER(AA19),($J19)&gt;0),AA19/$J19*100,0)</f>
        <v>57.328679213098354</v>
      </c>
      <c r="AB58" s="83">
        <f>IF(AND(ISNUMBER(AB19),($J19)&gt;0),AB19/$J19*100,0)</f>
        <v>57.403586293452349</v>
      </c>
      <c r="AC58" s="168" t="s">
        <v>457</v>
      </c>
      <c r="AD58" s="263"/>
    </row>
    <row r="59" spans="1:30" s="140" customFormat="1" ht="15" customHeight="1">
      <c r="A59" s="80">
        <v>53</v>
      </c>
      <c r="B59" s="263"/>
      <c r="C59" s="289"/>
      <c r="D59" s="217" t="s">
        <v>500</v>
      </c>
      <c r="E59" s="288">
        <f>IF(AND(ISNUMBER(E19),($O$19)&gt;0),E19/$O$19*100,0)</f>
        <v>0</v>
      </c>
      <c r="F59" s="288">
        <f>IF(AND(ISNUMBER(F19),($O$19)&gt;0),F19/$O$19*100,0)</f>
        <v>0</v>
      </c>
      <c r="G59" s="288">
        <f>IF(AND(ISNUMBER(G19),($O$19)&gt;0),G19/$O$19*100,0)</f>
        <v>0</v>
      </c>
      <c r="H59" s="288">
        <f>IF(AND(ISNUMBER(H19),($O$19)&gt;0),H19/$O$19*100,0)</f>
        <v>0</v>
      </c>
      <c r="I59" s="288">
        <f>IF(AND(ISNUMBER(I19),($O$19)&gt;0),I19/$O$19*100,0)</f>
        <v>0</v>
      </c>
      <c r="J59" s="288">
        <f>IF(AND(ISNUMBER(J19),($T$19)&gt;0),J19/$T$19*100,0)</f>
        <v>148.87510711399261</v>
      </c>
      <c r="K59" s="288">
        <f t="shared" ref="K59:AB59" si="25">IF(AND(ISNUMBER(K19),($T$19)&gt;0),K19/$T$19*100,0)</f>
        <v>143.80675202467677</v>
      </c>
      <c r="L59" s="288">
        <f t="shared" si="25"/>
        <v>141.94734446873534</v>
      </c>
      <c r="M59" s="288">
        <f t="shared" si="25"/>
        <v>138.6892123698037</v>
      </c>
      <c r="N59" s="288">
        <f t="shared" si="25"/>
        <v>128.53797331728251</v>
      </c>
      <c r="O59" s="288">
        <f t="shared" si="25"/>
        <v>117.39068197414171</v>
      </c>
      <c r="P59" s="288">
        <f t="shared" si="25"/>
        <v>110.82145820310669</v>
      </c>
      <c r="Q59" s="288">
        <f t="shared" si="25"/>
        <v>105.94492776022517</v>
      </c>
      <c r="R59" s="288">
        <f t="shared" si="25"/>
        <v>101.0995635862912</v>
      </c>
      <c r="S59" s="288">
        <f t="shared" si="25"/>
        <v>102.37319368005871</v>
      </c>
      <c r="T59" s="354">
        <f t="shared" si="25"/>
        <v>100</v>
      </c>
      <c r="U59" s="288">
        <f t="shared" si="25"/>
        <v>98.95734665354415</v>
      </c>
      <c r="V59" s="288">
        <f t="shared" si="25"/>
        <v>95.075871032773236</v>
      </c>
      <c r="W59" s="288">
        <f t="shared" si="25"/>
        <v>91.60720893150382</v>
      </c>
      <c r="X59" s="288">
        <f t="shared" si="25"/>
        <v>84.984375899713896</v>
      </c>
      <c r="Y59" s="288">
        <f t="shared" si="25"/>
        <v>92.915603456035086</v>
      </c>
      <c r="Z59" s="288">
        <f t="shared" si="25"/>
        <v>87.61796228217294</v>
      </c>
      <c r="AA59" s="288">
        <f t="shared" si="25"/>
        <v>85.348132585537385</v>
      </c>
      <c r="AB59" s="288">
        <f t="shared" si="25"/>
        <v>85.459650581650351</v>
      </c>
      <c r="AC59" s="168" t="s">
        <v>457</v>
      </c>
      <c r="AD59" s="263"/>
    </row>
    <row r="60" spans="1:30" s="140" customFormat="1" ht="15" customHeight="1">
      <c r="A60" s="80">
        <v>54</v>
      </c>
      <c r="B60" s="263"/>
      <c r="C60" s="269" t="s">
        <v>706</v>
      </c>
      <c r="D60" s="217" t="s">
        <v>701</v>
      </c>
      <c r="E60" s="83">
        <f>IF(AND(ISNUMBER(E20),($E20)&gt;0),E20/$E20*100,0)</f>
        <v>0</v>
      </c>
      <c r="F60" s="83">
        <f>IF(AND(ISNUMBER(F20),($E20)&gt;0),F20/$E20*100,0)</f>
        <v>0</v>
      </c>
      <c r="G60" s="83">
        <f>IF(AND(ISNUMBER(G20),($E20)&gt;0),G20/$E20*100,0)</f>
        <v>0</v>
      </c>
      <c r="H60" s="83">
        <f>IF(AND(ISNUMBER(H20),($E20)&gt;0),H20/$E20*100,0)</f>
        <v>0</v>
      </c>
      <c r="I60" s="83">
        <f>IF(AND(ISNUMBER(I20),($E20)&gt;0),I20/$E20*100,0)</f>
        <v>0</v>
      </c>
      <c r="J60" s="354">
        <f>IF(AND(ISNUMBER(J20),($J20)&gt;0),J20/$J20*100,0)</f>
        <v>100</v>
      </c>
      <c r="K60" s="83">
        <f t="shared" ref="K60:Y60" si="26">IF(AND(ISNUMBER(K20),($J20)&gt;0),K20/$J20*100,0)</f>
        <v>100.92453639259827</v>
      </c>
      <c r="L60" s="83">
        <f t="shared" si="26"/>
        <v>100.30016881368357</v>
      </c>
      <c r="M60" s="83">
        <f t="shared" si="26"/>
        <v>101.30134751690558</v>
      </c>
      <c r="N60" s="83">
        <f t="shared" si="26"/>
        <v>102.24052416251621</v>
      </c>
      <c r="O60" s="83">
        <f t="shared" si="26"/>
        <v>102.6680957365858</v>
      </c>
      <c r="P60" s="83">
        <f t="shared" si="26"/>
        <v>103.85775297725263</v>
      </c>
      <c r="Q60" s="83">
        <f t="shared" si="26"/>
        <v>101.64357199651073</v>
      </c>
      <c r="R60" s="83">
        <f t="shared" si="26"/>
        <v>101.69248773805116</v>
      </c>
      <c r="S60" s="83">
        <f t="shared" si="26"/>
        <v>100.56823451476929</v>
      </c>
      <c r="T60" s="83">
        <f t="shared" si="26"/>
        <v>98.800243598194498</v>
      </c>
      <c r="U60" s="83">
        <f t="shared" si="26"/>
        <v>98.893784864178784</v>
      </c>
      <c r="V60" s="83">
        <f t="shared" si="26"/>
        <v>98.151883384583783</v>
      </c>
      <c r="W60" s="83">
        <f t="shared" si="26"/>
        <v>99.056040469566653</v>
      </c>
      <c r="X60" s="83">
        <f t="shared" si="26"/>
        <v>100.63201360530429</v>
      </c>
      <c r="Y60" s="83">
        <f t="shared" si="26"/>
        <v>95.112791409095024</v>
      </c>
      <c r="Z60" s="83">
        <f>IF(AND(ISNUMBER(Z20),($J20)&gt;0),Z20/$J20*100,0)</f>
        <v>99.802477399516306</v>
      </c>
      <c r="AA60" s="83">
        <f>IF(AND(ISNUMBER(AA20),($J20)&gt;0),AA20/$J20*100,0)</f>
        <v>96.911428273899432</v>
      </c>
      <c r="AB60" s="83">
        <f>IF(AND(ISNUMBER(AB20),($J20)&gt;0),AB20/$J20*100,0)</f>
        <v>99.220435474413364</v>
      </c>
      <c r="AC60" s="168" t="s">
        <v>457</v>
      </c>
      <c r="AD60" s="263"/>
    </row>
    <row r="61" spans="1:30" s="140" customFormat="1" ht="15" customHeight="1">
      <c r="A61" s="80">
        <v>55</v>
      </c>
      <c r="B61" s="263"/>
      <c r="C61" s="280"/>
      <c r="D61" s="217" t="s">
        <v>502</v>
      </c>
      <c r="E61" s="288">
        <f>IF(AND(ISNUMBER(E20),($O$20)&gt;0),E20/$O$20*100,0)</f>
        <v>0</v>
      </c>
      <c r="F61" s="288">
        <f>IF(AND(ISNUMBER(F20),($O$20)&gt;0),F20/$O$20*100,0)</f>
        <v>0</v>
      </c>
      <c r="G61" s="288">
        <f>IF(AND(ISNUMBER(G20),($O$20)&gt;0),G20/$O$20*100,0)</f>
        <v>0</v>
      </c>
      <c r="H61" s="288">
        <f>IF(AND(ISNUMBER(H20),($O$20)&gt;0),H20/$O$20*100,0)</f>
        <v>0</v>
      </c>
      <c r="I61" s="288">
        <f>IF(AND(ISNUMBER(I20),($O$20)&gt;0),I20/$O$20*100,0)</f>
        <v>0</v>
      </c>
      <c r="J61" s="288">
        <f>IF(AND(ISNUMBER(J20),($T$20)&gt;0),J20/$T$20*100,0)</f>
        <v>101.21432534790573</v>
      </c>
      <c r="K61" s="288">
        <f t="shared" ref="K61:AB61" si="27">IF(AND(ISNUMBER(K20),($T$20)&gt;0),K20/$T$20*100,0)</f>
        <v>102.15008862026993</v>
      </c>
      <c r="L61" s="288">
        <f t="shared" si="27"/>
        <v>101.51813918758039</v>
      </c>
      <c r="M61" s="288">
        <f t="shared" si="27"/>
        <v>102.53147545757344</v>
      </c>
      <c r="N61" s="288">
        <f t="shared" si="27"/>
        <v>103.48205676325335</v>
      </c>
      <c r="O61" s="288">
        <f t="shared" si="27"/>
        <v>103.91482044732727</v>
      </c>
      <c r="P61" s="288">
        <f t="shared" si="27"/>
        <v>105.11892399742075</v>
      </c>
      <c r="Q61" s="288">
        <f t="shared" si="27"/>
        <v>102.87785565578118</v>
      </c>
      <c r="R61" s="288">
        <f t="shared" si="27"/>
        <v>102.92736539357024</v>
      </c>
      <c r="S61" s="288">
        <f t="shared" si="27"/>
        <v>101.7894600784234</v>
      </c>
      <c r="T61" s="354">
        <f t="shared" si="27"/>
        <v>100</v>
      </c>
      <c r="U61" s="288">
        <f t="shared" si="27"/>
        <v>100.09467716128788</v>
      </c>
      <c r="V61" s="288">
        <f t="shared" si="27"/>
        <v>99.343766583969668</v>
      </c>
      <c r="W61" s="288">
        <f t="shared" si="27"/>
        <v>100.25890307762037</v>
      </c>
      <c r="X61" s="288">
        <f t="shared" si="27"/>
        <v>101.85401365462145</v>
      </c>
      <c r="Y61" s="288">
        <f t="shared" si="27"/>
        <v>96.267770144276383</v>
      </c>
      <c r="Z61" s="288">
        <f t="shared" si="27"/>
        <v>101.01440418041653</v>
      </c>
      <c r="AA61" s="288">
        <f t="shared" si="27"/>
        <v>98.088248312446879</v>
      </c>
      <c r="AB61" s="288">
        <f t="shared" si="27"/>
        <v>100.42529437268162</v>
      </c>
      <c r="AC61" s="168" t="s">
        <v>457</v>
      </c>
      <c r="AD61" s="263"/>
    </row>
    <row r="62" spans="1:30" s="140" customFormat="1" ht="15" customHeight="1">
      <c r="A62" s="80">
        <v>56</v>
      </c>
      <c r="B62" s="263"/>
      <c r="C62" s="264" t="s">
        <v>707</v>
      </c>
      <c r="D62" s="217" t="s">
        <v>502</v>
      </c>
      <c r="E62" s="157">
        <f t="shared" ref="E62:N63" si="28">IF(AND(ISNUMBER(E21),($O21)&gt;0),E21/$O21*100,0)</f>
        <v>0</v>
      </c>
      <c r="F62" s="83">
        <f t="shared" si="28"/>
        <v>114.0174188701192</v>
      </c>
      <c r="G62" s="83">
        <f t="shared" si="28"/>
        <v>111.1456885249644</v>
      </c>
      <c r="H62" s="83">
        <f t="shared" si="28"/>
        <v>110.25734832422758</v>
      </c>
      <c r="I62" s="83">
        <f t="shared" si="28"/>
        <v>109.47540278685372</v>
      </c>
      <c r="J62" s="83">
        <f t="shared" si="28"/>
        <v>108.65982601316431</v>
      </c>
      <c r="K62" s="83">
        <f t="shared" si="28"/>
        <v>106.30715275171225</v>
      </c>
      <c r="L62" s="83">
        <f t="shared" si="28"/>
        <v>105.46195784066288</v>
      </c>
      <c r="M62" s="83">
        <f t="shared" si="28"/>
        <v>101.94178642951053</v>
      </c>
      <c r="N62" s="83">
        <f t="shared" si="28"/>
        <v>100.9565013010282</v>
      </c>
      <c r="O62" s="354">
        <f>IF(AND(ISNUMBER(O21),($O21)&gt;0),O21/$O21*100,0)</f>
        <v>100</v>
      </c>
      <c r="P62" s="83">
        <f>IF(AND(ISNUMBER(P21),($O21)&gt;0),P21/$O21*100,0)</f>
        <v>97.679806106787964</v>
      </c>
      <c r="Q62" s="157">
        <f t="shared" ref="Q62:Y63" si="29">IF(AND(ISNUMBER(Q21),($O21)&gt;0),Q21/$O21*100,0)</f>
        <v>0</v>
      </c>
      <c r="R62" s="157">
        <f t="shared" si="29"/>
        <v>0</v>
      </c>
      <c r="S62" s="157">
        <f t="shared" si="29"/>
        <v>90.219513348830503</v>
      </c>
      <c r="T62" s="157">
        <f t="shared" si="29"/>
        <v>0</v>
      </c>
      <c r="U62" s="157">
        <f t="shared" si="29"/>
        <v>0</v>
      </c>
      <c r="V62" s="157">
        <f t="shared" si="29"/>
        <v>84.04991417740446</v>
      </c>
      <c r="W62" s="157">
        <f t="shared" si="29"/>
        <v>0</v>
      </c>
      <c r="X62" s="157">
        <f t="shared" si="29"/>
        <v>0</v>
      </c>
      <c r="Y62" s="157">
        <f t="shared" si="29"/>
        <v>84.850514315532095</v>
      </c>
      <c r="Z62" s="157">
        <f>IF(AND(ISNUMBER(Z21),($O21)&gt;0),Z21/$O21*100,0)</f>
        <v>0</v>
      </c>
      <c r="AA62" s="157">
        <f>IF(AND(ISNUMBER(AA21),($O21)&gt;0),AA21/$O21*100,0)</f>
        <v>0</v>
      </c>
      <c r="AB62" s="168" t="s">
        <v>457</v>
      </c>
      <c r="AC62" s="157">
        <f t="shared" ref="AC62:AC63" si="30">IF(AND(ISNUMBER(AC21),($O21)&gt;0),AC21/$O21*100,0)</f>
        <v>0</v>
      </c>
      <c r="AD62" s="263"/>
    </row>
    <row r="63" spans="1:30" s="140" customFormat="1" ht="15" customHeight="1">
      <c r="A63" s="80">
        <v>57</v>
      </c>
      <c r="B63" s="263"/>
      <c r="C63" s="264" t="s">
        <v>688</v>
      </c>
      <c r="D63" s="217" t="s">
        <v>502</v>
      </c>
      <c r="E63" s="157">
        <f t="shared" si="28"/>
        <v>0</v>
      </c>
      <c r="F63" s="83">
        <f t="shared" si="28"/>
        <v>117.68471609484392</v>
      </c>
      <c r="G63" s="83">
        <f t="shared" si="28"/>
        <v>113.45025779449338</v>
      </c>
      <c r="H63" s="83">
        <f t="shared" si="28"/>
        <v>111.96793388707924</v>
      </c>
      <c r="I63" s="83">
        <f t="shared" si="28"/>
        <v>110.57339261471554</v>
      </c>
      <c r="J63" s="83">
        <f t="shared" si="28"/>
        <v>109.10168554358907</v>
      </c>
      <c r="K63" s="83">
        <f t="shared" si="28"/>
        <v>106.85603485344576</v>
      </c>
      <c r="L63" s="83">
        <f t="shared" si="28"/>
        <v>106.4377317976074</v>
      </c>
      <c r="M63" s="83">
        <f t="shared" si="28"/>
        <v>103.55722279004256</v>
      </c>
      <c r="N63" s="83">
        <f t="shared" si="28"/>
        <v>101.06209425224067</v>
      </c>
      <c r="O63" s="354">
        <f>IF(AND(ISNUMBER(O22),($O22)&gt;0),O22/$O22*100,0)</f>
        <v>100</v>
      </c>
      <c r="P63" s="83">
        <f>IF(AND(ISNUMBER(P22),($O22)&gt;0),P22/$O22*100,0)</f>
        <v>97.164187097684319</v>
      </c>
      <c r="Q63" s="157">
        <f t="shared" si="29"/>
        <v>0</v>
      </c>
      <c r="R63" s="157">
        <f t="shared" si="29"/>
        <v>0</v>
      </c>
      <c r="S63" s="157">
        <f t="shared" si="29"/>
        <v>90.995536598330744</v>
      </c>
      <c r="T63" s="157">
        <f t="shared" si="29"/>
        <v>0</v>
      </c>
      <c r="U63" s="157">
        <f t="shared" si="29"/>
        <v>0</v>
      </c>
      <c r="V63" s="157">
        <f t="shared" si="29"/>
        <v>81.575814672827747</v>
      </c>
      <c r="W63" s="157">
        <f t="shared" si="29"/>
        <v>0</v>
      </c>
      <c r="X63" s="157">
        <f t="shared" si="29"/>
        <v>0</v>
      </c>
      <c r="Y63" s="157">
        <f t="shared" si="29"/>
        <v>82.292036367127153</v>
      </c>
      <c r="Z63" s="157">
        <f>IF(AND(ISNUMBER(Z22),($O22)&gt;0),Z22/$O22*100,0)</f>
        <v>0</v>
      </c>
      <c r="AA63" s="157">
        <f>IF(AND(ISNUMBER(AA22),($O22)&gt;0),AA22/$O22*100,0)</f>
        <v>0</v>
      </c>
      <c r="AB63" s="168" t="s">
        <v>457</v>
      </c>
      <c r="AC63" s="157">
        <f t="shared" si="30"/>
        <v>0</v>
      </c>
      <c r="AD63" s="263"/>
    </row>
    <row r="64" spans="1:30" s="140" customFormat="1" ht="15" customHeight="1">
      <c r="A64" s="80">
        <v>58</v>
      </c>
      <c r="B64" s="263"/>
      <c r="C64" s="264" t="s">
        <v>689</v>
      </c>
      <c r="D64" s="217" t="s">
        <v>708</v>
      </c>
      <c r="E64" s="196">
        <f t="shared" ref="E64:J64" si="31">IF(AND(ISNUMBER($E23),($K23)&gt;0),E23/$K23*100,0)</f>
        <v>0</v>
      </c>
      <c r="F64" s="196">
        <f t="shared" si="31"/>
        <v>0</v>
      </c>
      <c r="G64" s="196">
        <f t="shared" si="31"/>
        <v>0</v>
      </c>
      <c r="H64" s="196">
        <f t="shared" si="31"/>
        <v>0</v>
      </c>
      <c r="I64" s="196">
        <f t="shared" si="31"/>
        <v>0</v>
      </c>
      <c r="J64" s="196">
        <f t="shared" si="31"/>
        <v>0</v>
      </c>
      <c r="K64" s="129">
        <f t="shared" ref="K64:W64" si="32">IF(AND(ISNUMBER(K23),($K23)&gt;0),K23/$K23*100,0)</f>
        <v>100</v>
      </c>
      <c r="L64" s="83">
        <f t="shared" si="32"/>
        <v>102.36888962017574</v>
      </c>
      <c r="M64" s="83">
        <f t="shared" si="32"/>
        <v>102.79324515847573</v>
      </c>
      <c r="N64" s="83">
        <f t="shared" si="32"/>
        <v>105.12428419457503</v>
      </c>
      <c r="O64" s="83">
        <f>IF(AND(ISNUMBER(O23),($K23)&gt;0),O23/$K23*100,0)</f>
        <v>105.53959732449351</v>
      </c>
      <c r="P64" s="83">
        <f>IF(AND(ISNUMBER(P23),($K23)&gt;0),P23/$K23*100,0)</f>
        <v>102.57034016604997</v>
      </c>
      <c r="Q64" s="83">
        <f t="shared" si="32"/>
        <v>98.947561713360159</v>
      </c>
      <c r="R64" s="83">
        <f t="shared" si="32"/>
        <v>95.093504918149364</v>
      </c>
      <c r="S64" s="83">
        <f t="shared" si="32"/>
        <v>88.074965411658994</v>
      </c>
      <c r="T64" s="83">
        <f t="shared" si="32"/>
        <v>86.130416536795479</v>
      </c>
      <c r="U64" s="83">
        <f t="shared" si="32"/>
        <v>96.778839902760765</v>
      </c>
      <c r="V64" s="157">
        <f t="shared" si="32"/>
        <v>100.42258634887521</v>
      </c>
      <c r="W64" s="157">
        <f t="shared" si="32"/>
        <v>99.351262607453535</v>
      </c>
      <c r="X64" s="157">
        <f>IF(AND(ISNUMBER(X23),($K23)&gt;0),X23/$K23*100,0)</f>
        <v>93.270306554824757</v>
      </c>
      <c r="Y64" s="157">
        <f>IF(AND(ISNUMBER(Y23),($K23)&gt;0),Y23/$K23*100,0)</f>
        <v>96.806090143276563</v>
      </c>
      <c r="Z64" s="157">
        <f>IF(AND(ISNUMBER(Z23),($K23)&gt;0),Z23/$K23*100,0)</f>
        <v>100.35614766723666</v>
      </c>
      <c r="AA64" s="157">
        <f>IF(AND(ISNUMBER(AA23),($K23)&gt;0),AA23/$K23*100,0)</f>
        <v>98.769405090915882</v>
      </c>
      <c r="AB64" s="157">
        <f>IF(AND(ISNUMBER(AB23),($K23)&gt;0),AB23/$K23*100,0)</f>
        <v>100.10674308499195</v>
      </c>
      <c r="AC64" s="168" t="s">
        <v>457</v>
      </c>
      <c r="AD64" s="263"/>
    </row>
    <row r="65" spans="1:30" s="140" customFormat="1" ht="15" customHeight="1">
      <c r="A65" s="80">
        <v>59</v>
      </c>
      <c r="B65" s="263"/>
      <c r="C65" s="264"/>
      <c r="D65" s="217" t="s">
        <v>500</v>
      </c>
      <c r="E65" s="196">
        <f>IF(AND(ISNUMBER(E23),($K23)&gt;0),E23/$K23*100,0)</f>
        <v>0</v>
      </c>
      <c r="F65" s="291" t="s">
        <v>476</v>
      </c>
      <c r="G65" s="291" t="s">
        <v>476</v>
      </c>
      <c r="H65" s="291" t="s">
        <v>476</v>
      </c>
      <c r="I65" s="291" t="s">
        <v>476</v>
      </c>
      <c r="J65" s="291" t="s">
        <v>476</v>
      </c>
      <c r="K65" s="196">
        <f>IF(AND(ISNUMBER(K23),($T23)&gt;0),K23/$T23*100,0)</f>
        <v>116.10300288897284</v>
      </c>
      <c r="L65" s="196">
        <f t="shared" ref="L65:AB65" si="33">IF(AND(ISNUMBER(L23),($T23)&gt;0),L23/$T23*100,0)</f>
        <v>118.85335487312207</v>
      </c>
      <c r="M65" s="196">
        <f t="shared" si="33"/>
        <v>119.34604439601402</v>
      </c>
      <c r="N65" s="196">
        <f t="shared" si="33"/>
        <v>122.05245071543949</v>
      </c>
      <c r="O65" s="196">
        <f t="shared" si="33"/>
        <v>122.53464173066703</v>
      </c>
      <c r="P65" s="196">
        <f t="shared" si="33"/>
        <v>119.08724500621828</v>
      </c>
      <c r="Q65" s="196">
        <f t="shared" si="33"/>
        <v>114.88109043463075</v>
      </c>
      <c r="R65" s="196">
        <f t="shared" si="33"/>
        <v>110.4064147623445</v>
      </c>
      <c r="S65" s="196">
        <f t="shared" si="33"/>
        <v>102.25767963636028</v>
      </c>
      <c r="T65" s="354">
        <f t="shared" si="33"/>
        <v>100</v>
      </c>
      <c r="U65" s="196">
        <f t="shared" si="33"/>
        <v>112.36313928821673</v>
      </c>
      <c r="V65" s="196">
        <f t="shared" si="33"/>
        <v>116.59363832981586</v>
      </c>
      <c r="W65" s="196">
        <f t="shared" si="33"/>
        <v>115.34979929536277</v>
      </c>
      <c r="X65" s="196">
        <f t="shared" si="33"/>
        <v>108.28962671390201</v>
      </c>
      <c r="Y65" s="196">
        <f t="shared" si="33"/>
        <v>112.39477763575006</v>
      </c>
      <c r="Z65" s="196">
        <f t="shared" si="33"/>
        <v>116.51650102535365</v>
      </c>
      <c r="AA65" s="196">
        <f t="shared" si="33"/>
        <v>114.67424524612737</v>
      </c>
      <c r="AB65" s="196">
        <f t="shared" si="33"/>
        <v>116.22693481602482</v>
      </c>
      <c r="AC65" s="168" t="s">
        <v>457</v>
      </c>
      <c r="AD65" s="263"/>
    </row>
    <row r="66" spans="1:30" s="140" customFormat="1" ht="15" customHeight="1">
      <c r="A66" s="80">
        <v>60</v>
      </c>
      <c r="B66" s="263"/>
      <c r="C66" s="264" t="s">
        <v>709</v>
      </c>
      <c r="D66" s="217" t="s">
        <v>710</v>
      </c>
      <c r="E66" s="196">
        <f>IF(ISNUMBER(E24),E24/$G24*100,0)</f>
        <v>0</v>
      </c>
      <c r="F66" s="196">
        <f>IF(ISNUMBER(F24),F24/$G24*100,0)</f>
        <v>0</v>
      </c>
      <c r="G66" s="196">
        <f>IF(ISNUMBER(G24),G24/$G24*100,0)</f>
        <v>100</v>
      </c>
      <c r="H66" s="196">
        <f t="shared" ref="H66:AB66" si="34">IF(ISNUMBER(H24),H24/$G24*100,0)</f>
        <v>0</v>
      </c>
      <c r="I66" s="196">
        <f t="shared" si="34"/>
        <v>0</v>
      </c>
      <c r="J66" s="196">
        <f t="shared" si="34"/>
        <v>0</v>
      </c>
      <c r="K66" s="196">
        <f t="shared" si="34"/>
        <v>104.33422304395164</v>
      </c>
      <c r="L66" s="196">
        <f t="shared" si="34"/>
        <v>105.45904205011556</v>
      </c>
      <c r="M66" s="196">
        <f t="shared" si="34"/>
        <v>106.64194035316501</v>
      </c>
      <c r="N66" s="196">
        <f t="shared" si="34"/>
        <v>107.82513638425178</v>
      </c>
      <c r="O66" s="196">
        <f>IF(ISNUMBER(O24),O24/$G24*100,0)</f>
        <v>109.01548905303629</v>
      </c>
      <c r="P66" s="196">
        <f>IF(ISNUMBER(P24),P24/$G24*100,0)</f>
        <v>110.11118918160518</v>
      </c>
      <c r="Q66" s="196">
        <f t="shared" si="34"/>
        <v>111.10322386865828</v>
      </c>
      <c r="R66" s="196">
        <f t="shared" si="34"/>
        <v>111.99775667929441</v>
      </c>
      <c r="S66" s="196">
        <f t="shared" si="34"/>
        <v>113.18813586769365</v>
      </c>
      <c r="T66" s="196">
        <f t="shared" si="34"/>
        <v>114.25419439755228</v>
      </c>
      <c r="U66" s="196">
        <f t="shared" si="34"/>
        <v>115.21147179622299</v>
      </c>
      <c r="V66" s="196">
        <f t="shared" si="34"/>
        <v>116.08682865552969</v>
      </c>
      <c r="W66" s="196">
        <f t="shared" si="34"/>
        <v>116.95067428701577</v>
      </c>
      <c r="X66" s="196">
        <f t="shared" si="34"/>
        <v>117.6568503127633</v>
      </c>
      <c r="Y66" s="196">
        <f t="shared" si="34"/>
        <v>118.35219845608162</v>
      </c>
      <c r="Z66" s="196">
        <f t="shared" si="34"/>
        <v>119.01885440129709</v>
      </c>
      <c r="AA66" s="196">
        <f t="shared" si="34"/>
        <v>119.64863490888369</v>
      </c>
      <c r="AB66" s="196">
        <f t="shared" si="34"/>
        <v>120.28792739167649</v>
      </c>
      <c r="AC66" s="168" t="s">
        <v>457</v>
      </c>
      <c r="AD66" s="263"/>
    </row>
    <row r="67" spans="1:30" s="140" customFormat="1" ht="15" customHeight="1">
      <c r="A67" s="80">
        <v>61</v>
      </c>
      <c r="B67" s="263"/>
      <c r="C67" s="264"/>
      <c r="D67" s="217" t="s">
        <v>500</v>
      </c>
      <c r="E67" s="129">
        <f t="shared" ref="E67:J67" si="35">IF(AND(ISNUMBER(E24),($O24)&gt;0),E24/$O24*100,0)</f>
        <v>0</v>
      </c>
      <c r="F67" s="129">
        <f t="shared" si="35"/>
        <v>0</v>
      </c>
      <c r="G67" s="129">
        <f>IF(AND(ISNUMBER(G24),($T24)&gt;0),G24/$T24*100,0)</f>
        <v>87.524139071906433</v>
      </c>
      <c r="H67" s="129">
        <f t="shared" si="35"/>
        <v>0</v>
      </c>
      <c r="I67" s="129">
        <f t="shared" si="35"/>
        <v>0</v>
      </c>
      <c r="J67" s="129">
        <f t="shared" si="35"/>
        <v>0</v>
      </c>
      <c r="K67" s="129">
        <f>IF(AND(ISNUMBER(K24),($T24)&gt;0),K24/$T24*100,0)</f>
        <v>91.317630476581272</v>
      </c>
      <c r="L67" s="129">
        <f t="shared" ref="L67:AB67" si="36">IF(AND(ISNUMBER(L24),($T24)&gt;0),L24/$T24*100,0)</f>
        <v>92.302118627843427</v>
      </c>
      <c r="M67" s="129">
        <f t="shared" si="36"/>
        <v>93.337440183683654</v>
      </c>
      <c r="N67" s="129">
        <f t="shared" si="36"/>
        <v>94.373022323425317</v>
      </c>
      <c r="O67" s="129">
        <f t="shared" si="36"/>
        <v>95.414868248698411</v>
      </c>
      <c r="P67" s="129">
        <f t="shared" si="36"/>
        <v>96.373870353038114</v>
      </c>
      <c r="Q67" s="129">
        <f t="shared" si="36"/>
        <v>97.242140172176008</v>
      </c>
      <c r="R67" s="129">
        <f t="shared" si="36"/>
        <v>98.025072313401012</v>
      </c>
      <c r="S67" s="129">
        <f t="shared" si="36"/>
        <v>99.066941449738593</v>
      </c>
      <c r="T67" s="354">
        <f t="shared" si="36"/>
        <v>100</v>
      </c>
      <c r="U67" s="129">
        <f t="shared" si="36"/>
        <v>100.83784880171646</v>
      </c>
      <c r="V67" s="129">
        <f t="shared" si="36"/>
        <v>101.60399735663155</v>
      </c>
      <c r="W67" s="129">
        <f t="shared" si="36"/>
        <v>102.3600708085</v>
      </c>
      <c r="X67" s="129">
        <f t="shared" si="36"/>
        <v>102.97814529536772</v>
      </c>
      <c r="Y67" s="129">
        <f t="shared" si="36"/>
        <v>103.58674277135958</v>
      </c>
      <c r="Z67" s="129">
        <f t="shared" si="36"/>
        <v>104.17022764798109</v>
      </c>
      <c r="AA67" s="129">
        <f t="shared" si="36"/>
        <v>104.72143761528893</v>
      </c>
      <c r="AB67" s="129">
        <f t="shared" si="36"/>
        <v>105.28097285700476</v>
      </c>
      <c r="AC67" s="168" t="s">
        <v>457</v>
      </c>
      <c r="AD67" s="263"/>
    </row>
    <row r="68" spans="1:30" s="140" customFormat="1" ht="15" customHeight="1">
      <c r="A68" s="80">
        <v>62</v>
      </c>
      <c r="B68" s="275"/>
      <c r="C68" s="264" t="s">
        <v>692</v>
      </c>
      <c r="D68" s="217" t="s">
        <v>711</v>
      </c>
      <c r="E68" s="196">
        <f t="shared" ref="E68:X68" si="37">IF(AND(ISNUMBER(E25),($F25)&gt;0),E25/$F25*100,0)</f>
        <v>0</v>
      </c>
      <c r="F68" s="83">
        <f t="shared" si="37"/>
        <v>100</v>
      </c>
      <c r="G68" s="83">
        <f t="shared" si="37"/>
        <v>99.404258143741387</v>
      </c>
      <c r="H68" s="83">
        <f t="shared" si="37"/>
        <v>96.662849936111257</v>
      </c>
      <c r="I68" s="83">
        <f t="shared" si="37"/>
        <v>96.422229966313196</v>
      </c>
      <c r="J68" s="83">
        <f t="shared" si="37"/>
        <v>96.246328471150505</v>
      </c>
      <c r="K68" s="83">
        <f t="shared" si="37"/>
        <v>95.17266557143094</v>
      </c>
      <c r="L68" s="83">
        <f t="shared" si="37"/>
        <v>94.434211181361079</v>
      </c>
      <c r="M68" s="83">
        <f t="shared" si="37"/>
        <v>95.192578948241803</v>
      </c>
      <c r="N68" s="83">
        <f t="shared" si="37"/>
        <v>95.776704668027406</v>
      </c>
      <c r="O68" s="83">
        <f>IF(AND(ISNUMBER(O25),($F25)&gt;0),O25/$F25*100,0)</f>
        <v>96.181609996515164</v>
      </c>
      <c r="P68" s="83">
        <f>IF(AND(ISNUMBER(P25),($F25)&gt;0),P25/$F25*100,0)</f>
        <v>95.253978526742017</v>
      </c>
      <c r="Q68" s="83">
        <f t="shared" si="37"/>
        <v>94.099002671711389</v>
      </c>
      <c r="R68" s="83">
        <f t="shared" si="37"/>
        <v>92.680174573936696</v>
      </c>
      <c r="S68" s="83">
        <f t="shared" si="37"/>
        <v>92.839481588423681</v>
      </c>
      <c r="T68" s="83">
        <f t="shared" si="37"/>
        <v>92.099367750286248</v>
      </c>
      <c r="U68" s="83">
        <f t="shared" si="37"/>
        <v>93.70405403162907</v>
      </c>
      <c r="V68" s="83">
        <f t="shared" si="37"/>
        <v>95.313718657174618</v>
      </c>
      <c r="W68" s="83">
        <f t="shared" si="37"/>
        <v>96.165015515839443</v>
      </c>
      <c r="X68" s="83">
        <f t="shared" si="37"/>
        <v>93.149798377059795</v>
      </c>
      <c r="Y68" s="83">
        <f>IF(AND(ISNUMBER(Y25),($F25)&gt;0),Y25/$F25*100,0)</f>
        <v>94.610112676523784</v>
      </c>
      <c r="Z68" s="83">
        <f>IF(AND(ISNUMBER(Z25),($F25)&gt;0),Z25/$F25*100,0)</f>
        <v>96.096978145068945</v>
      </c>
      <c r="AA68" s="83">
        <f>IF(AND(ISNUMBER(AA25),($F25)&gt;0),AA25/$F25*100,0)</f>
        <v>95.990773468744294</v>
      </c>
      <c r="AB68" s="83">
        <f>IF(AND(ISNUMBER(AB25),($F25)&gt;0),AB25/$F25*100,0)</f>
        <v>95.648927166824322</v>
      </c>
      <c r="AC68" s="83">
        <f>IF(AND(ISNUMBER(AC25),($F25)&gt;0),AC25/$F25*100,0)</f>
        <v>96.827135294800939</v>
      </c>
      <c r="AD68" s="263"/>
    </row>
    <row r="69" spans="1:30" s="140" customFormat="1" ht="15" customHeight="1">
      <c r="A69" s="80">
        <v>63</v>
      </c>
      <c r="B69" s="275"/>
      <c r="C69" s="264"/>
      <c r="D69" s="217" t="s">
        <v>500</v>
      </c>
      <c r="E69" s="196">
        <f>IF(AND(ISNUMBER(E25),($O25)&gt;0),E25/$O25*100,0)</f>
        <v>0</v>
      </c>
      <c r="F69" s="196">
        <f>IF(AND(ISNUMBER(F25),($T25)&gt;0),F25/$T25*100,0)</f>
        <v>108.57837837837837</v>
      </c>
      <c r="G69" s="196">
        <f t="shared" ref="G69:AC69" si="38">IF(AND(ISNUMBER(G25),($T25)&gt;0),G25/$T25*100,0)</f>
        <v>107.93153153153155</v>
      </c>
      <c r="H69" s="196">
        <f t="shared" si="38"/>
        <v>104.95495495495494</v>
      </c>
      <c r="I69" s="196">
        <f t="shared" si="38"/>
        <v>104.69369369369367</v>
      </c>
      <c r="J69" s="196">
        <f t="shared" si="38"/>
        <v>104.50270270270269</v>
      </c>
      <c r="K69" s="196">
        <f t="shared" si="38"/>
        <v>103.33693693693692</v>
      </c>
      <c r="L69" s="196">
        <f t="shared" si="38"/>
        <v>102.53513513513512</v>
      </c>
      <c r="M69" s="196">
        <f t="shared" si="38"/>
        <v>103.35855855855856</v>
      </c>
      <c r="N69" s="196">
        <f t="shared" si="38"/>
        <v>103.99279279279278</v>
      </c>
      <c r="O69" s="196">
        <f t="shared" si="38"/>
        <v>104.43243243243244</v>
      </c>
      <c r="P69" s="196">
        <f t="shared" si="38"/>
        <v>103.42522522522523</v>
      </c>
      <c r="Q69" s="196">
        <f t="shared" si="38"/>
        <v>102.17117117117115</v>
      </c>
      <c r="R69" s="196">
        <f t="shared" si="38"/>
        <v>100.63063063063062</v>
      </c>
      <c r="S69" s="196">
        <f t="shared" si="38"/>
        <v>100.80360360360361</v>
      </c>
      <c r="T69" s="354">
        <f t="shared" si="38"/>
        <v>100</v>
      </c>
      <c r="U69" s="196">
        <f t="shared" si="38"/>
        <v>101.74234234234234</v>
      </c>
      <c r="V69" s="196">
        <f t="shared" si="38"/>
        <v>103.49009009009009</v>
      </c>
      <c r="W69" s="196">
        <f t="shared" si="38"/>
        <v>104.41441441441441</v>
      </c>
      <c r="X69" s="196">
        <f t="shared" si="38"/>
        <v>101.14054054054054</v>
      </c>
      <c r="Y69" s="196">
        <f t="shared" si="38"/>
        <v>102.72612612612613</v>
      </c>
      <c r="Z69" s="196">
        <f t="shared" si="38"/>
        <v>104.34054054054054</v>
      </c>
      <c r="AA69" s="196">
        <f t="shared" si="38"/>
        <v>104.22522522522522</v>
      </c>
      <c r="AB69" s="196">
        <f t="shared" si="38"/>
        <v>103.85405405405406</v>
      </c>
      <c r="AC69" s="196">
        <f t="shared" si="38"/>
        <v>105.13333333333333</v>
      </c>
      <c r="AD69" s="263"/>
    </row>
    <row r="70" spans="1:30" s="140" customFormat="1" ht="15" customHeight="1">
      <c r="A70" s="80">
        <v>64</v>
      </c>
      <c r="B70" s="263"/>
      <c r="C70" s="264" t="s">
        <v>433</v>
      </c>
      <c r="D70" s="217" t="s">
        <v>711</v>
      </c>
      <c r="E70" s="196">
        <f>IF(AND(ISNUMBER(E27),($F27)&gt;0),E27/$F27*100,0)</f>
        <v>0</v>
      </c>
      <c r="F70" s="83">
        <f>IF(AND(ISNUMBER(F27),($F27)&gt;0),F27/$F27*100,0)</f>
        <v>100</v>
      </c>
      <c r="G70" s="83">
        <f>IF(AND(ISNUMBER(G27),($F27)&gt;0),G27/$F27*100,0)</f>
        <v>105.03477972838688</v>
      </c>
      <c r="H70" s="83">
        <f t="shared" ref="H70:X70" si="39">IF(AND(ISNUMBER(H27),($F27)&gt;0),H27/$F27*100,0)</f>
        <v>109.25803246107981</v>
      </c>
      <c r="I70" s="83">
        <f t="shared" si="39"/>
        <v>112.75256707519046</v>
      </c>
      <c r="J70" s="83">
        <f t="shared" si="39"/>
        <v>116.11460748592248</v>
      </c>
      <c r="K70" s="83">
        <f t="shared" si="39"/>
        <v>119.34415369327591</v>
      </c>
      <c r="L70" s="83">
        <f t="shared" si="39"/>
        <v>122.57369990062936</v>
      </c>
      <c r="M70" s="83">
        <f t="shared" si="39"/>
        <v>126.20072871811855</v>
      </c>
      <c r="N70" s="83">
        <f t="shared" si="39"/>
        <v>130.42398145081151</v>
      </c>
      <c r="O70" s="83">
        <f>IF(AND(ISNUMBER(O27),($F27)&gt;0),O27/$F27*100,0)</f>
        <v>135.16064922159654</v>
      </c>
      <c r="P70" s="83">
        <f>IF(AND(ISNUMBER(P27),($F27)&gt;0),P27/$F27*100,0)</f>
        <v>139.93044054322621</v>
      </c>
      <c r="Q70" s="83">
        <f t="shared" si="39"/>
        <v>143.72308711493872</v>
      </c>
      <c r="R70" s="83">
        <f t="shared" si="39"/>
        <v>146.50546538588935</v>
      </c>
      <c r="S70" s="83">
        <f t="shared" si="39"/>
        <v>148.79099039417028</v>
      </c>
      <c r="T70" s="83">
        <f t="shared" si="39"/>
        <v>151.12620072871809</v>
      </c>
      <c r="U70" s="83">
        <f t="shared" si="39"/>
        <v>153.92514077509108</v>
      </c>
      <c r="V70" s="83">
        <f t="shared" si="39"/>
        <v>157.48592249089103</v>
      </c>
      <c r="W70" s="83">
        <f t="shared" si="39"/>
        <v>161.27856906260348</v>
      </c>
      <c r="X70" s="83">
        <f t="shared" si="39"/>
        <v>163.82908247764158</v>
      </c>
      <c r="Y70" s="83">
        <f>IF(AND(ISNUMBER(Y27),($F27)&gt;0),Y27/$F27*100,0)</f>
        <v>165.61775422325275</v>
      </c>
      <c r="Z70" s="83">
        <f>IF(AND(ISNUMBER(Z27),($F27)&gt;0),Z27/$F27*100,0)</f>
        <v>168.01921165948988</v>
      </c>
      <c r="AA70" s="83">
        <f>IF(AND(ISNUMBER(AA27),($F27)&gt;0),AA27/$F27*100,0)</f>
        <v>170.68565750248425</v>
      </c>
      <c r="AB70" s="83">
        <f>IF(AND(ISNUMBER(AB27),($F27)&gt;0),AB27/$F27*100,0)</f>
        <v>172.88837363365352</v>
      </c>
      <c r="AC70" s="83">
        <f>IF(AND(ISNUMBER(AC27),($F27)&gt;0),AC27/$F27*100,0)</f>
        <v>175.05796621397815</v>
      </c>
      <c r="AD70" s="263"/>
    </row>
    <row r="71" spans="1:30" s="140" customFormat="1" ht="15" customHeight="1">
      <c r="A71" s="80">
        <v>65</v>
      </c>
      <c r="B71" s="263"/>
      <c r="C71" s="264"/>
      <c r="D71" s="217" t="s">
        <v>500</v>
      </c>
      <c r="E71" s="196">
        <f>IF(AND(ISNUMBER(E27),($O27)&gt;0),E27/$O27*100,0)</f>
        <v>0</v>
      </c>
      <c r="F71" s="196">
        <f>IF(AND(ISNUMBER(F27),($T27)&gt;0),F27/$T27*100,0)</f>
        <v>66.169863013698631</v>
      </c>
      <c r="G71" s="196">
        <f t="shared" ref="G71:AC71" si="40">IF(AND(ISNUMBER(G27),($T27)&gt;0),G27/$T27*100,0)</f>
        <v>69.501369863013707</v>
      </c>
      <c r="H71" s="196">
        <f t="shared" si="40"/>
        <v>72.295890410958904</v>
      </c>
      <c r="I71" s="196">
        <f t="shared" si="40"/>
        <v>74.608219178082209</v>
      </c>
      <c r="J71" s="196">
        <f t="shared" si="40"/>
        <v>76.832876712328769</v>
      </c>
      <c r="K71" s="196">
        <f t="shared" si="40"/>
        <v>78.969863013698642</v>
      </c>
      <c r="L71" s="196">
        <f t="shared" si="40"/>
        <v>81.106849315068501</v>
      </c>
      <c r="M71" s="196">
        <f t="shared" si="40"/>
        <v>83.506849315068493</v>
      </c>
      <c r="N71" s="196">
        <f t="shared" si="40"/>
        <v>86.301369863013704</v>
      </c>
      <c r="O71" s="196">
        <f t="shared" si="40"/>
        <v>89.435616438356163</v>
      </c>
      <c r="P71" s="196">
        <f t="shared" si="40"/>
        <v>92.591780821917808</v>
      </c>
      <c r="Q71" s="196">
        <f t="shared" si="40"/>
        <v>95.101369863013701</v>
      </c>
      <c r="R71" s="196">
        <f t="shared" si="40"/>
        <v>96.942465753424656</v>
      </c>
      <c r="S71" s="196">
        <f t="shared" si="40"/>
        <v>98.454794520547978</v>
      </c>
      <c r="T71" s="354">
        <f t="shared" si="40"/>
        <v>100</v>
      </c>
      <c r="U71" s="196">
        <f t="shared" si="40"/>
        <v>101.85205479452055</v>
      </c>
      <c r="V71" s="196">
        <f t="shared" si="40"/>
        <v>104.20821917808223</v>
      </c>
      <c r="W71" s="196">
        <f t="shared" si="40"/>
        <v>106.7178082191781</v>
      </c>
      <c r="X71" s="196">
        <f t="shared" si="40"/>
        <v>108.40547945205481</v>
      </c>
      <c r="Y71" s="196">
        <f t="shared" si="40"/>
        <v>109.58904109589042</v>
      </c>
      <c r="Z71" s="196">
        <f t="shared" si="40"/>
        <v>111.17808219178085</v>
      </c>
      <c r="AA71" s="196">
        <f t="shared" si="40"/>
        <v>112.94246575342466</v>
      </c>
      <c r="AB71" s="196">
        <f t="shared" si="40"/>
        <v>114.4</v>
      </c>
      <c r="AC71" s="196">
        <f t="shared" si="40"/>
        <v>115.83561643835618</v>
      </c>
      <c r="AD71" s="263"/>
    </row>
    <row r="72" spans="1:30" s="140" customFormat="1" ht="15" customHeight="1">
      <c r="A72" s="80">
        <v>66</v>
      </c>
      <c r="B72" s="263"/>
      <c r="C72" s="280" t="s">
        <v>712</v>
      </c>
      <c r="D72" s="278" t="s">
        <v>711</v>
      </c>
      <c r="E72" s="292" t="s">
        <v>671</v>
      </c>
      <c r="F72" s="83">
        <f>IF(AND(ISNUMBER(F25),($F$25)&gt;0),F25/$F$25*100,0)</f>
        <v>100</v>
      </c>
      <c r="G72" s="83">
        <f t="shared" ref="G72:AC72" si="41">IF(AND(ISNUMBER(G25),($F$25)&gt;0),G25/$F$25*100,0)</f>
        <v>99.404258143741387</v>
      </c>
      <c r="H72" s="83">
        <f t="shared" si="41"/>
        <v>96.662849936111257</v>
      </c>
      <c r="I72" s="83">
        <f t="shared" si="41"/>
        <v>96.422229966313196</v>
      </c>
      <c r="J72" s="83">
        <f t="shared" si="41"/>
        <v>96.246328471150505</v>
      </c>
      <c r="K72" s="83">
        <f t="shared" si="41"/>
        <v>95.17266557143094</v>
      </c>
      <c r="L72" s="83">
        <f t="shared" si="41"/>
        <v>94.434211181361079</v>
      </c>
      <c r="M72" s="83">
        <f t="shared" si="41"/>
        <v>95.192578948241803</v>
      </c>
      <c r="N72" s="83">
        <f t="shared" si="41"/>
        <v>95.776704668027406</v>
      </c>
      <c r="O72" s="83">
        <f t="shared" si="41"/>
        <v>96.181609996515164</v>
      </c>
      <c r="P72" s="83">
        <f t="shared" si="41"/>
        <v>95.253978526742017</v>
      </c>
      <c r="Q72" s="83">
        <f t="shared" si="41"/>
        <v>94.099002671711389</v>
      </c>
      <c r="R72" s="83">
        <f t="shared" si="41"/>
        <v>92.680174573936696</v>
      </c>
      <c r="S72" s="83">
        <f t="shared" si="41"/>
        <v>92.839481588423681</v>
      </c>
      <c r="T72" s="83">
        <f t="shared" si="41"/>
        <v>92.099367750286248</v>
      </c>
      <c r="U72" s="83">
        <f t="shared" si="41"/>
        <v>93.70405403162907</v>
      </c>
      <c r="V72" s="83">
        <f t="shared" si="41"/>
        <v>95.313718657174618</v>
      </c>
      <c r="W72" s="83">
        <f t="shared" si="41"/>
        <v>96.165015515839443</v>
      </c>
      <c r="X72" s="83">
        <f t="shared" si="41"/>
        <v>93.149798377059795</v>
      </c>
      <c r="Y72" s="83">
        <f t="shared" si="41"/>
        <v>94.610112676523784</v>
      </c>
      <c r="Z72" s="83">
        <f t="shared" si="41"/>
        <v>96.096978145068945</v>
      </c>
      <c r="AA72" s="83">
        <f t="shared" si="41"/>
        <v>95.990773468744294</v>
      </c>
      <c r="AB72" s="83">
        <f t="shared" si="41"/>
        <v>95.648927166824322</v>
      </c>
      <c r="AC72" s="83">
        <f t="shared" si="41"/>
        <v>96.827135294800939</v>
      </c>
      <c r="AD72" s="263"/>
    </row>
    <row r="73" spans="1:30" s="140" customFormat="1" ht="15" customHeight="1">
      <c r="A73" s="80">
        <v>67</v>
      </c>
      <c r="B73" s="263"/>
      <c r="C73" s="280"/>
      <c r="D73" s="278" t="s">
        <v>500</v>
      </c>
      <c r="E73" s="292" t="s">
        <v>671</v>
      </c>
      <c r="F73" s="83">
        <f>IF(AND(ISNUMBER(F25),($T$25)&gt;0),F25/$T$25*100,0)</f>
        <v>108.57837837837837</v>
      </c>
      <c r="G73" s="83">
        <f t="shared" ref="G73:AC73" si="42">IF(AND(ISNUMBER(G25),($T$25)&gt;0),G25/$T$25*100,0)</f>
        <v>107.93153153153155</v>
      </c>
      <c r="H73" s="83">
        <f t="shared" si="42"/>
        <v>104.95495495495494</v>
      </c>
      <c r="I73" s="83">
        <f t="shared" si="42"/>
        <v>104.69369369369367</v>
      </c>
      <c r="J73" s="83">
        <f t="shared" si="42"/>
        <v>104.50270270270269</v>
      </c>
      <c r="K73" s="83">
        <f t="shared" si="42"/>
        <v>103.33693693693692</v>
      </c>
      <c r="L73" s="83">
        <f t="shared" si="42"/>
        <v>102.53513513513512</v>
      </c>
      <c r="M73" s="83">
        <f t="shared" si="42"/>
        <v>103.35855855855856</v>
      </c>
      <c r="N73" s="83">
        <f t="shared" si="42"/>
        <v>103.99279279279278</v>
      </c>
      <c r="O73" s="83">
        <f t="shared" si="42"/>
        <v>104.43243243243244</v>
      </c>
      <c r="P73" s="83">
        <f t="shared" si="42"/>
        <v>103.42522522522523</v>
      </c>
      <c r="Q73" s="83">
        <f t="shared" si="42"/>
        <v>102.17117117117115</v>
      </c>
      <c r="R73" s="83">
        <f t="shared" si="42"/>
        <v>100.63063063063062</v>
      </c>
      <c r="S73" s="83">
        <f t="shared" si="42"/>
        <v>100.80360360360361</v>
      </c>
      <c r="T73" s="354">
        <f t="shared" si="42"/>
        <v>100</v>
      </c>
      <c r="U73" s="83">
        <f t="shared" si="42"/>
        <v>101.74234234234234</v>
      </c>
      <c r="V73" s="83">
        <f t="shared" si="42"/>
        <v>103.49009009009009</v>
      </c>
      <c r="W73" s="83">
        <f t="shared" si="42"/>
        <v>104.41441441441441</v>
      </c>
      <c r="X73" s="83">
        <f t="shared" si="42"/>
        <v>101.14054054054054</v>
      </c>
      <c r="Y73" s="83">
        <f t="shared" si="42"/>
        <v>102.72612612612613</v>
      </c>
      <c r="Z73" s="83">
        <f t="shared" si="42"/>
        <v>104.34054054054054</v>
      </c>
      <c r="AA73" s="83">
        <f t="shared" si="42"/>
        <v>104.22522522522522</v>
      </c>
      <c r="AB73" s="83">
        <f t="shared" si="42"/>
        <v>103.85405405405406</v>
      </c>
      <c r="AC73" s="83">
        <f t="shared" si="42"/>
        <v>105.13333333333333</v>
      </c>
      <c r="AD73" s="263"/>
    </row>
    <row r="74" spans="1:30" s="287" customFormat="1" ht="22.5" customHeight="1">
      <c r="A74" s="90"/>
      <c r="B74" s="284"/>
      <c r="C74" s="293"/>
      <c r="D74" s="286"/>
      <c r="E74" s="227" t="s">
        <v>713</v>
      </c>
      <c r="F74" s="225"/>
      <c r="G74" s="225"/>
      <c r="H74" s="225"/>
      <c r="I74" s="225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227"/>
      <c r="W74" s="127"/>
      <c r="X74" s="127"/>
      <c r="Y74" s="127"/>
      <c r="Z74" s="127"/>
      <c r="AA74" s="127"/>
      <c r="AB74" s="127"/>
      <c r="AC74" s="127"/>
      <c r="AD74" s="284"/>
    </row>
    <row r="75" spans="1:30" s="140" customFormat="1" ht="15" customHeight="1">
      <c r="A75" s="80">
        <v>68</v>
      </c>
      <c r="B75" s="263"/>
      <c r="C75" s="264" t="s">
        <v>698</v>
      </c>
      <c r="D75" s="217" t="s">
        <v>500</v>
      </c>
      <c r="E75" s="83" t="s">
        <v>452</v>
      </c>
      <c r="F75" s="83">
        <f>IF(AND(ISNUMBER(F6),($T6)&gt;0),(F32/F6)/($T$32/$T6)*100,0)</f>
        <v>83.712875030863358</v>
      </c>
      <c r="G75" s="83">
        <f t="shared" ref="G75:AC75" si="43">IF(AND(ISNUMBER(G6),($T6)&gt;0),(G32/G6)/($T$32/$T6)*100,0)</f>
        <v>87.053208855422639</v>
      </c>
      <c r="H75" s="83">
        <f t="shared" si="43"/>
        <v>86.283719646284368</v>
      </c>
      <c r="I75" s="83">
        <f t="shared" si="43"/>
        <v>89.175386196865361</v>
      </c>
      <c r="J75" s="83">
        <f t="shared" si="43"/>
        <v>90.192606701669092</v>
      </c>
      <c r="K75" s="83">
        <f t="shared" si="43"/>
        <v>87.989102290835902</v>
      </c>
      <c r="L75" s="83">
        <f t="shared" si="43"/>
        <v>90.425707816357956</v>
      </c>
      <c r="M75" s="83">
        <f t="shared" si="43"/>
        <v>92.80868781343024</v>
      </c>
      <c r="N75" s="83">
        <f t="shared" si="43"/>
        <v>95.956692398340721</v>
      </c>
      <c r="O75" s="83">
        <f t="shared" si="43"/>
        <v>98.267099615063728</v>
      </c>
      <c r="P75" s="83">
        <f t="shared" si="43"/>
        <v>98.04174319624191</v>
      </c>
      <c r="Q75" s="83">
        <f t="shared" si="43"/>
        <v>99.749233399725341</v>
      </c>
      <c r="R75" s="83">
        <f t="shared" si="43"/>
        <v>97.869471541939305</v>
      </c>
      <c r="S75" s="83">
        <f t="shared" si="43"/>
        <v>99.073788100822355</v>
      </c>
      <c r="T75" s="354">
        <f t="shared" si="43"/>
        <v>100</v>
      </c>
      <c r="U75" s="83">
        <f t="shared" si="43"/>
        <v>101.75406572184103</v>
      </c>
      <c r="V75" s="83">
        <f t="shared" si="43"/>
        <v>109.80787364348284</v>
      </c>
      <c r="W75" s="83">
        <f t="shared" si="43"/>
        <v>109.58521600829671</v>
      </c>
      <c r="X75" s="83">
        <f t="shared" si="43"/>
        <v>109.91602334377984</v>
      </c>
      <c r="Y75" s="83">
        <f t="shared" si="43"/>
        <v>108.88124914520323</v>
      </c>
      <c r="Z75" s="83">
        <f t="shared" si="43"/>
        <v>117.9905345687089</v>
      </c>
      <c r="AA75" s="83">
        <f t="shared" si="43"/>
        <v>119.81014054278512</v>
      </c>
      <c r="AB75" s="83">
        <f t="shared" si="43"/>
        <v>116.91061104818976</v>
      </c>
      <c r="AC75" s="83">
        <f t="shared" si="43"/>
        <v>125.01479769283141</v>
      </c>
      <c r="AD75" s="263"/>
    </row>
    <row r="76" spans="1:30" s="140" customFormat="1" ht="15" customHeight="1">
      <c r="A76" s="86">
        <v>69</v>
      </c>
      <c r="B76" s="263"/>
      <c r="C76" s="280"/>
      <c r="D76" s="217" t="s">
        <v>621</v>
      </c>
      <c r="E76" s="354">
        <v>100</v>
      </c>
      <c r="F76" s="83">
        <v>106.69769225729779</v>
      </c>
      <c r="G76" s="294">
        <v>110.95654167107618</v>
      </c>
      <c r="H76" s="295">
        <v>109.89739274680336</v>
      </c>
      <c r="I76" s="295">
        <v>113.25570879126488</v>
      </c>
      <c r="J76" s="295">
        <v>114.84949876376433</v>
      </c>
      <c r="K76" s="295">
        <v>112.25458288567489</v>
      </c>
      <c r="L76" s="83">
        <v>115.63897432894696</v>
      </c>
      <c r="M76" s="83">
        <v>118.86518274354083</v>
      </c>
      <c r="N76" s="83">
        <v>122.68190738571421</v>
      </c>
      <c r="O76" s="83">
        <v>126.06320486425875</v>
      </c>
      <c r="P76" s="295">
        <v>126.18805589549713</v>
      </c>
      <c r="Q76" s="295">
        <v>128.73472915104722</v>
      </c>
      <c r="R76" s="296">
        <v>126.39795542952794</v>
      </c>
      <c r="S76" s="295">
        <v>128.5164109984533</v>
      </c>
      <c r="T76" s="274">
        <v>129.66527523565276</v>
      </c>
      <c r="U76" s="83">
        <v>131.99648527135889</v>
      </c>
      <c r="V76" s="274">
        <v>143.26599743490254</v>
      </c>
      <c r="W76" s="296">
        <v>143.12531611192284</v>
      </c>
      <c r="X76" s="296">
        <v>142.77134548649963</v>
      </c>
      <c r="Y76" s="296">
        <v>141.66318201839914</v>
      </c>
      <c r="Z76" s="296">
        <v>153.36697026146413</v>
      </c>
      <c r="AA76" s="296">
        <v>155.89753105325914</v>
      </c>
      <c r="AB76" s="296">
        <v>152.12457129335749</v>
      </c>
      <c r="AC76" s="296">
        <v>162.51617924167536</v>
      </c>
      <c r="AD76" s="263"/>
    </row>
    <row r="77" spans="1:30" s="140" customFormat="1" ht="15" customHeight="1">
      <c r="A77" s="80">
        <v>70</v>
      </c>
      <c r="B77" s="263"/>
      <c r="C77" s="264" t="s">
        <v>670</v>
      </c>
      <c r="D77" s="217" t="s">
        <v>500</v>
      </c>
      <c r="E77" s="157">
        <f>IF(AND(ISNUMBER(E7),($O7)&gt;0),(#REF!/E7)/(#REF!/$O7)*100,0)</f>
        <v>0</v>
      </c>
      <c r="F77" s="83">
        <f>IF(AND(ISNUMBER(F7),($T7)&gt;0),(F32/F7)/($T$32/$T7)*100,0)</f>
        <v>75.849856486869143</v>
      </c>
      <c r="G77" s="83">
        <f t="shared" ref="G77:AC77" si="44">IF(AND(ISNUMBER(G7),($T7)&gt;0),(G32/G7)/($T$32/$T7)*100,0)</f>
        <v>76.418753520861799</v>
      </c>
      <c r="H77" s="83">
        <f t="shared" si="44"/>
        <v>78.959683762240445</v>
      </c>
      <c r="I77" s="83">
        <f t="shared" si="44"/>
        <v>74.743914081875943</v>
      </c>
      <c r="J77" s="83">
        <f t="shared" si="44"/>
        <v>79.166212683886684</v>
      </c>
      <c r="K77" s="83">
        <f t="shared" si="44"/>
        <v>81.034092784634296</v>
      </c>
      <c r="L77" s="83">
        <f t="shared" si="44"/>
        <v>83.280239855309972</v>
      </c>
      <c r="M77" s="83">
        <f t="shared" si="44"/>
        <v>86.288491222971686</v>
      </c>
      <c r="N77" s="83">
        <f t="shared" si="44"/>
        <v>86.468664224355223</v>
      </c>
      <c r="O77" s="83">
        <f t="shared" si="44"/>
        <v>89.697484568342077</v>
      </c>
      <c r="P77" s="83">
        <f t="shared" si="44"/>
        <v>96.148234343738608</v>
      </c>
      <c r="Q77" s="83">
        <f t="shared" si="44"/>
        <v>97.309525392121472</v>
      </c>
      <c r="R77" s="83">
        <f t="shared" si="44"/>
        <v>95.617459410919665</v>
      </c>
      <c r="S77" s="83">
        <f t="shared" si="44"/>
        <v>96.990446869021568</v>
      </c>
      <c r="T77" s="354">
        <f t="shared" si="44"/>
        <v>100</v>
      </c>
      <c r="U77" s="83">
        <f t="shared" si="44"/>
        <v>98.975075878972262</v>
      </c>
      <c r="V77" s="83">
        <f t="shared" si="44"/>
        <v>103.86320856953233</v>
      </c>
      <c r="W77" s="83">
        <f t="shared" si="44"/>
        <v>106.37961532320652</v>
      </c>
      <c r="X77" s="83">
        <f t="shared" si="44"/>
        <v>109.87978432792022</v>
      </c>
      <c r="Y77" s="83">
        <f t="shared" si="44"/>
        <v>110.77659974714591</v>
      </c>
      <c r="Z77" s="83">
        <f t="shared" si="44"/>
        <v>107.81731343157853</v>
      </c>
      <c r="AA77" s="83">
        <f t="shared" si="44"/>
        <v>111.74212320361772</v>
      </c>
      <c r="AB77" s="83">
        <f t="shared" si="44"/>
        <v>110.87733765851671</v>
      </c>
      <c r="AC77" s="83">
        <f t="shared" si="44"/>
        <v>111.19640432479842</v>
      </c>
      <c r="AD77" s="263"/>
    </row>
    <row r="78" spans="1:30" s="140" customFormat="1" ht="15" customHeight="1">
      <c r="A78" s="86">
        <v>71</v>
      </c>
      <c r="B78" s="263"/>
      <c r="C78" s="280"/>
      <c r="D78" s="217" t="s">
        <v>624</v>
      </c>
      <c r="E78" s="196">
        <v>0</v>
      </c>
      <c r="F78" s="83">
        <f>IF(AND(ISNUMBER(F7),($I7)&gt;0),(F32/F7)/($I$32/$I7)*100,0)</f>
        <v>101.47964207999827</v>
      </c>
      <c r="G78" s="83">
        <f t="shared" ref="G78:AC78" si="45">IF(AND(ISNUMBER(G7),($I7)&gt;0),(G32/G7)/($I$32/$I7)*100,0)</f>
        <v>102.24077031495995</v>
      </c>
      <c r="H78" s="83">
        <f t="shared" si="45"/>
        <v>105.64028487422598</v>
      </c>
      <c r="I78" s="83">
        <f t="shared" si="45"/>
        <v>100</v>
      </c>
      <c r="J78" s="83">
        <f t="shared" si="45"/>
        <v>105.91660024275215</v>
      </c>
      <c r="K78" s="83">
        <f t="shared" si="45"/>
        <v>108.41563996216195</v>
      </c>
      <c r="L78" s="83">
        <f t="shared" si="45"/>
        <v>111.42076365452735</v>
      </c>
      <c r="M78" s="83">
        <f t="shared" si="45"/>
        <v>115.4455078823536</v>
      </c>
      <c r="N78" s="83">
        <f t="shared" si="45"/>
        <v>115.68656162378083</v>
      </c>
      <c r="O78" s="83">
        <f t="shared" si="45"/>
        <v>120.00640543133146</v>
      </c>
      <c r="P78" s="83">
        <f t="shared" si="45"/>
        <v>128.6368736836767</v>
      </c>
      <c r="Q78" s="83">
        <f t="shared" si="45"/>
        <v>130.19056680056485</v>
      </c>
      <c r="R78" s="83">
        <f t="shared" si="45"/>
        <v>127.92674906772801</v>
      </c>
      <c r="S78" s="83">
        <f t="shared" si="45"/>
        <v>129.76367114354804</v>
      </c>
      <c r="T78" s="83">
        <f t="shared" si="45"/>
        <v>133.79015700255948</v>
      </c>
      <c r="U78" s="83">
        <f t="shared" si="45"/>
        <v>132.41890941187938</v>
      </c>
      <c r="V78" s="83">
        <f t="shared" si="45"/>
        <v>138.95874981307313</v>
      </c>
      <c r="W78" s="83">
        <f t="shared" si="45"/>
        <v>142.32545435963686</v>
      </c>
      <c r="X78" s="83">
        <f t="shared" si="45"/>
        <v>147.00833596639822</v>
      </c>
      <c r="Y78" s="83">
        <f t="shared" si="45"/>
        <v>148.20818672380344</v>
      </c>
      <c r="Z78" s="83">
        <f t="shared" si="45"/>
        <v>144.24895291605057</v>
      </c>
      <c r="AA78" s="83">
        <f t="shared" si="45"/>
        <v>149.49996207211362</v>
      </c>
      <c r="AB78" s="83">
        <f t="shared" si="45"/>
        <v>148.34296413358754</v>
      </c>
      <c r="AC78" s="83">
        <f t="shared" si="45"/>
        <v>148.76984392734866</v>
      </c>
      <c r="AD78" s="263"/>
    </row>
    <row r="79" spans="1:30" s="140" customFormat="1" ht="15" customHeight="1">
      <c r="A79" s="80">
        <v>72</v>
      </c>
      <c r="B79" s="263"/>
      <c r="C79" s="264" t="s">
        <v>672</v>
      </c>
      <c r="D79" s="217" t="s">
        <v>711</v>
      </c>
      <c r="E79" s="196">
        <v>0</v>
      </c>
      <c r="F79" s="354">
        <f>IF(AND(ISNUMBER(F8),($F8)&gt;0),(F32/F8)/($F$32/$F8)*100,0)</f>
        <v>100</v>
      </c>
      <c r="G79" s="83">
        <f t="shared" ref="G79:AA79" si="46">IF(AND(ISNUMBER(G8),($F8)&gt;0),(G32/G8)/($F$32/$F8)*100,0)</f>
        <v>104.56920664394376</v>
      </c>
      <c r="H79" s="83">
        <f t="shared" si="46"/>
        <v>104.42431586873033</v>
      </c>
      <c r="I79" s="83">
        <f t="shared" si="46"/>
        <v>107.72894052488513</v>
      </c>
      <c r="J79" s="83">
        <f t="shared" si="46"/>
        <v>110.42918540474757</v>
      </c>
      <c r="K79" s="83">
        <f t="shared" si="46"/>
        <v>113.81641786621782</v>
      </c>
      <c r="L79" s="83">
        <f t="shared" si="46"/>
        <v>116.85667863353233</v>
      </c>
      <c r="M79" s="83">
        <f t="shared" si="46"/>
        <v>123.27010679893273</v>
      </c>
      <c r="N79" s="83">
        <f t="shared" si="46"/>
        <v>126.92815012960135</v>
      </c>
      <c r="O79" s="83">
        <f t="shared" si="46"/>
        <v>131.97152241762024</v>
      </c>
      <c r="P79" s="83">
        <f t="shared" si="46"/>
        <v>137.35818626224298</v>
      </c>
      <c r="Q79" s="83">
        <f t="shared" si="46"/>
        <v>0</v>
      </c>
      <c r="R79" s="83">
        <f t="shared" si="46"/>
        <v>0</v>
      </c>
      <c r="S79" s="83">
        <f t="shared" si="46"/>
        <v>149.42327378023131</v>
      </c>
      <c r="T79" s="83">
        <f t="shared" si="46"/>
        <v>0</v>
      </c>
      <c r="U79" s="83">
        <f t="shared" si="46"/>
        <v>0</v>
      </c>
      <c r="V79" s="83">
        <f t="shared" si="46"/>
        <v>173.04410244328258</v>
      </c>
      <c r="W79" s="83">
        <f t="shared" si="46"/>
        <v>0</v>
      </c>
      <c r="X79" s="83">
        <f t="shared" si="46"/>
        <v>0</v>
      </c>
      <c r="Y79" s="83">
        <f t="shared" si="46"/>
        <v>170.21603051462401</v>
      </c>
      <c r="Z79" s="83">
        <f t="shared" si="46"/>
        <v>0</v>
      </c>
      <c r="AA79" s="83">
        <f t="shared" si="46"/>
        <v>0</v>
      </c>
      <c r="AB79" s="168" t="s">
        <v>457</v>
      </c>
      <c r="AC79" s="157">
        <f t="shared" ref="AC79:AC80" si="47">IF(AND(ISNUMBER(AC38),($O38)&gt;0),AC38/$O38*100,0)</f>
        <v>0</v>
      </c>
      <c r="AD79" s="263"/>
    </row>
    <row r="80" spans="1:30" s="140" customFormat="1" ht="15" customHeight="1">
      <c r="A80" s="86">
        <v>73</v>
      </c>
      <c r="B80" s="263"/>
      <c r="C80" s="264"/>
      <c r="D80" s="217" t="s">
        <v>502</v>
      </c>
      <c r="E80" s="157">
        <f>IF(AND(ISNUMBER(E8),($O8)&gt;0),(#REF!/E8)/(#REF!/$O8)*100,0)</f>
        <v>0</v>
      </c>
      <c r="F80" s="83">
        <f>IF(AND(ISNUMBER(F8),($O8)&gt;0),(F32/F8)/($O$32/$O8)*100,0)</f>
        <v>75.773923167721577</v>
      </c>
      <c r="G80" s="83">
        <f t="shared" ref="G80:AA80" si="48">IF(AND(ISNUMBER(G8),($O8)&gt;0),(G32/G8)/($O$32/$O8)*100,0)</f>
        <v>79.236190299477954</v>
      </c>
      <c r="H80" s="83">
        <f t="shared" si="48"/>
        <v>79.126400874790619</v>
      </c>
      <c r="I80" s="83">
        <f t="shared" si="48"/>
        <v>81.630444622726941</v>
      </c>
      <c r="J80" s="83">
        <f t="shared" si="48"/>
        <v>83.67652610333424</v>
      </c>
      <c r="K80" s="83">
        <f t="shared" si="48"/>
        <v>86.243165026200813</v>
      </c>
      <c r="L80" s="83">
        <f t="shared" si="48"/>
        <v>88.546889884124099</v>
      </c>
      <c r="M80" s="83">
        <f t="shared" si="48"/>
        <v>93.406596014591628</v>
      </c>
      <c r="N80" s="83">
        <f t="shared" si="48"/>
        <v>96.178438957414429</v>
      </c>
      <c r="O80" s="83">
        <f t="shared" si="48"/>
        <v>100</v>
      </c>
      <c r="P80" s="83">
        <f t="shared" si="48"/>
        <v>104.08168652292791</v>
      </c>
      <c r="Q80" s="83">
        <f t="shared" si="48"/>
        <v>0</v>
      </c>
      <c r="R80" s="83">
        <f t="shared" si="48"/>
        <v>0</v>
      </c>
      <c r="S80" s="83">
        <f t="shared" si="48"/>
        <v>113.22387666892675</v>
      </c>
      <c r="T80" s="83">
        <f t="shared" si="48"/>
        <v>0</v>
      </c>
      <c r="U80" s="83">
        <f t="shared" si="48"/>
        <v>0</v>
      </c>
      <c r="V80" s="83">
        <f t="shared" si="48"/>
        <v>131.12230523164635</v>
      </c>
      <c r="W80" s="83">
        <f t="shared" si="48"/>
        <v>0</v>
      </c>
      <c r="X80" s="83">
        <f t="shared" si="48"/>
        <v>0</v>
      </c>
      <c r="Y80" s="83">
        <f t="shared" si="48"/>
        <v>128.97936418129672</v>
      </c>
      <c r="Z80" s="83">
        <f t="shared" si="48"/>
        <v>0</v>
      </c>
      <c r="AA80" s="83">
        <f t="shared" si="48"/>
        <v>0</v>
      </c>
      <c r="AB80" s="168" t="s">
        <v>457</v>
      </c>
      <c r="AC80" s="157">
        <f t="shared" si="47"/>
        <v>0</v>
      </c>
      <c r="AD80" s="263"/>
    </row>
    <row r="81" spans="1:30" s="140" customFormat="1" ht="15" customHeight="1">
      <c r="A81" s="80">
        <v>74</v>
      </c>
      <c r="B81" s="275"/>
      <c r="C81" s="264" t="s">
        <v>673</v>
      </c>
      <c r="D81" s="217" t="s">
        <v>701</v>
      </c>
      <c r="E81" s="83">
        <v>0</v>
      </c>
      <c r="F81" s="83">
        <v>0</v>
      </c>
      <c r="G81" s="83">
        <f>IF(AND(ISNUMBER(G9),($F9)&gt;0),(#REF!/G9)/(#REF!/$F9)*100,0)</f>
        <v>0</v>
      </c>
      <c r="H81" s="83">
        <f>IF(AND(ISNUMBER(H9),($F9)&gt;0),(#REF!/H9)/(#REF!/$F9)*100,0)</f>
        <v>0</v>
      </c>
      <c r="I81" s="83">
        <f>IF(AND(ISNUMBER(I9),($F9)&gt;0),(#REF!/I9)/(#REF!/$F9)*100,0)</f>
        <v>0</v>
      </c>
      <c r="J81" s="354">
        <f>IF(AND(ISNUMBER(J9),($J9)&gt;0),(J32/J9)/($J$32/$J9)*100,0)</f>
        <v>100</v>
      </c>
      <c r="K81" s="83">
        <f t="shared" ref="K81:Y81" si="49">IF(AND(ISNUMBER(K9),($J9)&gt;0),(K32/K9)/($J$32/$J9)*100,0)</f>
        <v>99.226813180962779</v>
      </c>
      <c r="L81" s="83">
        <f t="shared" si="49"/>
        <v>103.27990298395552</v>
      </c>
      <c r="M81" s="83">
        <f t="shared" si="49"/>
        <v>107.61440382848311</v>
      </c>
      <c r="N81" s="83">
        <f t="shared" si="49"/>
        <v>112.55224055922039</v>
      </c>
      <c r="O81" s="83">
        <f t="shared" si="49"/>
        <v>116.3074491876895</v>
      </c>
      <c r="P81" s="83">
        <f t="shared" si="49"/>
        <v>115.21290751051414</v>
      </c>
      <c r="Q81" s="83">
        <f t="shared" si="49"/>
        <v>117.02687678445317</v>
      </c>
      <c r="R81" s="83">
        <f t="shared" si="49"/>
        <v>115.29504964921115</v>
      </c>
      <c r="S81" s="83">
        <f t="shared" si="49"/>
        <v>116.46453338554841</v>
      </c>
      <c r="T81" s="83">
        <f t="shared" si="49"/>
        <v>119.28506965251677</v>
      </c>
      <c r="U81" s="83">
        <f t="shared" si="49"/>
        <v>121.48547445510386</v>
      </c>
      <c r="V81" s="83">
        <f t="shared" si="49"/>
        <v>126.09491629577525</v>
      </c>
      <c r="W81" s="83">
        <f t="shared" si="49"/>
        <v>125.99098826164376</v>
      </c>
      <c r="X81" s="83">
        <f t="shared" si="49"/>
        <v>126.66062629971452</v>
      </c>
      <c r="Y81" s="83">
        <f t="shared" si="49"/>
        <v>125.77239651131752</v>
      </c>
      <c r="Z81" s="83">
        <f>IF(AND(ISNUMBER(Z9),($J9)&gt;0),(Z32/Z9)/($J$32/$J9)*100,0)</f>
        <v>133.17738135840452</v>
      </c>
      <c r="AA81" s="83">
        <f>IF(AND(ISNUMBER(AA9),($J9)&gt;0),(AA32/AA9)/($J$32/$J9)*100,0)</f>
        <v>133.97865608586704</v>
      </c>
      <c r="AB81" s="83">
        <f>IF(AND(ISNUMBER(AB9),($J9)&gt;0),(AB32/AB9)/($J$32/$J9)*100,0)</f>
        <v>131.59256923359109</v>
      </c>
      <c r="AC81" s="168" t="s">
        <v>457</v>
      </c>
      <c r="AD81" s="263"/>
    </row>
    <row r="82" spans="1:30" s="140" customFormat="1" ht="15" customHeight="1">
      <c r="A82" s="86">
        <v>75</v>
      </c>
      <c r="B82" s="275"/>
      <c r="C82" s="264"/>
      <c r="D82" s="217" t="s">
        <v>500</v>
      </c>
      <c r="E82" s="83">
        <v>0</v>
      </c>
      <c r="F82" s="83">
        <f>IF(AND(ISNUMBER(F9),($O9)&gt;0),(#REF!/F9)/(#REF!/$O9)*100,0)</f>
        <v>0</v>
      </c>
      <c r="G82" s="83">
        <f>IF(AND(ISNUMBER(G9),($O9)&gt;0),(#REF!/G9)/(#REF!/$O9)*100,0)</f>
        <v>0</v>
      </c>
      <c r="H82" s="83">
        <f>IF(AND(ISNUMBER(H9),($O9)&gt;0),(#REF!/H9)/(#REF!/$O9)*100,0)</f>
        <v>0</v>
      </c>
      <c r="I82" s="83">
        <f>IF(AND(ISNUMBER(I9),($O9)&gt;0),(#REF!/I9)/(#REF!/$O9)*100,0)</f>
        <v>0</v>
      </c>
      <c r="J82" s="83">
        <f>IF(AND(ISNUMBER(J9),($T9)&gt;0),(J32/J9)/($T$32/$T9)*100,0)</f>
        <v>83.832788371004767</v>
      </c>
      <c r="K82" s="83">
        <f t="shared" ref="K82:Y82" si="50">IF(AND(ISNUMBER(K9),($T9)&gt;0),(K32/K9)/($T$32/$T9)*100,0)</f>
        <v>83.184604301288772</v>
      </c>
      <c r="L82" s="83">
        <f t="shared" si="50"/>
        <v>86.582422498318465</v>
      </c>
      <c r="M82" s="83">
        <f t="shared" si="50"/>
        <v>90.216155418250693</v>
      </c>
      <c r="N82" s="83">
        <f t="shared" si="50"/>
        <v>94.355681634835406</v>
      </c>
      <c r="O82" s="83">
        <f t="shared" si="50"/>
        <v>97.50377773722964</v>
      </c>
      <c r="P82" s="83">
        <f t="shared" si="50"/>
        <v>96.586192929370768</v>
      </c>
      <c r="Q82" s="83">
        <f t="shared" si="50"/>
        <v>98.106893951907111</v>
      </c>
      <c r="R82" s="83">
        <f t="shared" si="50"/>
        <v>96.655054974668062</v>
      </c>
      <c r="S82" s="83">
        <f t="shared" si="50"/>
        <v>97.635465800384978</v>
      </c>
      <c r="T82" s="354">
        <f t="shared" si="50"/>
        <v>100</v>
      </c>
      <c r="U82" s="83">
        <f t="shared" si="50"/>
        <v>101.84466070145825</v>
      </c>
      <c r="V82" s="83">
        <f t="shared" si="50"/>
        <v>105.70888432483285</v>
      </c>
      <c r="W82" s="83">
        <f t="shared" si="50"/>
        <v>105.62175855592126</v>
      </c>
      <c r="X82" s="83">
        <f t="shared" si="50"/>
        <v>106.1831347952289</v>
      </c>
      <c r="Y82" s="83">
        <f t="shared" si="50"/>
        <v>105.43850699647379</v>
      </c>
      <c r="Z82" s="83">
        <f>IF(AND(ISNUMBER(Z9),($T9)&gt;0),(Z32/Z9)/($T$32/$T9)*100,0)</f>
        <v>111.6463122722372</v>
      </c>
      <c r="AA82" s="83">
        <f>IF(AND(ISNUMBER(AA9),($T9)&gt;0),(AA32/AA9)/($T$32/$T9)*100,0)</f>
        <v>112.3180432187812</v>
      </c>
      <c r="AB82" s="83">
        <f>IF(AND(ISNUMBER(AB9),($T9)&gt;0),(AB32/AB9)/($T$32/$T9)*100,0)</f>
        <v>110.31772007756435</v>
      </c>
      <c r="AC82" s="168" t="s">
        <v>457</v>
      </c>
      <c r="AD82" s="263"/>
    </row>
    <row r="83" spans="1:30" s="140" customFormat="1" ht="15" customHeight="1">
      <c r="A83" s="80">
        <v>76</v>
      </c>
      <c r="B83" s="263"/>
      <c r="C83" s="264" t="s">
        <v>675</v>
      </c>
      <c r="D83" s="217" t="s">
        <v>701</v>
      </c>
      <c r="E83" s="83">
        <v>0</v>
      </c>
      <c r="F83" s="83">
        <v>0</v>
      </c>
      <c r="G83" s="83">
        <f>IF(AND(ISNUMBER(G10),($F10)&gt;0),(#REF!/G10)/(#REF!/$F10)*100,0)</f>
        <v>0</v>
      </c>
      <c r="H83" s="83">
        <f>IF(AND(ISNUMBER(H10),($F10)&gt;0),(#REF!/H10)/(#REF!/$F10)*100,0)</f>
        <v>0</v>
      </c>
      <c r="I83" s="83">
        <f>IF(AND(ISNUMBER(I10),($F10)&gt;0),(#REF!/I10)/(#REF!/$F10)*100,0)</f>
        <v>0</v>
      </c>
      <c r="J83" s="354">
        <f>IF(AND(ISNUMBER(J10),($J10)&gt;0),(J32/J10)/($J$32/$J10)*100,0)</f>
        <v>100</v>
      </c>
      <c r="K83" s="83">
        <f t="shared" ref="K83:AB83" si="51">IF(AND(ISNUMBER(K10),($J10)&gt;0),(K32/K10)/($J$32/$J10)*100,0)</f>
        <v>98.717122510109846</v>
      </c>
      <c r="L83" s="83">
        <f t="shared" si="51"/>
        <v>102.43872516854387</v>
      </c>
      <c r="M83" s="83">
        <f t="shared" si="51"/>
        <v>105.23004298909453</v>
      </c>
      <c r="N83" s="83">
        <f t="shared" si="51"/>
        <v>109.85292063584811</v>
      </c>
      <c r="O83" s="83">
        <f t="shared" si="51"/>
        <v>113.00598509546376</v>
      </c>
      <c r="P83" s="83">
        <f t="shared" si="51"/>
        <v>111.32706024331647</v>
      </c>
      <c r="Q83" s="83">
        <f t="shared" si="51"/>
        <v>112.80698198010171</v>
      </c>
      <c r="R83" s="83">
        <f t="shared" si="51"/>
        <v>110.50888306831411</v>
      </c>
      <c r="S83" s="83">
        <f t="shared" si="51"/>
        <v>111.33454847178794</v>
      </c>
      <c r="T83" s="83">
        <f t="shared" si="51"/>
        <v>113.68273187695162</v>
      </c>
      <c r="U83" s="83">
        <f t="shared" si="51"/>
        <v>115.00747253539049</v>
      </c>
      <c r="V83" s="83">
        <f t="shared" si="51"/>
        <v>119.44725724926413</v>
      </c>
      <c r="W83" s="83">
        <f t="shared" si="51"/>
        <v>119.19101322166642</v>
      </c>
      <c r="X83" s="83">
        <f t="shared" si="51"/>
        <v>120.41977679116174</v>
      </c>
      <c r="Y83" s="83">
        <f t="shared" si="51"/>
        <v>117.80765233493209</v>
      </c>
      <c r="Z83" s="83">
        <f t="shared" si="51"/>
        <v>125.13280748044014</v>
      </c>
      <c r="AA83" s="83">
        <f t="shared" si="51"/>
        <v>125.95111765094344</v>
      </c>
      <c r="AB83" s="83">
        <f t="shared" si="51"/>
        <v>123.38630576877669</v>
      </c>
      <c r="AC83" s="168" t="s">
        <v>457</v>
      </c>
      <c r="AD83" s="263"/>
    </row>
    <row r="84" spans="1:30" s="140" customFormat="1" ht="15" customHeight="1">
      <c r="A84" s="86">
        <v>77</v>
      </c>
      <c r="B84" s="263"/>
      <c r="C84" s="264"/>
      <c r="D84" s="217" t="s">
        <v>500</v>
      </c>
      <c r="E84" s="83">
        <v>0</v>
      </c>
      <c r="F84" s="83">
        <f>IF(AND(ISNUMBER(F10),($O10)&gt;0),(#REF!/F10)/(#REF!/$O10)*100,0)</f>
        <v>0</v>
      </c>
      <c r="G84" s="83">
        <f>IF(AND(ISNUMBER(G10),($O10)&gt;0),(#REF!/G10)/(#REF!/$O10)*100,0)</f>
        <v>0</v>
      </c>
      <c r="H84" s="83">
        <f>IF(AND(ISNUMBER(H10),($O10)&gt;0),(#REF!/H10)/(#REF!/$O10)*100,0)</f>
        <v>0</v>
      </c>
      <c r="I84" s="83">
        <f>IF(AND(ISNUMBER(I10),($O10)&gt;0),(#REF!/I10)/(#REF!/$O10)*100,0)</f>
        <v>0</v>
      </c>
      <c r="J84" s="83">
        <f>IF(AND(ISNUMBER(J10),($T10)&gt;0),(J32/J10)/($T$32/$T10)*100,0)</f>
        <v>87.964107080254223</v>
      </c>
      <c r="K84" s="83">
        <f t="shared" ref="K84:AB84" si="52">IF(AND(ISNUMBER(K10),($T10)&gt;0),(K32/K10)/($T$32/$T10)*100,0)</f>
        <v>86.835635351338752</v>
      </c>
      <c r="L84" s="83">
        <f t="shared" si="52"/>
        <v>90.109309898905238</v>
      </c>
      <c r="M84" s="83">
        <f t="shared" si="52"/>
        <v>92.564667695524662</v>
      </c>
      <c r="N84" s="83">
        <f t="shared" si="52"/>
        <v>96.631140738904108</v>
      </c>
      <c r="O84" s="83">
        <f t="shared" si="52"/>
        <v>99.40470573646985</v>
      </c>
      <c r="P84" s="83">
        <f t="shared" si="52"/>
        <v>97.927854481730009</v>
      </c>
      <c r="Q84" s="83">
        <f t="shared" si="52"/>
        <v>99.229654422979735</v>
      </c>
      <c r="R84" s="83">
        <f t="shared" si="52"/>
        <v>97.208152235404725</v>
      </c>
      <c r="S84" s="83">
        <f t="shared" si="52"/>
        <v>97.93444143504108</v>
      </c>
      <c r="T84" s="354">
        <f t="shared" si="52"/>
        <v>100</v>
      </c>
      <c r="U84" s="83">
        <f t="shared" si="52"/>
        <v>101.16529629132485</v>
      </c>
      <c r="V84" s="83">
        <f t="shared" si="52"/>
        <v>105.07071327116941</v>
      </c>
      <c r="W84" s="83">
        <f t="shared" si="52"/>
        <v>104.84531050034663</v>
      </c>
      <c r="X84" s="83">
        <f t="shared" si="52"/>
        <v>105.92618140238064</v>
      </c>
      <c r="Y84" s="83">
        <f t="shared" si="52"/>
        <v>103.62844944863328</v>
      </c>
      <c r="Z84" s="83">
        <f t="shared" si="52"/>
        <v>110.07195676462271</v>
      </c>
      <c r="AA84" s="83">
        <f t="shared" si="52"/>
        <v>110.79177599925285</v>
      </c>
      <c r="AB84" s="83">
        <f t="shared" si="52"/>
        <v>108.5356621288166</v>
      </c>
      <c r="AC84" s="168" t="s">
        <v>457</v>
      </c>
      <c r="AD84" s="263"/>
    </row>
    <row r="85" spans="1:30" s="140" customFormat="1" ht="15" customHeight="1">
      <c r="A85" s="80">
        <v>78</v>
      </c>
      <c r="B85" s="263"/>
      <c r="C85" s="269" t="s">
        <v>703</v>
      </c>
      <c r="D85" s="217" t="s">
        <v>701</v>
      </c>
      <c r="E85" s="83">
        <v>0</v>
      </c>
      <c r="F85" s="83">
        <f>IF(AND(ISNUMBER(F11),($O11)&gt;0),(#REF!/F11)/(#REF!/$O11)*100,0)</f>
        <v>0</v>
      </c>
      <c r="G85" s="83">
        <f>IF(AND(ISNUMBER(G11),($F11)&gt;0),(#REF!/G11)/(#REF!/$F11)*100,0)</f>
        <v>0</v>
      </c>
      <c r="H85" s="83">
        <f>IF(AND(ISNUMBER(H11),($F11)&gt;0),(#REF!/H11)/(#REF!/$F11)*100,0)</f>
        <v>0</v>
      </c>
      <c r="I85" s="83">
        <f>IF(AND(ISNUMBER(I11),($F11)&gt;0),(#REF!/I11)/(#REF!/$F11)*100,0)</f>
        <v>0</v>
      </c>
      <c r="J85" s="354">
        <f>IF(AND(ISNUMBER(J11),($J11)&gt;0),(J32/J11)/($J$32/$J11)*100,0)</f>
        <v>100</v>
      </c>
      <c r="K85" s="83">
        <f t="shared" ref="K85:AB85" si="53">IF(AND(ISNUMBER(K11),($J11)&gt;0),(K32/K11)/($J$32/$J11)*100,0)</f>
        <v>98.805303383186001</v>
      </c>
      <c r="L85" s="83">
        <f t="shared" si="53"/>
        <v>105.4442879676515</v>
      </c>
      <c r="M85" s="83">
        <f t="shared" si="53"/>
        <v>137.32905621583714</v>
      </c>
      <c r="N85" s="83">
        <f t="shared" si="53"/>
        <v>151.15504080183337</v>
      </c>
      <c r="O85" s="83">
        <f t="shared" si="53"/>
        <v>155.77710092680039</v>
      </c>
      <c r="P85" s="83">
        <f t="shared" si="53"/>
        <v>153.21021714906203</v>
      </c>
      <c r="Q85" s="83">
        <f t="shared" si="53"/>
        <v>156.00794849769656</v>
      </c>
      <c r="R85" s="83">
        <f t="shared" si="53"/>
        <v>156.12784417734369</v>
      </c>
      <c r="S85" s="83">
        <f t="shared" si="53"/>
        <v>150.18990270049613</v>
      </c>
      <c r="T85" s="83">
        <f t="shared" si="53"/>
        <v>158.29250579921822</v>
      </c>
      <c r="U85" s="83">
        <f t="shared" si="53"/>
        <v>165.17122702349744</v>
      </c>
      <c r="V85" s="83">
        <f t="shared" si="53"/>
        <v>163.12096769374574</v>
      </c>
      <c r="W85" s="83">
        <f t="shared" si="53"/>
        <v>163.16360828394335</v>
      </c>
      <c r="X85" s="83">
        <f t="shared" si="53"/>
        <v>157.02041507223637</v>
      </c>
      <c r="Y85" s="83">
        <f t="shared" si="53"/>
        <v>198.97272492013397</v>
      </c>
      <c r="Z85" s="83">
        <f t="shared" si="53"/>
        <v>199.49163882453536</v>
      </c>
      <c r="AA85" s="83">
        <f t="shared" si="53"/>
        <v>204.51003137408236</v>
      </c>
      <c r="AB85" s="83">
        <f t="shared" si="53"/>
        <v>203.17522222888508</v>
      </c>
      <c r="AC85" s="168" t="s">
        <v>457</v>
      </c>
      <c r="AD85" s="263"/>
    </row>
    <row r="86" spans="1:30" s="140" customFormat="1" ht="15" customHeight="1">
      <c r="A86" s="80">
        <v>79</v>
      </c>
      <c r="B86" s="263"/>
      <c r="C86" s="269"/>
      <c r="D86" s="217" t="s">
        <v>500</v>
      </c>
      <c r="E86" s="83" t="s">
        <v>476</v>
      </c>
      <c r="F86" s="83">
        <f>IF(AND(ISNUMBER(F12),($O12)&gt;0),(#REF!/F12)/(#REF!/$O12)*100,0)</f>
        <v>0</v>
      </c>
      <c r="G86" s="83">
        <f>IF(AND(ISNUMBER(G12),($F12)&gt;0),(#REF!/G12)/(#REF!/$F12)*100,0)</f>
        <v>0</v>
      </c>
      <c r="H86" s="83">
        <f>IF(AND(ISNUMBER(H12),($F12)&gt;0),(#REF!/H12)/(#REF!/$F12)*100,0)</f>
        <v>0</v>
      </c>
      <c r="I86" s="83">
        <f>IF(AND(ISNUMBER(I12),($F12)&gt;0),(#REF!/I12)/(#REF!/$F12)*100,0)</f>
        <v>0</v>
      </c>
      <c r="J86" s="294">
        <f>IF(AND(ISNUMBER(J11),($T11)&gt;0),(J32/J11)/($T$32/$T11)*100,0)</f>
        <v>63.174184712725598</v>
      </c>
      <c r="K86" s="294">
        <f t="shared" ref="K86:AB86" si="54">IF(AND(ISNUMBER(K11),($T11)&gt;0),(K32/K11)/($T$32/$T11)*100,0)</f>
        <v>62.419444865262832</v>
      </c>
      <c r="L86" s="294">
        <f t="shared" si="54"/>
        <v>66.613569249702451</v>
      </c>
      <c r="M86" s="294">
        <f t="shared" si="54"/>
        <v>86.756511638035732</v>
      </c>
      <c r="N86" s="294">
        <f t="shared" si="54"/>
        <v>95.490964678745954</v>
      </c>
      <c r="O86" s="294">
        <f t="shared" si="54"/>
        <v>98.410913479625862</v>
      </c>
      <c r="P86" s="294">
        <f t="shared" si="54"/>
        <v>96.789305580516427</v>
      </c>
      <c r="Q86" s="294">
        <f t="shared" si="54"/>
        <v>98.556749550468652</v>
      </c>
      <c r="R86" s="294">
        <f t="shared" si="54"/>
        <v>98.632492668591496</v>
      </c>
      <c r="S86" s="294">
        <f t="shared" si="54"/>
        <v>94.881246551874284</v>
      </c>
      <c r="T86" s="354">
        <f t="shared" si="54"/>
        <v>100</v>
      </c>
      <c r="U86" s="294">
        <f t="shared" si="54"/>
        <v>104.3455760520996</v>
      </c>
      <c r="V86" s="294">
        <f t="shared" si="54"/>
        <v>103.05034143603238</v>
      </c>
      <c r="W86" s="294">
        <f t="shared" si="54"/>
        <v>103.07727928124642</v>
      </c>
      <c r="X86" s="294">
        <f t="shared" si="54"/>
        <v>99.196367054423035</v>
      </c>
      <c r="Y86" s="294">
        <f t="shared" si="54"/>
        <v>125.69939676898885</v>
      </c>
      <c r="Z86" s="294">
        <f t="shared" si="54"/>
        <v>126.02721639745538</v>
      </c>
      <c r="AA86" s="294">
        <f t="shared" si="54"/>
        <v>129.19754497631587</v>
      </c>
      <c r="AB86" s="294">
        <f t="shared" si="54"/>
        <v>128.35429018136659</v>
      </c>
      <c r="AC86" s="168" t="s">
        <v>457</v>
      </c>
      <c r="AD86" s="263"/>
    </row>
    <row r="87" spans="1:30" s="140" customFormat="1" ht="15" customHeight="1">
      <c r="A87" s="86">
        <v>80</v>
      </c>
      <c r="B87" s="263"/>
      <c r="C87" s="269" t="s">
        <v>680</v>
      </c>
      <c r="D87" s="217" t="s">
        <v>701</v>
      </c>
      <c r="E87" s="83">
        <v>0</v>
      </c>
      <c r="F87" s="83">
        <f>IF(AND(ISNUMBER(F13),($O13)&gt;0),(#REF!/F13)/(#REF!/$O13)*100,0)</f>
        <v>0</v>
      </c>
      <c r="G87" s="83">
        <f>IF(AND(ISNUMBER(G13),($F13)&gt;0),(#REF!/G13)/(#REF!/$F13)*100,0)</f>
        <v>0</v>
      </c>
      <c r="H87" s="83">
        <f>IF(AND(ISNUMBER(H13),($F13)&gt;0),(#REF!/H13)/(#REF!/$F13)*100,0)</f>
        <v>0</v>
      </c>
      <c r="I87" s="83">
        <f>IF(AND(ISNUMBER(I13),($F13)&gt;0),(#REF!/I13)/(#REF!/$F13)*100,0)</f>
        <v>0</v>
      </c>
      <c r="J87" s="354">
        <f>IF(AND(ISNUMBER(J12),($J12)&gt;0),(J32/J12)/($J$32/$J12)*100,0)</f>
        <v>100</v>
      </c>
      <c r="K87" s="83">
        <f t="shared" ref="K87:AB87" si="55">IF(AND(ISNUMBER(K12),($J12)&gt;0),(K32/K12)/($J$32/$J12)*100,0)</f>
        <v>103.39613675367789</v>
      </c>
      <c r="L87" s="83">
        <f t="shared" si="55"/>
        <v>109.83196776610522</v>
      </c>
      <c r="M87" s="83">
        <f t="shared" si="55"/>
        <v>118.22517223113994</v>
      </c>
      <c r="N87" s="83">
        <f t="shared" si="55"/>
        <v>121.2574869789504</v>
      </c>
      <c r="O87" s="83">
        <f t="shared" si="55"/>
        <v>128.90268958086699</v>
      </c>
      <c r="P87" s="83">
        <f t="shared" si="55"/>
        <v>136.69010262833189</v>
      </c>
      <c r="Q87" s="83">
        <f t="shared" si="55"/>
        <v>143.21465549044024</v>
      </c>
      <c r="R87" s="83">
        <f t="shared" si="55"/>
        <v>148.45369215506835</v>
      </c>
      <c r="S87" s="83">
        <f t="shared" si="55"/>
        <v>160.45524312366388</v>
      </c>
      <c r="T87" s="83">
        <f t="shared" si="55"/>
        <v>169.0960506216297</v>
      </c>
      <c r="U87" s="83">
        <f t="shared" si="55"/>
        <v>185.903633389541</v>
      </c>
      <c r="V87" s="83">
        <f t="shared" si="55"/>
        <v>199.39220936027795</v>
      </c>
      <c r="W87" s="83">
        <f t="shared" si="55"/>
        <v>204.13058873499281</v>
      </c>
      <c r="X87" s="83">
        <f t="shared" si="55"/>
        <v>199.79324536942619</v>
      </c>
      <c r="Y87" s="83">
        <f t="shared" si="55"/>
        <v>210.94128379394888</v>
      </c>
      <c r="Z87" s="83">
        <f t="shared" si="55"/>
        <v>222.70419126513187</v>
      </c>
      <c r="AA87" s="83">
        <f t="shared" si="55"/>
        <v>220.54527602318785</v>
      </c>
      <c r="AB87" s="83">
        <f t="shared" si="55"/>
        <v>223.48456194799729</v>
      </c>
      <c r="AC87" s="168" t="s">
        <v>457</v>
      </c>
      <c r="AD87" s="263"/>
    </row>
    <row r="88" spans="1:30" s="140" customFormat="1" ht="15" customHeight="1">
      <c r="A88" s="86">
        <v>81</v>
      </c>
      <c r="B88" s="263"/>
      <c r="C88" s="269"/>
      <c r="D88" s="217" t="s">
        <v>500</v>
      </c>
      <c r="E88" s="83" t="s">
        <v>476</v>
      </c>
      <c r="F88" s="83">
        <f>IF(AND(ISNUMBER(F14),($O14)&gt;0),(#REF!/F14)/(#REF!/$O14)*100,0)</f>
        <v>0</v>
      </c>
      <c r="G88" s="83">
        <f>IF(AND(ISNUMBER(G14),($F14)&gt;0),(#REF!/G14)/(#REF!/$F14)*100,0)</f>
        <v>0</v>
      </c>
      <c r="H88" s="83">
        <f>IF(AND(ISNUMBER(H14),($F14)&gt;0),(#REF!/H14)/(#REF!/$F14)*100,0)</f>
        <v>0</v>
      </c>
      <c r="I88" s="83">
        <f>IF(AND(ISNUMBER(I14),($F14)&gt;0),(#REF!/I14)/(#REF!/$F14)*100,0)</f>
        <v>0</v>
      </c>
      <c r="J88" s="294">
        <f>IF(AND(ISNUMBER(J12),($T12)&gt;0),(J32/J12)/($T$32/$T12)*100,0)</f>
        <v>59.137986743262616</v>
      </c>
      <c r="K88" s="294">
        <f t="shared" ref="K88:AB88" si="56">IF(AND(ISNUMBER(K12),($T12)&gt;0),(K32/K12)/($T$32/$T12)*100,0)</f>
        <v>61.146393646435712</v>
      </c>
      <c r="L88" s="294">
        <f t="shared" si="56"/>
        <v>64.952414537383774</v>
      </c>
      <c r="M88" s="294">
        <f t="shared" si="56"/>
        <v>69.915986681250914</v>
      </c>
      <c r="N88" s="294">
        <f t="shared" si="56"/>
        <v>71.709236574825084</v>
      </c>
      <c r="O88" s="294">
        <f t="shared" si="56"/>
        <v>76.230455476042081</v>
      </c>
      <c r="P88" s="294">
        <f t="shared" si="56"/>
        <v>80.835774771694958</v>
      </c>
      <c r="Q88" s="294">
        <f t="shared" si="56"/>
        <v>84.694263978345759</v>
      </c>
      <c r="R88" s="294">
        <f t="shared" si="56"/>
        <v>87.792524786548199</v>
      </c>
      <c r="S88" s="294">
        <f t="shared" si="56"/>
        <v>94.890000407342129</v>
      </c>
      <c r="T88" s="354">
        <f t="shared" si="56"/>
        <v>100</v>
      </c>
      <c r="U88" s="294">
        <f t="shared" si="56"/>
        <v>109.93966606915029</v>
      </c>
      <c r="V88" s="294">
        <f t="shared" si="56"/>
        <v>117.9165383385796</v>
      </c>
      <c r="W88" s="294">
        <f t="shared" si="56"/>
        <v>120.71872050504398</v>
      </c>
      <c r="X88" s="294">
        <f t="shared" si="56"/>
        <v>118.1537029605054</v>
      </c>
      <c r="Y88" s="294">
        <f t="shared" si="56"/>
        <v>124.74642844613346</v>
      </c>
      <c r="Z88" s="294">
        <f t="shared" si="56"/>
        <v>131.7027751070639</v>
      </c>
      <c r="AA88" s="294">
        <f t="shared" si="56"/>
        <v>130.42603609748477</v>
      </c>
      <c r="AB88" s="294">
        <f t="shared" si="56"/>
        <v>132.16427061804518</v>
      </c>
      <c r="AC88" s="168" t="s">
        <v>457</v>
      </c>
      <c r="AD88" s="263"/>
    </row>
    <row r="89" spans="1:30" s="140" customFormat="1" ht="15" customHeight="1">
      <c r="A89" s="80">
        <v>82</v>
      </c>
      <c r="B89" s="263"/>
      <c r="C89" s="269" t="s">
        <v>681</v>
      </c>
      <c r="D89" s="217" t="s">
        <v>701</v>
      </c>
      <c r="E89" s="83">
        <v>0</v>
      </c>
      <c r="F89" s="83">
        <f>IF(AND(ISNUMBER(F15),($O15)&gt;0),(#REF!/F15)/(#REF!/$O15)*100,0)</f>
        <v>0</v>
      </c>
      <c r="G89" s="83">
        <f>IF(AND(ISNUMBER(G15),($F15)&gt;0),(#REF!/G15)/(#REF!/$F15)*100,0)</f>
        <v>0</v>
      </c>
      <c r="H89" s="83">
        <f>IF(AND(ISNUMBER(H15),($F15)&gt;0),(#REF!/H15)/(#REF!/$F15)*100,0)</f>
        <v>0</v>
      </c>
      <c r="I89" s="83">
        <f>IF(AND(ISNUMBER(I15),($F15)&gt;0),(#REF!/I15)/(#REF!/$F15)*100,0)</f>
        <v>0</v>
      </c>
      <c r="J89" s="354">
        <f>IF(AND(ISNUMBER(J13),($J13)&gt;0),(J32/J13)/($J$32/$J13)*100,0)</f>
        <v>100</v>
      </c>
      <c r="K89" s="83">
        <f t="shared" ref="K89:AB89" si="57">IF(AND(ISNUMBER(K13),($J13)&gt;0),(K32/K13)/($J$32/$J13)*100,0)</f>
        <v>109.47139538226487</v>
      </c>
      <c r="L89" s="83">
        <f t="shared" si="57"/>
        <v>103.05958275250819</v>
      </c>
      <c r="M89" s="83">
        <f t="shared" si="57"/>
        <v>97.905442301030192</v>
      </c>
      <c r="N89" s="83">
        <f t="shared" si="57"/>
        <v>98.040257827825286</v>
      </c>
      <c r="O89" s="83">
        <f t="shared" si="57"/>
        <v>114.64771498683322</v>
      </c>
      <c r="P89" s="83">
        <f t="shared" si="57"/>
        <v>102.55888615760389</v>
      </c>
      <c r="Q89" s="83">
        <f t="shared" si="57"/>
        <v>95.525611165581807</v>
      </c>
      <c r="R89" s="83">
        <f t="shared" si="57"/>
        <v>102.07726808870594</v>
      </c>
      <c r="S89" s="83">
        <f t="shared" si="57"/>
        <v>100.10100322798982</v>
      </c>
      <c r="T89" s="83">
        <f t="shared" si="57"/>
        <v>98.636443847245516</v>
      </c>
      <c r="U89" s="83">
        <f t="shared" si="57"/>
        <v>100.16904452191228</v>
      </c>
      <c r="V89" s="83">
        <f t="shared" si="57"/>
        <v>102.37497146515014</v>
      </c>
      <c r="W89" s="83">
        <f t="shared" si="57"/>
        <v>101.47449205008763</v>
      </c>
      <c r="X89" s="83">
        <f t="shared" si="57"/>
        <v>90.572477075794623</v>
      </c>
      <c r="Y89" s="83">
        <f t="shared" si="57"/>
        <v>98.107070609132833</v>
      </c>
      <c r="Z89" s="83">
        <f t="shared" si="57"/>
        <v>99.347299232462447</v>
      </c>
      <c r="AA89" s="83">
        <f t="shared" si="57"/>
        <v>97.65225514065034</v>
      </c>
      <c r="AB89" s="83">
        <f t="shared" si="57"/>
        <v>97.651874499425446</v>
      </c>
      <c r="AC89" s="168" t="s">
        <v>457</v>
      </c>
      <c r="AD89" s="263"/>
    </row>
    <row r="90" spans="1:30" s="140" customFormat="1" ht="15" customHeight="1">
      <c r="A90" s="80">
        <v>83</v>
      </c>
      <c r="B90" s="263"/>
      <c r="C90" s="269"/>
      <c r="D90" s="217" t="s">
        <v>500</v>
      </c>
      <c r="E90" s="83" t="s">
        <v>476</v>
      </c>
      <c r="F90" s="83">
        <f>IF(AND(ISNUMBER(F16),($O16)&gt;0),(#REF!/F16)/(#REF!/$O16)*100,0)</f>
        <v>0</v>
      </c>
      <c r="G90" s="83">
        <f>IF(AND(ISNUMBER(G16),($F16)&gt;0),(#REF!/G16)/(#REF!/$F16)*100,0)</f>
        <v>0</v>
      </c>
      <c r="H90" s="83">
        <f>IF(AND(ISNUMBER(H16),($F16)&gt;0),(#REF!/H16)/(#REF!/$F16)*100,0)</f>
        <v>0</v>
      </c>
      <c r="I90" s="83">
        <f>IF(AND(ISNUMBER(I16),($F16)&gt;0),(#REF!/I16)/(#REF!/$F16)*100,0)</f>
        <v>0</v>
      </c>
      <c r="J90" s="294">
        <f>IF(AND(ISNUMBER(J13),($T13)&gt;0),(J32/J13)/($T$32/$T13)*100,0)</f>
        <v>101.38240603530492</v>
      </c>
      <c r="K90" s="294">
        <f t="shared" ref="K90:AB90" si="58">IF(AND(ISNUMBER(K13),($T13)&gt;0),(K32/K13)/($T$32/$T13)*100,0)</f>
        <v>110.98473455896183</v>
      </c>
      <c r="L90" s="294">
        <f t="shared" si="58"/>
        <v>104.48428464443896</v>
      </c>
      <c r="M90" s="294">
        <f t="shared" si="58"/>
        <v>99.258893044291625</v>
      </c>
      <c r="N90" s="294">
        <f t="shared" si="58"/>
        <v>99.395572269065653</v>
      </c>
      <c r="O90" s="294">
        <f t="shared" si="58"/>
        <v>116.23261191815043</v>
      </c>
      <c r="P90" s="294">
        <f t="shared" si="58"/>
        <v>103.97666638958813</v>
      </c>
      <c r="Q90" s="294">
        <f t="shared" si="58"/>
        <v>96.846162979596755</v>
      </c>
      <c r="R90" s="294">
        <f t="shared" si="58"/>
        <v>103.48839040343863</v>
      </c>
      <c r="S90" s="294">
        <f t="shared" si="58"/>
        <v>101.48480553801436</v>
      </c>
      <c r="T90" s="354">
        <f t="shared" si="58"/>
        <v>100</v>
      </c>
      <c r="U90" s="294">
        <f t="shared" si="58"/>
        <v>101.55378743889048</v>
      </c>
      <c r="V90" s="294">
        <f t="shared" si="58"/>
        <v>103.79020924932607</v>
      </c>
      <c r="W90" s="294">
        <f t="shared" si="58"/>
        <v>102.87728155248305</v>
      </c>
      <c r="X90" s="294">
        <f t="shared" si="58"/>
        <v>91.824556465215593</v>
      </c>
      <c r="Y90" s="294">
        <f t="shared" si="58"/>
        <v>99.463308674294353</v>
      </c>
      <c r="Z90" s="294">
        <f t="shared" si="58"/>
        <v>100.72068229296447</v>
      </c>
      <c r="AA90" s="294">
        <f t="shared" si="58"/>
        <v>99.002205809326071</v>
      </c>
      <c r="AB90" s="294">
        <f t="shared" si="58"/>
        <v>99.0018199060939</v>
      </c>
      <c r="AC90" s="168" t="s">
        <v>457</v>
      </c>
      <c r="AD90" s="263"/>
    </row>
    <row r="91" spans="1:30" s="140" customFormat="1" ht="15" customHeight="1">
      <c r="A91" s="86">
        <v>84</v>
      </c>
      <c r="B91" s="263"/>
      <c r="C91" s="269" t="s">
        <v>682</v>
      </c>
      <c r="D91" s="217" t="s">
        <v>701</v>
      </c>
      <c r="E91" s="83">
        <v>0</v>
      </c>
      <c r="F91" s="83">
        <f>IF(AND(ISNUMBER(F17),($O17)&gt;0),(#REF!/F17)/(#REF!/$O17)*100,0)</f>
        <v>0</v>
      </c>
      <c r="G91" s="83">
        <f>IF(AND(ISNUMBER(G17),($F17)&gt;0),(#REF!/G17)/(#REF!/$F17)*100,0)</f>
        <v>0</v>
      </c>
      <c r="H91" s="83">
        <f>IF(AND(ISNUMBER(H17),($F17)&gt;0),(#REF!/H17)/(#REF!/$F17)*100,0)</f>
        <v>0</v>
      </c>
      <c r="I91" s="83">
        <f>IF(AND(ISNUMBER(I17),($F17)&gt;0),(#REF!/I17)/(#REF!/$F17)*100,0)</f>
        <v>0</v>
      </c>
      <c r="J91" s="354">
        <f>IF(AND(ISNUMBER(J14),($J14)&gt;0),(J32/J14)/($J$32/$J14)*100,0)</f>
        <v>100</v>
      </c>
      <c r="K91" s="83">
        <f t="shared" ref="K91:AB91" si="59">IF(AND(ISNUMBER(K14),($J14)&gt;0),(K32/K14)/($J$32/$J14)*100,0)</f>
        <v>103.01749501717434</v>
      </c>
      <c r="L91" s="83">
        <f t="shared" si="59"/>
        <v>129.52435787874202</v>
      </c>
      <c r="M91" s="83">
        <f t="shared" si="59"/>
        <v>122.57676404789932</v>
      </c>
      <c r="N91" s="83">
        <f t="shared" si="59"/>
        <v>150.02074565232698</v>
      </c>
      <c r="O91" s="83">
        <f t="shared" si="59"/>
        <v>239.74661937116974</v>
      </c>
      <c r="P91" s="83">
        <f t="shared" si="59"/>
        <v>267.48870683045152</v>
      </c>
      <c r="Q91" s="83">
        <f t="shared" si="59"/>
        <v>246.28425824280598</v>
      </c>
      <c r="R91" s="83">
        <f t="shared" si="59"/>
        <v>227.43823359020118</v>
      </c>
      <c r="S91" s="83">
        <f t="shared" si="59"/>
        <v>239.26375357457482</v>
      </c>
      <c r="T91" s="83">
        <f t="shared" si="59"/>
        <v>281.66618762509836</v>
      </c>
      <c r="U91" s="83">
        <f t="shared" si="59"/>
        <v>365.48404872800387</v>
      </c>
      <c r="V91" s="83">
        <f t="shared" si="59"/>
        <v>429.84867114814006</v>
      </c>
      <c r="W91" s="83">
        <f t="shared" si="59"/>
        <v>450.92288668143965</v>
      </c>
      <c r="X91" s="83">
        <f t="shared" si="59"/>
        <v>591.80237781846654</v>
      </c>
      <c r="Y91" s="83">
        <f t="shared" si="59"/>
        <v>722.11914677860875</v>
      </c>
      <c r="Z91" s="83">
        <f t="shared" si="59"/>
        <v>915.54350907712137</v>
      </c>
      <c r="AA91" s="83">
        <f t="shared" si="59"/>
        <v>1054.0752384969476</v>
      </c>
      <c r="AB91" s="83">
        <f t="shared" si="59"/>
        <v>992.62250659275946</v>
      </c>
      <c r="AC91" s="168" t="s">
        <v>457</v>
      </c>
      <c r="AD91" s="263"/>
    </row>
    <row r="92" spans="1:30" s="140" customFormat="1" ht="15" customHeight="1">
      <c r="A92" s="86">
        <v>85</v>
      </c>
      <c r="B92" s="263"/>
      <c r="C92" s="269"/>
      <c r="D92" s="217" t="s">
        <v>500</v>
      </c>
      <c r="E92" s="83" t="s">
        <v>476</v>
      </c>
      <c r="F92" s="83">
        <f>IF(AND(ISNUMBER(F18),($O18)&gt;0),(#REF!/F18)/(#REF!/$O18)*100,0)</f>
        <v>0</v>
      </c>
      <c r="G92" s="83">
        <f>IF(AND(ISNUMBER(G18),($F18)&gt;0),(#REF!/G18)/(#REF!/$F18)*100,0)</f>
        <v>0</v>
      </c>
      <c r="H92" s="83">
        <f>IF(AND(ISNUMBER(H18),($F18)&gt;0),(#REF!/H18)/(#REF!/$F18)*100,0)</f>
        <v>0</v>
      </c>
      <c r="I92" s="83">
        <f>IF(AND(ISNUMBER(I18),($F18)&gt;0),(#REF!/I18)/(#REF!/$F18)*100,0)</f>
        <v>0</v>
      </c>
      <c r="J92" s="294">
        <f>IF(AND(ISNUMBER(J14),($T14)&gt;0),(J32/J14)/($T$32/$T14)*100,0)</f>
        <v>35.503018961261127</v>
      </c>
      <c r="K92" s="294">
        <f t="shared" ref="K92:AB92" si="60">IF(AND(ISNUMBER(K14),($T14)&gt;0),(K32/K14)/($T$32/$T14)*100,0)</f>
        <v>36.57432078936364</v>
      </c>
      <c r="L92" s="294">
        <f t="shared" si="60"/>
        <v>45.985057337141491</v>
      </c>
      <c r="M92" s="294">
        <f t="shared" si="60"/>
        <v>43.518451782026006</v>
      </c>
      <c r="N92" s="294">
        <f t="shared" si="60"/>
        <v>53.261893774770975</v>
      </c>
      <c r="O92" s="294">
        <f t="shared" si="60"/>
        <v>85.117287734328926</v>
      </c>
      <c r="P92" s="294">
        <f t="shared" si="60"/>
        <v>94.966566305247369</v>
      </c>
      <c r="Q92" s="294">
        <f t="shared" si="60"/>
        <v>87.438346902544723</v>
      </c>
      <c r="R92" s="294">
        <f t="shared" si="60"/>
        <v>80.747439196686472</v>
      </c>
      <c r="S92" s="294">
        <f t="shared" si="60"/>
        <v>84.945855799006381</v>
      </c>
      <c r="T92" s="354">
        <f t="shared" si="60"/>
        <v>100</v>
      </c>
      <c r="U92" s="294">
        <f t="shared" si="60"/>
        <v>129.75787112028806</v>
      </c>
      <c r="V92" s="294">
        <f t="shared" si="60"/>
        <v>152.60925522245316</v>
      </c>
      <c r="W92" s="294">
        <f t="shared" si="60"/>
        <v>160.09123795917753</v>
      </c>
      <c r="X92" s="294">
        <f t="shared" si="60"/>
        <v>210.10771041008437</v>
      </c>
      <c r="Y92" s="294">
        <f t="shared" si="60"/>
        <v>256.3740976037065</v>
      </c>
      <c r="Z92" s="294">
        <f t="shared" si="60"/>
        <v>325.04558562624584</v>
      </c>
      <c r="AA92" s="294">
        <f t="shared" si="60"/>
        <v>374.22853178952977</v>
      </c>
      <c r="AB92" s="294">
        <f t="shared" si="60"/>
        <v>352.4109567293728</v>
      </c>
      <c r="AC92" s="168" t="s">
        <v>457</v>
      </c>
      <c r="AD92" s="263"/>
    </row>
    <row r="93" spans="1:30" s="140" customFormat="1" ht="15" customHeight="1">
      <c r="A93" s="80">
        <v>86</v>
      </c>
      <c r="B93" s="263"/>
      <c r="C93" s="269" t="s">
        <v>683</v>
      </c>
      <c r="D93" s="217" t="s">
        <v>701</v>
      </c>
      <c r="E93" s="83">
        <v>0</v>
      </c>
      <c r="F93" s="83">
        <f>IF(AND(ISNUMBER(F19),($O19)&gt;0),(#REF!/F19)/(#REF!/$O19)*100,0)</f>
        <v>0</v>
      </c>
      <c r="G93" s="83">
        <f>IF(AND(ISNUMBER(G19),($F19)&gt;0),(#REF!/G19)/(#REF!/$F19)*100,0)</f>
        <v>0</v>
      </c>
      <c r="H93" s="83">
        <f>IF(AND(ISNUMBER(H19),($F19)&gt;0),(#REF!/H19)/(#REF!/$F19)*100,0)</f>
        <v>0</v>
      </c>
      <c r="I93" s="83">
        <f>IF(AND(ISNUMBER(I19),($F19)&gt;0),(#REF!/I19)/(#REF!/$F19)*100,0)</f>
        <v>0</v>
      </c>
      <c r="J93" s="354">
        <f>IF(AND(ISNUMBER(J15),($J15)&gt;0),(J32/J15)/($J$32/$J15)*100,0)</f>
        <v>100</v>
      </c>
      <c r="K93" s="83">
        <f t="shared" ref="K93:AB93" si="61">IF(AND(ISNUMBER(K15),($J15)&gt;0),(K32/K15)/($J$32/$J15)*100,0)</f>
        <v>106.1464387600856</v>
      </c>
      <c r="L93" s="83">
        <f t="shared" si="61"/>
        <v>109.1169824181523</v>
      </c>
      <c r="M93" s="83">
        <f t="shared" si="61"/>
        <v>116.06283772963586</v>
      </c>
      <c r="N93" s="83">
        <f t="shared" si="61"/>
        <v>164.27911573980549</v>
      </c>
      <c r="O93" s="83">
        <f t="shared" si="61"/>
        <v>183.61637079299615</v>
      </c>
      <c r="P93" s="83">
        <f t="shared" si="61"/>
        <v>209.70444844468284</v>
      </c>
      <c r="Q93" s="83">
        <f t="shared" si="61"/>
        <v>258.59074035407809</v>
      </c>
      <c r="R93" s="83">
        <f t="shared" si="61"/>
        <v>268.36708097786379</v>
      </c>
      <c r="S93" s="83">
        <f t="shared" si="61"/>
        <v>263.47893300218038</v>
      </c>
      <c r="T93" s="83">
        <f t="shared" si="61"/>
        <v>264.35711034543129</v>
      </c>
      <c r="U93" s="83">
        <f t="shared" si="61"/>
        <v>272.07801098920652</v>
      </c>
      <c r="V93" s="83">
        <f t="shared" si="61"/>
        <v>257.50198321707052</v>
      </c>
      <c r="W93" s="83">
        <f t="shared" si="61"/>
        <v>241.15862029132327</v>
      </c>
      <c r="X93" s="83">
        <f t="shared" si="61"/>
        <v>233.63521674500922</v>
      </c>
      <c r="Y93" s="83">
        <f t="shared" si="61"/>
        <v>225.95415780969864</v>
      </c>
      <c r="Z93" s="83">
        <f t="shared" si="61"/>
        <v>209.63911853372576</v>
      </c>
      <c r="AA93" s="83">
        <f t="shared" si="61"/>
        <v>206.21905401801291</v>
      </c>
      <c r="AB93" s="83">
        <f t="shared" si="61"/>
        <v>209.6210501993541</v>
      </c>
      <c r="AC93" s="168" t="s">
        <v>457</v>
      </c>
      <c r="AD93" s="263"/>
    </row>
    <row r="94" spans="1:30" s="140" customFormat="1" ht="15" customHeight="1">
      <c r="A94" s="80">
        <v>87</v>
      </c>
      <c r="B94" s="263"/>
      <c r="C94" s="269"/>
      <c r="D94" s="217" t="s">
        <v>500</v>
      </c>
      <c r="E94" s="83" t="s">
        <v>476</v>
      </c>
      <c r="F94" s="83">
        <f>IF(AND(ISNUMBER(F20),($O20)&gt;0),(#REF!/F20)/(#REF!/$O20)*100,0)</f>
        <v>0</v>
      </c>
      <c r="G94" s="83">
        <f>IF(AND(ISNUMBER(G20),($F20)&gt;0),(#REF!/G20)/(#REF!/$F20)*100,0)</f>
        <v>0</v>
      </c>
      <c r="H94" s="83">
        <f>IF(AND(ISNUMBER(H20),($F20)&gt;0),(#REF!/H20)/(#REF!/$F20)*100,0)</f>
        <v>0</v>
      </c>
      <c r="I94" s="83">
        <f>IF(AND(ISNUMBER(I20),($F20)&gt;0),(#REF!/I20)/(#REF!/$F20)*100,0)</f>
        <v>0</v>
      </c>
      <c r="J94" s="294">
        <f>IF(AND(ISNUMBER(J15),($T15)&gt;0),(J32/J15)/($T$32/$T15)*100,0)</f>
        <v>37.82761881052928</v>
      </c>
      <c r="K94" s="294">
        <f t="shared" ref="K94:AB94" si="62">IF(AND(ISNUMBER(K15),($T15)&gt;0),(K32/K15)/($T$32/$T15)*100,0)</f>
        <v>40.152670235117085</v>
      </c>
      <c r="L94" s="294">
        <f t="shared" si="62"/>
        <v>41.276356166690903</v>
      </c>
      <c r="M94" s="294">
        <f t="shared" si="62"/>
        <v>43.903807837049804</v>
      </c>
      <c r="N94" s="294">
        <f t="shared" si="62"/>
        <v>62.142877687361818</v>
      </c>
      <c r="O94" s="294">
        <f t="shared" si="62"/>
        <v>69.457700817302594</v>
      </c>
      <c r="P94" s="294">
        <f t="shared" si="62"/>
        <v>79.32619938637751</v>
      </c>
      <c r="Q94" s="294">
        <f t="shared" si="62"/>
        <v>97.818719540466176</v>
      </c>
      <c r="R94" s="294">
        <f t="shared" si="62"/>
        <v>101.51687640525073</v>
      </c>
      <c r="S94" s="294">
        <f t="shared" si="62"/>
        <v>99.667806422114609</v>
      </c>
      <c r="T94" s="354">
        <f t="shared" si="62"/>
        <v>100</v>
      </c>
      <c r="U94" s="294">
        <f t="shared" si="62"/>
        <v>102.92063286426701</v>
      </c>
      <c r="V94" s="294">
        <f t="shared" si="62"/>
        <v>97.406868640906524</v>
      </c>
      <c r="W94" s="294">
        <f t="shared" si="62"/>
        <v>91.224563612533473</v>
      </c>
      <c r="X94" s="294">
        <f t="shared" si="62"/>
        <v>88.378639197455954</v>
      </c>
      <c r="Y94" s="294">
        <f t="shared" si="62"/>
        <v>85.473077502794567</v>
      </c>
      <c r="Z94" s="294">
        <f t="shared" si="62"/>
        <v>79.301486636691422</v>
      </c>
      <c r="AA94" s="294">
        <f t="shared" si="62"/>
        <v>78.00775766861338</v>
      </c>
      <c r="AB94" s="294">
        <f t="shared" si="62"/>
        <v>79.294651816039902</v>
      </c>
      <c r="AC94" s="168" t="s">
        <v>457</v>
      </c>
      <c r="AD94" s="263"/>
    </row>
    <row r="95" spans="1:30" s="140" customFormat="1" ht="15" customHeight="1">
      <c r="A95" s="86">
        <v>88</v>
      </c>
      <c r="B95" s="263"/>
      <c r="C95" s="264" t="s">
        <v>705</v>
      </c>
      <c r="D95" s="217" t="s">
        <v>701</v>
      </c>
      <c r="E95" s="83">
        <v>0</v>
      </c>
      <c r="F95" s="168" t="s">
        <v>452</v>
      </c>
      <c r="G95" s="83">
        <f>IF(AND(ISNUMBER(SUM(G17:G20)),(SUM($F17:$F20))&gt;0),(#REF!/SUM(G17:G20))/(#REF!/SUM($F17:$F20))*100,0)</f>
        <v>0</v>
      </c>
      <c r="H95" s="83">
        <f>IF(AND(ISNUMBER(SUM(H17:H20)),(SUM($F17:$F20))&gt;0),(#REF!/SUM(H17:H20))/(#REF!/SUM($F17:$F20))*100,0)</f>
        <v>0</v>
      </c>
      <c r="I95" s="83">
        <f>IF(AND(ISNUMBER(SUM(I17:I20)),(SUM($F17:$F20))&gt;0),(#REF!/SUM(I17:I20))/(#REF!/SUM($F17:$F20))*100,0)</f>
        <v>0</v>
      </c>
      <c r="J95" s="354">
        <f>IF(AND(ISNUMBER(SUM(J17:J20)),(SUM($J17:$J20))&gt;0),(J32/SUM(J17:J20))/($J$32/SUM($J17:$J20))*100,0)</f>
        <v>100</v>
      </c>
      <c r="K95" s="83">
        <f t="shared" ref="K95:AA95" si="63">IF(AND(ISNUMBER(SUM(K17:K20)),(SUM($J17:$J20))&gt;0),(K32/SUM(K17:K20))/($J$32/SUM($J17:$J20))*100,0)</f>
        <v>107.4207283941804</v>
      </c>
      <c r="L95" s="83">
        <f t="shared" si="63"/>
        <v>114.35303181837668</v>
      </c>
      <c r="M95" s="83">
        <f t="shared" si="63"/>
        <v>122.73799517527908</v>
      </c>
      <c r="N95" s="83">
        <f t="shared" si="63"/>
        <v>131.70572440844981</v>
      </c>
      <c r="O95" s="83">
        <f t="shared" si="63"/>
        <v>151.24641201526708</v>
      </c>
      <c r="P95" s="83">
        <f t="shared" si="63"/>
        <v>149.98726754039524</v>
      </c>
      <c r="Q95" s="83">
        <f t="shared" si="63"/>
        <v>153.76630327317682</v>
      </c>
      <c r="R95" s="83">
        <f t="shared" si="63"/>
        <v>158.28172401078095</v>
      </c>
      <c r="S95" s="83">
        <f t="shared" si="63"/>
        <v>148.70425322467676</v>
      </c>
      <c r="T95" s="83">
        <f t="shared" si="63"/>
        <v>160.80933906857524</v>
      </c>
      <c r="U95" s="83">
        <f t="shared" si="63"/>
        <v>169.92244389021195</v>
      </c>
      <c r="V95" s="83">
        <f t="shared" si="63"/>
        <v>168.86243799594075</v>
      </c>
      <c r="W95" s="83">
        <f t="shared" si="63"/>
        <v>169.46725703260608</v>
      </c>
      <c r="X95" s="83">
        <f t="shared" si="63"/>
        <v>175.94916590391912</v>
      </c>
      <c r="Y95" s="83">
        <f t="shared" si="63"/>
        <v>177.55101132744403</v>
      </c>
      <c r="Z95" s="83">
        <f t="shared" si="63"/>
        <v>194.15548193358168</v>
      </c>
      <c r="AA95" s="83">
        <f t="shared" si="63"/>
        <v>191.9149365005415</v>
      </c>
      <c r="AB95" s="83">
        <f t="shared" ref="AB95" si="64">IF(AND(ISNUMBER(SUM(AB17:AB20)),(SUM($J17:$J20))&gt;0),(AB32/SUM(AB17:AB20))/($J$32/SUM($J17:$J20))*100,0)</f>
        <v>190.15694854402275</v>
      </c>
      <c r="AC95" s="168" t="s">
        <v>457</v>
      </c>
      <c r="AD95" s="263"/>
    </row>
    <row r="96" spans="1:30" s="140" customFormat="1" ht="15" customHeight="1">
      <c r="A96" s="86">
        <v>89</v>
      </c>
      <c r="B96" s="263"/>
      <c r="C96" s="264"/>
      <c r="D96" s="217" t="s">
        <v>500</v>
      </c>
      <c r="E96" s="83" t="s">
        <v>476</v>
      </c>
      <c r="F96" s="168" t="s">
        <v>452</v>
      </c>
      <c r="G96" s="168" t="s">
        <v>452</v>
      </c>
      <c r="H96" s="168" t="s">
        <v>452</v>
      </c>
      <c r="I96" s="168" t="s">
        <v>452</v>
      </c>
      <c r="J96" s="294">
        <f>IF(AND(ISNUMBER(SUM(J17:J20)),(SUM($T17:$T20))&gt;0),(J32/SUM(J17:J20))/($T$32/SUM($T17:$T20))*100,0)</f>
        <v>62.185443071410283</v>
      </c>
      <c r="K96" s="294">
        <f t="shared" ref="K96:AA96" si="65">IF(AND(ISNUMBER(SUM(K17:K20)),(SUM($T17:$T20))&gt;0),(K32/SUM(K17:K20))/($T$32/SUM($T17:$T20))*100,0)</f>
        <v>66.800055902457316</v>
      </c>
      <c r="L96" s="294">
        <f t="shared" si="65"/>
        <v>71.110939501848321</v>
      </c>
      <c r="M96" s="294">
        <f t="shared" si="65"/>
        <v>76.325166116713476</v>
      </c>
      <c r="N96" s="294">
        <f t="shared" si="65"/>
        <v>81.901788273805082</v>
      </c>
      <c r="O96" s="294">
        <f t="shared" si="65"/>
        <v>94.053251441304553</v>
      </c>
      <c r="P96" s="294">
        <f t="shared" si="65"/>
        <v>93.270246870696326</v>
      </c>
      <c r="Q96" s="294">
        <f t="shared" si="65"/>
        <v>95.620256984953471</v>
      </c>
      <c r="R96" s="294">
        <f t="shared" si="65"/>
        <v>98.428191377170933</v>
      </c>
      <c r="S96" s="294">
        <f t="shared" si="65"/>
        <v>92.472398733797149</v>
      </c>
      <c r="T96" s="354">
        <f t="shared" si="65"/>
        <v>100</v>
      </c>
      <c r="U96" s="294">
        <f t="shared" si="65"/>
        <v>105.66702461089686</v>
      </c>
      <c r="V96" s="294">
        <f t="shared" si="65"/>
        <v>105.00785524896123</v>
      </c>
      <c r="W96" s="294">
        <f t="shared" si="65"/>
        <v>105.38396464669179</v>
      </c>
      <c r="X96" s="294">
        <f t="shared" si="65"/>
        <v>109.41476839780286</v>
      </c>
      <c r="Y96" s="294">
        <f t="shared" si="65"/>
        <v>110.41088307174091</v>
      </c>
      <c r="Z96" s="294">
        <f t="shared" si="65"/>
        <v>120.73644668782973</v>
      </c>
      <c r="AA96" s="294">
        <f t="shared" si="65"/>
        <v>119.34315358307744</v>
      </c>
      <c r="AB96" s="294">
        <f t="shared" ref="AB96" si="66">IF(AND(ISNUMBER(SUM(AB17:AB20)),(SUM($T17:$T20))&gt;0),(AB32/SUM(AB17:AB20))/($T$32/SUM($T17:$T20))*100,0)</f>
        <v>118.24994098317423</v>
      </c>
      <c r="AC96" s="168" t="s">
        <v>457</v>
      </c>
      <c r="AD96" s="263"/>
    </row>
    <row r="97" spans="1:30" s="140" customFormat="1" ht="15" customHeight="1">
      <c r="A97" s="80">
        <v>90</v>
      </c>
      <c r="B97" s="263"/>
      <c r="C97" s="269" t="s">
        <v>684</v>
      </c>
      <c r="D97" s="217" t="s">
        <v>701</v>
      </c>
      <c r="E97" s="83">
        <v>0</v>
      </c>
      <c r="F97" s="168" t="s">
        <v>452</v>
      </c>
      <c r="G97" s="83">
        <f>IF(AND(ISNUMBER(G17),($F17)&gt;0),(#REF!/G17)/(#REF!/$F17)*100,0)</f>
        <v>0</v>
      </c>
      <c r="H97" s="83">
        <f>IF(AND(ISNUMBER(H17),($F17)&gt;0),(#REF!/H17)/(#REF!/$F17)*100,0)</f>
        <v>0</v>
      </c>
      <c r="I97" s="83">
        <f>IF(AND(ISNUMBER(I17),($F17)&gt;0),(#REF!/I17)/(#REF!/$F17)*100,0)</f>
        <v>0</v>
      </c>
      <c r="J97" s="354">
        <f>IF(AND(ISNUMBER(J17),($J17)&gt;0),(J32/J17)/($J$32/$J17)*100,0)</f>
        <v>100</v>
      </c>
      <c r="K97" s="83">
        <f t="shared" ref="K97:AB97" si="67">IF(AND(ISNUMBER(K17),($J17)&gt;0),(K32/K17)/($J$32/$J17)*100,0)</f>
        <v>118.71484805340609</v>
      </c>
      <c r="L97" s="83">
        <f t="shared" si="67"/>
        <v>139.67517891160708</v>
      </c>
      <c r="M97" s="83">
        <f t="shared" si="67"/>
        <v>171.89217788522126</v>
      </c>
      <c r="N97" s="83">
        <f t="shared" si="67"/>
        <v>204.782785039689</v>
      </c>
      <c r="O97" s="83">
        <f t="shared" si="67"/>
        <v>284.06117812850289</v>
      </c>
      <c r="P97" s="83">
        <f t="shared" si="67"/>
        <v>255.69102269857203</v>
      </c>
      <c r="Q97" s="83">
        <f t="shared" si="67"/>
        <v>262.49595498445478</v>
      </c>
      <c r="R97" s="83">
        <f t="shared" si="67"/>
        <v>276.44444218468885</v>
      </c>
      <c r="S97" s="83">
        <f t="shared" si="67"/>
        <v>228.68291831573791</v>
      </c>
      <c r="T97" s="83">
        <f t="shared" si="67"/>
        <v>266.44082325934318</v>
      </c>
      <c r="U97" s="83">
        <f t="shared" si="67"/>
        <v>294.54124402975009</v>
      </c>
      <c r="V97" s="83">
        <f t="shared" si="67"/>
        <v>260.46010440651349</v>
      </c>
      <c r="W97" s="83">
        <f t="shared" si="67"/>
        <v>244.81038136345771</v>
      </c>
      <c r="X97" s="83">
        <f t="shared" si="67"/>
        <v>273.74018594488916</v>
      </c>
      <c r="Y97" s="83">
        <f t="shared" si="67"/>
        <v>276.82277136895692</v>
      </c>
      <c r="Z97" s="83">
        <f t="shared" si="67"/>
        <v>318.51027108090813</v>
      </c>
      <c r="AA97" s="83">
        <f t="shared" si="67"/>
        <v>293.42063257487098</v>
      </c>
      <c r="AB97" s="83">
        <f t="shared" si="67"/>
        <v>287.57357876021507</v>
      </c>
      <c r="AC97" s="168" t="s">
        <v>457</v>
      </c>
      <c r="AD97" s="263"/>
    </row>
    <row r="98" spans="1:30" s="140" customFormat="1" ht="15" customHeight="1">
      <c r="A98" s="86">
        <v>91</v>
      </c>
      <c r="B98" s="263"/>
      <c r="C98" s="269"/>
      <c r="D98" s="217" t="s">
        <v>500</v>
      </c>
      <c r="E98" s="158" t="s">
        <v>476</v>
      </c>
      <c r="F98" s="168" t="s">
        <v>452</v>
      </c>
      <c r="G98" s="83">
        <f>IF(AND(ISNUMBER(G17),($O17)&gt;0),(#REF!/G17)/(#REF!/$O17)*100,0)</f>
        <v>0</v>
      </c>
      <c r="H98" s="83">
        <f>IF(AND(ISNUMBER(H17),($O17)&gt;0),(#REF!/H17)/(#REF!/$O17)*100,0)</f>
        <v>0</v>
      </c>
      <c r="I98" s="83">
        <f>IF(AND(ISNUMBER(I17),($O17)&gt;0),(#REF!/I17)/(#REF!/$O17)*100,0)</f>
        <v>0</v>
      </c>
      <c r="J98" s="83">
        <f>IF(AND(ISNUMBER(J17),($T17)&gt;0),(J32/J17)/($T$32/$T17)*100,0)</f>
        <v>37.53178614925082</v>
      </c>
      <c r="K98" s="83">
        <f t="shared" ref="K98:AB98" si="68">IF(AND(ISNUMBER(K17),($T17)&gt;0),(K32/K17)/($T$32/$T17)*100,0)</f>
        <v>44.555802898812416</v>
      </c>
      <c r="L98" s="83">
        <f t="shared" si="68"/>
        <v>52.422589452687838</v>
      </c>
      <c r="M98" s="83">
        <f t="shared" si="68"/>
        <v>64.514204611171039</v>
      </c>
      <c r="N98" s="83">
        <f t="shared" si="68"/>
        <v>76.858636951576059</v>
      </c>
      <c r="O98" s="83">
        <f t="shared" si="68"/>
        <v>106.61323390823215</v>
      </c>
      <c r="P98" s="83">
        <f t="shared" si="68"/>
        <v>95.965407842060415</v>
      </c>
      <c r="Q98" s="83">
        <f t="shared" si="68"/>
        <v>98.519420475199254</v>
      </c>
      <c r="R98" s="83">
        <f t="shared" si="68"/>
        <v>103.75453686224674</v>
      </c>
      <c r="S98" s="83">
        <f t="shared" si="68"/>
        <v>85.828783862128688</v>
      </c>
      <c r="T98" s="354">
        <f t="shared" si="68"/>
        <v>100</v>
      </c>
      <c r="U98" s="83">
        <f t="shared" si="68"/>
        <v>110.5465898305888</v>
      </c>
      <c r="V98" s="83">
        <f t="shared" si="68"/>
        <v>97.755329389968054</v>
      </c>
      <c r="W98" s="83">
        <f t="shared" si="68"/>
        <v>91.881708804498331</v>
      </c>
      <c r="X98" s="83">
        <f t="shared" si="68"/>
        <v>102.73958119339733</v>
      </c>
      <c r="Y98" s="83">
        <f t="shared" si="68"/>
        <v>103.89653056262642</v>
      </c>
      <c r="Z98" s="83">
        <f t="shared" si="68"/>
        <v>119.54259380548551</v>
      </c>
      <c r="AA98" s="83">
        <f t="shared" si="68"/>
        <v>110.12600433577956</v>
      </c>
      <c r="AB98" s="83">
        <f t="shared" si="68"/>
        <v>107.93150060203129</v>
      </c>
      <c r="AC98" s="168" t="s">
        <v>457</v>
      </c>
      <c r="AD98" s="263"/>
    </row>
    <row r="99" spans="1:30" s="140" customFormat="1" ht="15" customHeight="1">
      <c r="A99" s="80">
        <v>92</v>
      </c>
      <c r="B99" s="263"/>
      <c r="C99" s="269" t="s">
        <v>685</v>
      </c>
      <c r="D99" s="217" t="s">
        <v>701</v>
      </c>
      <c r="E99" s="83">
        <v>0</v>
      </c>
      <c r="F99" s="168" t="s">
        <v>452</v>
      </c>
      <c r="G99" s="83">
        <f>IF(AND(ISNUMBER(G18),($F18)&gt;0),(#REF!/G18)/(#REF!/$F18)*100,0)</f>
        <v>0</v>
      </c>
      <c r="H99" s="83">
        <f>IF(AND(ISNUMBER(H18),($F18)&gt;0),(#REF!/H18)/(#REF!/$F18)*100,0)</f>
        <v>0</v>
      </c>
      <c r="I99" s="83">
        <f>IF(AND(ISNUMBER(I18),($F18)&gt;0),(#REF!/I18)/(#REF!/$F18)*100,0)</f>
        <v>0</v>
      </c>
      <c r="J99" s="354">
        <f>IF(AND(ISNUMBER(J18),($J18)&gt;0),(J32/J18)/($J$32/$J18)*100,0)</f>
        <v>100</v>
      </c>
      <c r="K99" s="83">
        <f t="shared" ref="K99:AB99" si="69">IF(AND(ISNUMBER(K18),($J18)&gt;0),(K32/K18)/($J$32/$J18)*100,0)</f>
        <v>104.47549725220998</v>
      </c>
      <c r="L99" s="83">
        <f t="shared" si="69"/>
        <v>108.29407374590194</v>
      </c>
      <c r="M99" s="83">
        <f t="shared" si="69"/>
        <v>112.3762087600598</v>
      </c>
      <c r="N99" s="83">
        <f t="shared" si="69"/>
        <v>114.55957217612718</v>
      </c>
      <c r="O99" s="83">
        <f t="shared" si="69"/>
        <v>128.53743288448584</v>
      </c>
      <c r="P99" s="83">
        <f t="shared" si="69"/>
        <v>123.68013560635241</v>
      </c>
      <c r="Q99" s="83">
        <f t="shared" si="69"/>
        <v>125.13248720947551</v>
      </c>
      <c r="R99" s="83">
        <f t="shared" si="69"/>
        <v>128.33032519574226</v>
      </c>
      <c r="S99" s="83">
        <f t="shared" si="69"/>
        <v>118.49956735946282</v>
      </c>
      <c r="T99" s="83">
        <f t="shared" si="69"/>
        <v>130.40694089375211</v>
      </c>
      <c r="U99" s="83">
        <f t="shared" si="69"/>
        <v>137.11345332525636</v>
      </c>
      <c r="V99" s="83">
        <f t="shared" si="69"/>
        <v>133.69651360294597</v>
      </c>
      <c r="W99" s="83">
        <f t="shared" si="69"/>
        <v>134.41618798767661</v>
      </c>
      <c r="X99" s="83">
        <f t="shared" si="69"/>
        <v>141.96438292177089</v>
      </c>
      <c r="Y99" s="83">
        <f t="shared" si="69"/>
        <v>144.09156731607379</v>
      </c>
      <c r="Z99" s="83">
        <f t="shared" si="69"/>
        <v>159.26938866652392</v>
      </c>
      <c r="AA99" s="83">
        <f t="shared" si="69"/>
        <v>155.35062302359904</v>
      </c>
      <c r="AB99" s="83">
        <f t="shared" si="69"/>
        <v>154.21567302720973</v>
      </c>
      <c r="AC99" s="168" t="s">
        <v>457</v>
      </c>
      <c r="AD99" s="263"/>
    </row>
    <row r="100" spans="1:30" s="140" customFormat="1" ht="15" customHeight="1">
      <c r="A100" s="86">
        <v>93</v>
      </c>
      <c r="B100" s="263"/>
      <c r="C100" s="269"/>
      <c r="D100" s="217" t="s">
        <v>500</v>
      </c>
      <c r="E100" s="158" t="s">
        <v>476</v>
      </c>
      <c r="F100" s="168" t="s">
        <v>452</v>
      </c>
      <c r="G100" s="83">
        <f>IF(AND(ISNUMBER(G20),($F20)&gt;0),(#REF!/G20)/(#REF!/$F20)*100,0)</f>
        <v>0</v>
      </c>
      <c r="H100" s="83">
        <f>IF(AND(ISNUMBER(H20),($F20)&gt;0),(#REF!/H20)/(#REF!/$F20)*100,0)</f>
        <v>0</v>
      </c>
      <c r="I100" s="83">
        <f>IF(AND(ISNUMBER(I20),($F20)&gt;0),(#REF!/I20)/(#REF!/$F20)*100,0)</f>
        <v>0</v>
      </c>
      <c r="J100" s="294">
        <f>IF(AND(ISNUMBER(J18),($T18)&gt;0),(J32/J18)/($T$32/$T18)*100,0)</f>
        <v>76.683034901857042</v>
      </c>
      <c r="K100" s="294">
        <f t="shared" ref="K100:AB100" si="70">IF(AND(ISNUMBER(K18),($T18)&gt;0),(K32/K18)/($T$32/$T18)*100,0)</f>
        <v>80.114982021800856</v>
      </c>
      <c r="L100" s="294">
        <f t="shared" si="70"/>
        <v>83.043182367212779</v>
      </c>
      <c r="M100" s="294">
        <f t="shared" si="70"/>
        <v>86.173487384860366</v>
      </c>
      <c r="N100" s="294">
        <f t="shared" si="70"/>
        <v>87.847756715237708</v>
      </c>
      <c r="O100" s="294">
        <f t="shared" si="70"/>
        <v>98.566404520761324</v>
      </c>
      <c r="P100" s="294">
        <f t="shared" si="70"/>
        <v>94.84168155368333</v>
      </c>
      <c r="Q100" s="294">
        <f t="shared" si="70"/>
        <v>95.955388840403913</v>
      </c>
      <c r="R100" s="294">
        <f t="shared" si="70"/>
        <v>98.407588059517664</v>
      </c>
      <c r="S100" s="294">
        <f t="shared" si="70"/>
        <v>90.869064596806453</v>
      </c>
      <c r="T100" s="354">
        <f t="shared" si="70"/>
        <v>100</v>
      </c>
      <c r="U100" s="294">
        <f t="shared" si="70"/>
        <v>105.14275726854778</v>
      </c>
      <c r="V100" s="294">
        <f t="shared" si="70"/>
        <v>102.5225441887131</v>
      </c>
      <c r="W100" s="294">
        <f t="shared" si="70"/>
        <v>103.07441234833583</v>
      </c>
      <c r="X100" s="294">
        <f t="shared" si="70"/>
        <v>108.86259730410754</v>
      </c>
      <c r="Y100" s="294">
        <f t="shared" si="70"/>
        <v>110.49378685561769</v>
      </c>
      <c r="Z100" s="294">
        <f t="shared" si="70"/>
        <v>122.13260089912488</v>
      </c>
      <c r="AA100" s="294">
        <f t="shared" si="70"/>
        <v>119.12757247343879</v>
      </c>
      <c r="AB100" s="294">
        <f t="shared" si="70"/>
        <v>118.25725837158896</v>
      </c>
      <c r="AC100" s="168" t="s">
        <v>457</v>
      </c>
      <c r="AD100" s="263"/>
    </row>
    <row r="101" spans="1:30" s="140" customFormat="1" ht="15" customHeight="1">
      <c r="A101" s="80">
        <v>94</v>
      </c>
      <c r="B101" s="263"/>
      <c r="C101" s="269" t="s">
        <v>493</v>
      </c>
      <c r="D101" s="217" t="s">
        <v>701</v>
      </c>
      <c r="E101" s="83">
        <v>0</v>
      </c>
      <c r="F101" s="168" t="s">
        <v>452</v>
      </c>
      <c r="G101" s="83">
        <f>IF(AND(ISNUMBER(G20),($O20)&gt;0),(#REF!/G20)/(#REF!/$O20)*100,0)</f>
        <v>0</v>
      </c>
      <c r="H101" s="83">
        <f>IF(AND(ISNUMBER(H20),($O20)&gt;0),(#REF!/H20)/(#REF!/$O20)*100,0)</f>
        <v>0</v>
      </c>
      <c r="I101" s="83">
        <f>IF(AND(ISNUMBER(I20),($O20)&gt;0),(#REF!/I20)/(#REF!/$O20)*100,0)</f>
        <v>0</v>
      </c>
      <c r="J101" s="354">
        <f>IF(AND(ISNUMBER(J19),($J19)&gt;0),(J32/J19)/($J$32/$J19)*100,0)</f>
        <v>100</v>
      </c>
      <c r="K101" s="83">
        <f t="shared" ref="K101:AB101" si="71">IF(AND(ISNUMBER(K19),($J19)&gt;0),(K32/K19)/($J$32/$J19)*100,0)</f>
        <v>104.3711444790659</v>
      </c>
      <c r="L101" s="83">
        <f t="shared" si="71"/>
        <v>107.69364491343356</v>
      </c>
      <c r="M101" s="83">
        <f t="shared" si="71"/>
        <v>112.40562580693103</v>
      </c>
      <c r="N101" s="83">
        <f t="shared" si="71"/>
        <v>123.69287237597393</v>
      </c>
      <c r="O101" s="83">
        <f t="shared" si="71"/>
        <v>139.45036589091001</v>
      </c>
      <c r="P101" s="83">
        <f t="shared" si="71"/>
        <v>150.22113444811993</v>
      </c>
      <c r="Q101" s="83">
        <f t="shared" si="71"/>
        <v>157.13565079909031</v>
      </c>
      <c r="R101" s="83">
        <f t="shared" si="71"/>
        <v>163.49765830924139</v>
      </c>
      <c r="S101" s="83">
        <f t="shared" si="71"/>
        <v>163.35265225969792</v>
      </c>
      <c r="T101" s="83">
        <f t="shared" si="71"/>
        <v>168.41115977954058</v>
      </c>
      <c r="U101" s="83">
        <f t="shared" si="71"/>
        <v>176.48274453149935</v>
      </c>
      <c r="V101" s="83">
        <f t="shared" si="71"/>
        <v>189.67685929044276</v>
      </c>
      <c r="W101" s="83">
        <f t="shared" si="71"/>
        <v>198.98951496846144</v>
      </c>
      <c r="X101" s="83">
        <f t="shared" si="71"/>
        <v>202.44449504871923</v>
      </c>
      <c r="Y101" s="83">
        <f t="shared" si="71"/>
        <v>192.71850364960349</v>
      </c>
      <c r="Z101" s="83">
        <f t="shared" si="71"/>
        <v>211.85080698295153</v>
      </c>
      <c r="AA101" s="83">
        <f t="shared" si="71"/>
        <v>218.36615502359606</v>
      </c>
      <c r="AB101" s="83">
        <f t="shared" si="71"/>
        <v>218.73075477983676</v>
      </c>
      <c r="AC101" s="168" t="s">
        <v>457</v>
      </c>
      <c r="AD101" s="263"/>
    </row>
    <row r="102" spans="1:30" s="140" customFormat="1" ht="15" customHeight="1">
      <c r="A102" s="86">
        <v>95</v>
      </c>
      <c r="B102" s="263"/>
      <c r="C102" s="269"/>
      <c r="D102" s="217" t="s">
        <v>500</v>
      </c>
      <c r="E102" s="158" t="s">
        <v>476</v>
      </c>
      <c r="F102" s="168" t="s">
        <v>452</v>
      </c>
      <c r="G102" s="168" t="s">
        <v>452</v>
      </c>
      <c r="H102" s="168" t="s">
        <v>452</v>
      </c>
      <c r="I102" s="168" t="s">
        <v>452</v>
      </c>
      <c r="J102" s="294">
        <f>IF(AND(ISNUMBER(J19),($T19)&gt;0),(J32/J19)/($T$32/$T19)*100,0)</f>
        <v>59.37848782165355</v>
      </c>
      <c r="K102" s="294">
        <f t="shared" ref="K102:AB102" si="72">IF(AND(ISNUMBER(K19),($T19)&gt;0),(K32/K19)/($T$32/$T19)*100,0)</f>
        <v>61.974007313822575</v>
      </c>
      <c r="L102" s="294">
        <f t="shared" si="72"/>
        <v>63.946857829617961</v>
      </c>
      <c r="M102" s="294">
        <f t="shared" si="72"/>
        <v>66.744760830621999</v>
      </c>
      <c r="N102" s="294">
        <f t="shared" si="72"/>
        <v>73.446957160021142</v>
      </c>
      <c r="O102" s="294">
        <f t="shared" si="72"/>
        <v>82.8035185277853</v>
      </c>
      <c r="P102" s="294">
        <f t="shared" si="72"/>
        <v>89.199038023826688</v>
      </c>
      <c r="Q102" s="294">
        <f t="shared" si="72"/>
        <v>93.304773273213883</v>
      </c>
      <c r="R102" s="294">
        <f t="shared" si="72"/>
        <v>97.082437127841629</v>
      </c>
      <c r="S102" s="294">
        <f t="shared" si="72"/>
        <v>96.996334728372773</v>
      </c>
      <c r="T102" s="354">
        <f t="shared" si="72"/>
        <v>100</v>
      </c>
      <c r="U102" s="294">
        <f t="shared" si="72"/>
        <v>104.79278496895628</v>
      </c>
      <c r="V102" s="294">
        <f t="shared" si="72"/>
        <v>112.62725079427049</v>
      </c>
      <c r="W102" s="294">
        <f t="shared" si="72"/>
        <v>118.15696491191534</v>
      </c>
      <c r="X102" s="294">
        <f t="shared" si="72"/>
        <v>120.20847983811176</v>
      </c>
      <c r="Y102" s="294">
        <f t="shared" si="72"/>
        <v>114.43333321965274</v>
      </c>
      <c r="Z102" s="294">
        <f t="shared" si="72"/>
        <v>125.79380562444665</v>
      </c>
      <c r="AA102" s="294">
        <f t="shared" si="72"/>
        <v>129.66252076729907</v>
      </c>
      <c r="AB102" s="294">
        <f t="shared" si="72"/>
        <v>129.87901458915627</v>
      </c>
      <c r="AC102" s="168" t="s">
        <v>457</v>
      </c>
      <c r="AD102" s="263"/>
    </row>
    <row r="103" spans="1:30" s="140" customFormat="1" ht="15" customHeight="1">
      <c r="A103" s="80">
        <v>96</v>
      </c>
      <c r="B103" s="263"/>
      <c r="C103" s="269" t="s">
        <v>686</v>
      </c>
      <c r="D103" s="217" t="s">
        <v>701</v>
      </c>
      <c r="E103" s="83">
        <v>0</v>
      </c>
      <c r="F103" s="168" t="s">
        <v>452</v>
      </c>
      <c r="G103" s="168" t="s">
        <v>452</v>
      </c>
      <c r="H103" s="168" t="s">
        <v>452</v>
      </c>
      <c r="I103" s="168" t="s">
        <v>452</v>
      </c>
      <c r="J103" s="354">
        <f>IF(AND(ISNUMBER(J20),($J20)&gt;0),(J32/J20)/($J$32/$J20)*100,0)</f>
        <v>100</v>
      </c>
      <c r="K103" s="83">
        <f t="shared" ref="K103:AB103" si="73">IF(AND(ISNUMBER(K20),($J20)&gt;0),(K32/K20)/($J$32/$J20)*100,0)</f>
        <v>99.894338013174718</v>
      </c>
      <c r="L103" s="83">
        <f t="shared" si="73"/>
        <v>102.37492515843824</v>
      </c>
      <c r="M103" s="83">
        <f t="shared" si="73"/>
        <v>103.36973912435923</v>
      </c>
      <c r="N103" s="83">
        <f t="shared" si="73"/>
        <v>104.45541731356434</v>
      </c>
      <c r="O103" s="83">
        <f t="shared" si="73"/>
        <v>107.10153367021447</v>
      </c>
      <c r="P103" s="83">
        <f t="shared" si="73"/>
        <v>107.66979561258523</v>
      </c>
      <c r="Q103" s="83">
        <f t="shared" si="73"/>
        <v>110.01525050917169</v>
      </c>
      <c r="R103" s="83">
        <f t="shared" si="73"/>
        <v>109.18170173165413</v>
      </c>
      <c r="S103" s="83">
        <f t="shared" si="73"/>
        <v>111.69391895904563</v>
      </c>
      <c r="T103" s="83">
        <f t="shared" si="73"/>
        <v>114.49611858275843</v>
      </c>
      <c r="U103" s="83">
        <f t="shared" si="73"/>
        <v>118.62035119853556</v>
      </c>
      <c r="V103" s="83">
        <f t="shared" si="73"/>
        <v>123.41386069158102</v>
      </c>
      <c r="W103" s="83">
        <f t="shared" si="73"/>
        <v>123.61090718196294</v>
      </c>
      <c r="X103" s="83">
        <f t="shared" si="73"/>
        <v>114.83831495762449</v>
      </c>
      <c r="Y103" s="83">
        <f t="shared" si="73"/>
        <v>126.45938112846007</v>
      </c>
      <c r="Z103" s="83">
        <f t="shared" si="73"/>
        <v>124.92802160141663</v>
      </c>
      <c r="AA103" s="83">
        <f t="shared" si="73"/>
        <v>129.17612994995983</v>
      </c>
      <c r="AB103" s="83">
        <f t="shared" si="73"/>
        <v>126.54580376513474</v>
      </c>
      <c r="AC103" s="168" t="s">
        <v>457</v>
      </c>
      <c r="AD103" s="263"/>
    </row>
    <row r="104" spans="1:30" s="140" customFormat="1" ht="15" customHeight="1">
      <c r="A104" s="86">
        <v>97</v>
      </c>
      <c r="B104" s="263"/>
      <c r="C104" s="269"/>
      <c r="D104" s="217" t="s">
        <v>500</v>
      </c>
      <c r="E104" s="158" t="s">
        <v>476</v>
      </c>
      <c r="F104" s="168" t="s">
        <v>452</v>
      </c>
      <c r="G104" s="168" t="s">
        <v>452</v>
      </c>
      <c r="H104" s="83">
        <f>IF(AND(ISNUMBER(H24),($F24)&gt;0),(#REF!/H24)/(#REF!/$F24)*100,0)</f>
        <v>0</v>
      </c>
      <c r="I104" s="83">
        <f>IF(AND(ISNUMBER(I24),($F24)&gt;0),(#REF!/I24)/(#REF!/$F24)*100,0)</f>
        <v>0</v>
      </c>
      <c r="J104" s="294">
        <f>IF(AND(ISNUMBER(J20),($T20)&gt;0),(J32/J20)/($T$32/$T20)*100,0)</f>
        <v>87.339205239275813</v>
      </c>
      <c r="K104" s="294">
        <f t="shared" ref="K104:AB104" si="74">IF(AND(ISNUMBER(K20),($T20)&gt;0),(K32/K20)/($T$32/$T20)*100,0)</f>
        <v>87.246920899742591</v>
      </c>
      <c r="L104" s="294">
        <f t="shared" si="74"/>
        <v>89.413445997683397</v>
      </c>
      <c r="M104" s="294">
        <f t="shared" si="74"/>
        <v>90.282308609128094</v>
      </c>
      <c r="N104" s="294">
        <f t="shared" si="74"/>
        <v>91.230531311036003</v>
      </c>
      <c r="O104" s="294">
        <f t="shared" si="74"/>
        <v>93.541628306640703</v>
      </c>
      <c r="P104" s="294">
        <f t="shared" si="74"/>
        <v>94.037943770784594</v>
      </c>
      <c r="Q104" s="294">
        <f t="shared" si="74"/>
        <v>96.0864454367089</v>
      </c>
      <c r="R104" s="294">
        <f t="shared" si="74"/>
        <v>95.358430559143358</v>
      </c>
      <c r="S104" s="294">
        <f t="shared" si="74"/>
        <v>97.552581119431267</v>
      </c>
      <c r="T104" s="354">
        <f t="shared" si="74"/>
        <v>100</v>
      </c>
      <c r="U104" s="294">
        <f t="shared" si="74"/>
        <v>103.60207198883873</v>
      </c>
      <c r="V104" s="294">
        <f t="shared" si="74"/>
        <v>107.78868508313388</v>
      </c>
      <c r="W104" s="294">
        <f t="shared" si="74"/>
        <v>107.96078392178534</v>
      </c>
      <c r="X104" s="294">
        <f t="shared" si="74"/>
        <v>100.29887159416562</v>
      </c>
      <c r="Y104" s="294">
        <f t="shared" si="74"/>
        <v>110.44861842810376</v>
      </c>
      <c r="Z104" s="294">
        <f t="shared" si="74"/>
        <v>109.11114118782808</v>
      </c>
      <c r="AA104" s="294">
        <f t="shared" si="74"/>
        <v>112.82140525714904</v>
      </c>
      <c r="AB104" s="294">
        <f t="shared" si="74"/>
        <v>110.52409927212223</v>
      </c>
      <c r="AC104" s="168" t="s">
        <v>457</v>
      </c>
      <c r="AD104" s="263"/>
    </row>
    <row r="105" spans="1:30" s="140" customFormat="1" ht="15" customHeight="1">
      <c r="A105" s="80">
        <v>98</v>
      </c>
      <c r="B105" s="263"/>
      <c r="C105" s="264" t="s">
        <v>687</v>
      </c>
      <c r="D105" s="217" t="s">
        <v>711</v>
      </c>
      <c r="E105" s="196">
        <v>0</v>
      </c>
      <c r="F105" s="354">
        <f>IF(AND(ISNUMBER(F21),($F21)&gt;0),(F32/F21)/($F$32/$F21)*100,0)</f>
        <v>100</v>
      </c>
      <c r="G105" s="83">
        <f t="shared" ref="G105:AA105" si="75">IF(AND(ISNUMBER(G21),($F21)&gt;0),(G32/G21)/($F$32/$F21)*100,0)</f>
        <v>104.55726679701702</v>
      </c>
      <c r="H105" s="83">
        <f t="shared" si="75"/>
        <v>104.39188631747041</v>
      </c>
      <c r="I105" s="83">
        <f t="shared" si="75"/>
        <v>107.72114217721449</v>
      </c>
      <c r="J105" s="83">
        <f t="shared" si="75"/>
        <v>110.4155291993474</v>
      </c>
      <c r="K105" s="83">
        <f t="shared" si="75"/>
        <v>113.78219652376207</v>
      </c>
      <c r="L105" s="83">
        <f t="shared" si="75"/>
        <v>116.81499516363503</v>
      </c>
      <c r="M105" s="83">
        <f t="shared" si="75"/>
        <v>123.24110009396139</v>
      </c>
      <c r="N105" s="83">
        <f t="shared" si="75"/>
        <v>126.91673991473419</v>
      </c>
      <c r="O105" s="83">
        <f t="shared" si="75"/>
        <v>131.9259895343159</v>
      </c>
      <c r="P105" s="83">
        <f t="shared" si="75"/>
        <v>137.3495324877274</v>
      </c>
      <c r="Q105" s="83">
        <f t="shared" si="75"/>
        <v>0</v>
      </c>
      <c r="R105" s="83">
        <f t="shared" si="75"/>
        <v>0</v>
      </c>
      <c r="S105" s="83">
        <f t="shared" si="75"/>
        <v>149.37882488574928</v>
      </c>
      <c r="T105" s="83">
        <f t="shared" si="75"/>
        <v>0</v>
      </c>
      <c r="U105" s="83">
        <f t="shared" si="75"/>
        <v>0</v>
      </c>
      <c r="V105" s="83">
        <f t="shared" si="75"/>
        <v>172.91173361489666</v>
      </c>
      <c r="W105" s="83">
        <f t="shared" si="75"/>
        <v>0</v>
      </c>
      <c r="X105" s="83">
        <f t="shared" si="75"/>
        <v>0</v>
      </c>
      <c r="Y105" s="83">
        <f t="shared" si="75"/>
        <v>170.07272266157233</v>
      </c>
      <c r="Z105" s="83">
        <f t="shared" si="75"/>
        <v>0</v>
      </c>
      <c r="AA105" s="83">
        <f t="shared" si="75"/>
        <v>0</v>
      </c>
      <c r="AB105" s="168" t="s">
        <v>457</v>
      </c>
      <c r="AC105" s="157">
        <f t="shared" ref="AC105:AC108" si="76">IF(AND(ISNUMBER(AC64),($O64)&gt;0),AC64/$O64*100,0)</f>
        <v>0</v>
      </c>
      <c r="AD105" s="263"/>
    </row>
    <row r="106" spans="1:30" s="140" customFormat="1" ht="15" customHeight="1">
      <c r="A106" s="86">
        <v>99</v>
      </c>
      <c r="B106" s="263"/>
      <c r="C106" s="264"/>
      <c r="D106" s="217" t="s">
        <v>502</v>
      </c>
      <c r="E106" s="157" t="s">
        <v>476</v>
      </c>
      <c r="F106" s="83">
        <f>IF(AND(ISNUMBER(F21),($O21)&gt;0),(F32/F21)/($O$32/$O21)*100,0)</f>
        <v>75.800075749281021</v>
      </c>
      <c r="G106" s="83">
        <f t="shared" ref="G106:AA106" si="77">IF(AND(ISNUMBER(G21),($O21)&gt;0),(G32/G21)/($O$32/$O21)*100,0)</f>
        <v>79.254487433516758</v>
      </c>
      <c r="H106" s="83">
        <f t="shared" si="77"/>
        <v>79.129128904745897</v>
      </c>
      <c r="I106" s="83">
        <f t="shared" si="77"/>
        <v>81.652707368319284</v>
      </c>
      <c r="J106" s="83">
        <f t="shared" si="77"/>
        <v>83.695054772074826</v>
      </c>
      <c r="K106" s="83">
        <f t="shared" si="77"/>
        <v>86.246991154207436</v>
      </c>
      <c r="L106" s="83">
        <f t="shared" si="77"/>
        <v>88.545854820554297</v>
      </c>
      <c r="M106" s="83">
        <f t="shared" si="77"/>
        <v>93.416847225469965</v>
      </c>
      <c r="N106" s="83">
        <f t="shared" si="77"/>
        <v>96.202984993886488</v>
      </c>
      <c r="O106" s="354">
        <f t="shared" si="77"/>
        <v>100</v>
      </c>
      <c r="P106" s="83">
        <f t="shared" si="77"/>
        <v>104.1110496669807</v>
      </c>
      <c r="Q106" s="83">
        <f t="shared" si="77"/>
        <v>0</v>
      </c>
      <c r="R106" s="83">
        <f t="shared" si="77"/>
        <v>0</v>
      </c>
      <c r="S106" s="83">
        <f t="shared" si="77"/>
        <v>113.22926241678381</v>
      </c>
      <c r="T106" s="83">
        <f t="shared" si="77"/>
        <v>0</v>
      </c>
      <c r="U106" s="83">
        <f t="shared" si="77"/>
        <v>0</v>
      </c>
      <c r="V106" s="83">
        <f t="shared" si="77"/>
        <v>131.0672250594867</v>
      </c>
      <c r="W106" s="83">
        <f t="shared" si="77"/>
        <v>0</v>
      </c>
      <c r="X106" s="83">
        <f t="shared" si="77"/>
        <v>0</v>
      </c>
      <c r="Y106" s="83">
        <f t="shared" si="77"/>
        <v>128.91525260633642</v>
      </c>
      <c r="Z106" s="83">
        <f t="shared" si="77"/>
        <v>0</v>
      </c>
      <c r="AA106" s="83">
        <f t="shared" si="77"/>
        <v>0</v>
      </c>
      <c r="AB106" s="168" t="s">
        <v>457</v>
      </c>
      <c r="AC106" s="157">
        <f t="shared" si="76"/>
        <v>0</v>
      </c>
      <c r="AD106" s="263"/>
    </row>
    <row r="107" spans="1:30" s="140" customFormat="1" ht="15" customHeight="1">
      <c r="A107" s="80">
        <v>100</v>
      </c>
      <c r="B107" s="263"/>
      <c r="C107" s="264" t="s">
        <v>688</v>
      </c>
      <c r="D107" s="217" t="s">
        <v>711</v>
      </c>
      <c r="E107" s="196">
        <v>0</v>
      </c>
      <c r="F107" s="354">
        <f>IF(AND(ISNUMBER(F22),($F22)&gt;0),(F32/F22)/($F$32/$F22)*100,0)</f>
        <v>100</v>
      </c>
      <c r="G107" s="83">
        <f t="shared" ref="G107:AA107" si="78">IF(AND(ISNUMBER(G22),($F22)&gt;0),(G32/G22)/($F$32/$F22)*100,0)</f>
        <v>105.72804801492508</v>
      </c>
      <c r="H107" s="83">
        <f t="shared" si="78"/>
        <v>106.10344455419742</v>
      </c>
      <c r="I107" s="83">
        <f t="shared" si="78"/>
        <v>110.08185145670153</v>
      </c>
      <c r="J107" s="83">
        <f t="shared" si="78"/>
        <v>113.50541010453018</v>
      </c>
      <c r="K107" s="83">
        <f t="shared" si="78"/>
        <v>116.83866983782127</v>
      </c>
      <c r="L107" s="83">
        <f t="shared" si="78"/>
        <v>119.46692145544009</v>
      </c>
      <c r="M107" s="83">
        <f t="shared" si="78"/>
        <v>125.2207411808773</v>
      </c>
      <c r="N107" s="83">
        <f t="shared" si="78"/>
        <v>130.8620636028524</v>
      </c>
      <c r="O107" s="83">
        <f t="shared" si="78"/>
        <v>136.16930446007635</v>
      </c>
      <c r="P107" s="83">
        <f t="shared" si="78"/>
        <v>142.51960550264459</v>
      </c>
      <c r="Q107" s="83">
        <f t="shared" si="78"/>
        <v>0</v>
      </c>
      <c r="R107" s="83">
        <f t="shared" si="78"/>
        <v>0</v>
      </c>
      <c r="S107" s="83">
        <f t="shared" si="78"/>
        <v>152.86859963976588</v>
      </c>
      <c r="T107" s="83">
        <f t="shared" si="78"/>
        <v>0</v>
      </c>
      <c r="U107" s="83">
        <f t="shared" si="78"/>
        <v>0</v>
      </c>
      <c r="V107" s="83">
        <f t="shared" si="78"/>
        <v>183.88621705587209</v>
      </c>
      <c r="W107" s="83">
        <f t="shared" si="78"/>
        <v>0</v>
      </c>
      <c r="X107" s="83">
        <f t="shared" si="78"/>
        <v>0</v>
      </c>
      <c r="Y107" s="83">
        <f t="shared" si="78"/>
        <v>181.00067431877588</v>
      </c>
      <c r="Z107" s="83">
        <f t="shared" si="78"/>
        <v>0</v>
      </c>
      <c r="AA107" s="83">
        <f t="shared" si="78"/>
        <v>0</v>
      </c>
      <c r="AB107" s="168" t="s">
        <v>457</v>
      </c>
      <c r="AC107" s="157">
        <f t="shared" si="76"/>
        <v>0</v>
      </c>
      <c r="AD107" s="263"/>
    </row>
    <row r="108" spans="1:30" s="140" customFormat="1" ht="15" customHeight="1">
      <c r="A108" s="86">
        <v>101</v>
      </c>
      <c r="B108" s="263"/>
      <c r="C108" s="264"/>
      <c r="D108" s="217" t="s">
        <v>502</v>
      </c>
      <c r="E108" s="157">
        <f>IF(AND(ISNUMBER(E22),($O22)&gt;0),(#REF!/E22)/(#REF!/$O22)*100,0)</f>
        <v>0</v>
      </c>
      <c r="F108" s="157">
        <f>IF(AND(ISNUMBER(F22),($O22)&gt;0),(F32/F22)/($O$32/$O22)*100,0)</f>
        <v>73.437989858660941</v>
      </c>
      <c r="G108" s="157">
        <f t="shared" ref="G108:AA108" si="79">IF(AND(ISNUMBER(G22),($O22)&gt;0),(G32/G22)/($O$32/$O22)*100,0)</f>
        <v>77.644553178960848</v>
      </c>
      <c r="H108" s="157">
        <f t="shared" si="79"/>
        <v>77.920236851401441</v>
      </c>
      <c r="I108" s="157">
        <f t="shared" si="79"/>
        <v>80.841898908998672</v>
      </c>
      <c r="J108" s="157">
        <f t="shared" si="79"/>
        <v>83.356091561596386</v>
      </c>
      <c r="K108" s="157">
        <f t="shared" si="79"/>
        <v>85.803970506493528</v>
      </c>
      <c r="L108" s="157">
        <f t="shared" si="79"/>
        <v>87.734105662900532</v>
      </c>
      <c r="M108" s="157">
        <f t="shared" si="79"/>
        <v>91.959595209352742</v>
      </c>
      <c r="N108" s="157">
        <f t="shared" si="79"/>
        <v>96.102468997497184</v>
      </c>
      <c r="O108" s="354">
        <f t="shared" si="79"/>
        <v>100</v>
      </c>
      <c r="P108" s="157">
        <f t="shared" si="79"/>
        <v>104.66353343563573</v>
      </c>
      <c r="Q108" s="157">
        <f t="shared" si="79"/>
        <v>0</v>
      </c>
      <c r="R108" s="157">
        <f t="shared" si="79"/>
        <v>0</v>
      </c>
      <c r="S108" s="157">
        <f t="shared" si="79"/>
        <v>112.26362670052825</v>
      </c>
      <c r="T108" s="157">
        <f t="shared" si="79"/>
        <v>0</v>
      </c>
      <c r="U108" s="157">
        <f t="shared" si="79"/>
        <v>0</v>
      </c>
      <c r="V108" s="157">
        <f t="shared" si="79"/>
        <v>135.04234143296659</v>
      </c>
      <c r="W108" s="157">
        <f t="shared" si="79"/>
        <v>0</v>
      </c>
      <c r="X108" s="157">
        <f t="shared" si="79"/>
        <v>0</v>
      </c>
      <c r="Y108" s="157">
        <f t="shared" si="79"/>
        <v>132.92325685033055</v>
      </c>
      <c r="Z108" s="157">
        <f t="shared" si="79"/>
        <v>0</v>
      </c>
      <c r="AA108" s="157">
        <f t="shared" si="79"/>
        <v>0</v>
      </c>
      <c r="AB108" s="168" t="s">
        <v>457</v>
      </c>
      <c r="AC108" s="157">
        <f t="shared" si="76"/>
        <v>0</v>
      </c>
      <c r="AD108" s="263"/>
    </row>
    <row r="109" spans="1:30" s="140" customFormat="1" ht="15" customHeight="1">
      <c r="A109" s="80">
        <v>102</v>
      </c>
      <c r="B109" s="263"/>
      <c r="C109" s="264" t="s">
        <v>689</v>
      </c>
      <c r="D109" s="217" t="s">
        <v>708</v>
      </c>
      <c r="E109" s="196">
        <v>0</v>
      </c>
      <c r="F109" s="196">
        <f>IF(AND(ISNUMBER($E23),($F23)&gt;0),(#REF!/F23)/(#REF!/$F23)*100,0)</f>
        <v>0</v>
      </c>
      <c r="G109" s="196">
        <f>IF(AND(ISNUMBER($E23),($F23)&gt;0),(#REF!/G23)/(#REF!/$F23)*100,0)</f>
        <v>0</v>
      </c>
      <c r="H109" s="196">
        <f>IF(AND(ISNUMBER($E23),($F23)&gt;0),(#REF!/H23)/(#REF!/$F23)*100,0)</f>
        <v>0</v>
      </c>
      <c r="I109" s="196">
        <f>IF(AND(ISNUMBER($E23),($F23)&gt;0),(#REF!/I23)/(#REF!/$F23)*100,0)</f>
        <v>0</v>
      </c>
      <c r="J109" s="196">
        <f>IF(AND(ISNUMBER($E23),($F23)&gt;0),(#REF!/J23)/(#REF!/$F23)*100,0)</f>
        <v>0</v>
      </c>
      <c r="K109" s="294">
        <f>IF(AND(ISNUMBER(K23),($K23)&gt;0),(K32/K23)/($K$32/$K23)*100,0)</f>
        <v>100</v>
      </c>
      <c r="L109" s="294">
        <f t="shared" ref="L109:AB109" si="80">IF(AND(ISNUMBER(L23),($K23)&gt;0),(L32/L23)/($K$32/$K23)*100,0)</f>
        <v>99.492337023478839</v>
      </c>
      <c r="M109" s="294">
        <f t="shared" si="80"/>
        <v>101.04304592441002</v>
      </c>
      <c r="N109" s="294">
        <f t="shared" si="80"/>
        <v>100.76584423513447</v>
      </c>
      <c r="O109" s="294">
        <f t="shared" si="80"/>
        <v>103.34230109082954</v>
      </c>
      <c r="P109" s="294">
        <f t="shared" si="80"/>
        <v>108.13676636507627</v>
      </c>
      <c r="Q109" s="294">
        <f t="shared" si="80"/>
        <v>112.09599022413228</v>
      </c>
      <c r="R109" s="294">
        <f t="shared" si="80"/>
        <v>115.81111415045062</v>
      </c>
      <c r="S109" s="294">
        <f t="shared" si="80"/>
        <v>126.50282894110194</v>
      </c>
      <c r="T109" s="294">
        <f t="shared" si="80"/>
        <v>130.27305442266638</v>
      </c>
      <c r="U109" s="294">
        <f t="shared" si="80"/>
        <v>120.22925495326437</v>
      </c>
      <c r="V109" s="294">
        <f t="shared" si="80"/>
        <v>119.64471986552434</v>
      </c>
      <c r="W109" s="294">
        <f t="shared" si="80"/>
        <v>122.24376878812694</v>
      </c>
      <c r="X109" s="294">
        <f t="shared" si="80"/>
        <v>122.8971845406501</v>
      </c>
      <c r="Y109" s="294">
        <f t="shared" si="80"/>
        <v>123.23942505372844</v>
      </c>
      <c r="Z109" s="294">
        <f t="shared" si="80"/>
        <v>123.23088463073084</v>
      </c>
      <c r="AA109" s="294">
        <f t="shared" si="80"/>
        <v>125.71792061193538</v>
      </c>
      <c r="AB109" s="294">
        <f t="shared" si="80"/>
        <v>124.40788559963588</v>
      </c>
      <c r="AC109" s="168" t="s">
        <v>457</v>
      </c>
      <c r="AD109" s="263"/>
    </row>
    <row r="110" spans="1:30" s="140" customFormat="1" ht="15" customHeight="1">
      <c r="A110" s="80">
        <v>103</v>
      </c>
      <c r="B110" s="263"/>
      <c r="C110" s="264"/>
      <c r="D110" s="217" t="s">
        <v>500</v>
      </c>
      <c r="E110" s="291" t="s">
        <v>476</v>
      </c>
      <c r="F110" s="291" t="s">
        <v>476</v>
      </c>
      <c r="G110" s="291" t="s">
        <v>476</v>
      </c>
      <c r="H110" s="291" t="s">
        <v>476</v>
      </c>
      <c r="I110" s="291" t="s">
        <v>476</v>
      </c>
      <c r="J110" s="291" t="s">
        <v>476</v>
      </c>
      <c r="K110" s="196">
        <f>IF(AND(ISNUMBER(J23),($T23)&gt;0),(K32/K23)/($T$32/$T23)*100,0)</f>
        <v>76.761844913494926</v>
      </c>
      <c r="L110" s="196">
        <f t="shared" ref="L110:AB110" si="81">IF(AND(ISNUMBER(K23),($T23)&gt;0),(L32/L23)/($T$32/$T23)*100,0)</f>
        <v>76.372153446774519</v>
      </c>
      <c r="M110" s="196">
        <f t="shared" si="81"/>
        <v>77.562506208367068</v>
      </c>
      <c r="N110" s="196">
        <f t="shared" si="81"/>
        <v>77.34972107754777</v>
      </c>
      <c r="O110" s="196">
        <f t="shared" si="81"/>
        <v>79.327456893379534</v>
      </c>
      <c r="P110" s="196">
        <f t="shared" si="81"/>
        <v>83.007776891628197</v>
      </c>
      <c r="Q110" s="196">
        <f t="shared" si="81"/>
        <v>86.046950170094846</v>
      </c>
      <c r="R110" s="196">
        <f t="shared" si="81"/>
        <v>88.898747836759469</v>
      </c>
      <c r="S110" s="196">
        <f t="shared" si="81"/>
        <v>97.105905362952441</v>
      </c>
      <c r="T110" s="354">
        <f t="shared" si="81"/>
        <v>100</v>
      </c>
      <c r="U110" s="196">
        <f t="shared" si="81"/>
        <v>92.290194227875205</v>
      </c>
      <c r="V110" s="196">
        <f t="shared" si="81"/>
        <v>91.841494310359238</v>
      </c>
      <c r="W110" s="196">
        <f t="shared" si="81"/>
        <v>93.836572213553325</v>
      </c>
      <c r="X110" s="196">
        <f t="shared" si="81"/>
        <v>94.338146200145488</v>
      </c>
      <c r="Y110" s="196">
        <f t="shared" si="81"/>
        <v>94.600856332025842</v>
      </c>
      <c r="Z110" s="196">
        <f t="shared" si="81"/>
        <v>94.594300545769457</v>
      </c>
      <c r="AA110" s="196">
        <f t="shared" si="81"/>
        <v>96.503395248604505</v>
      </c>
      <c r="AB110" s="196">
        <f t="shared" si="81"/>
        <v>95.497788204150666</v>
      </c>
      <c r="AC110" s="168" t="s">
        <v>457</v>
      </c>
      <c r="AD110" s="263"/>
    </row>
    <row r="111" spans="1:30" s="140" customFormat="1" ht="15" customHeight="1">
      <c r="A111" s="86">
        <v>104</v>
      </c>
      <c r="B111" s="263"/>
      <c r="C111" s="264" t="s">
        <v>709</v>
      </c>
      <c r="D111" s="217" t="s">
        <v>710</v>
      </c>
      <c r="E111" s="196">
        <f>IF(ISNUMBER(E24),(#REF!/E24)/(#REF!/$G24)*100,0)</f>
        <v>0</v>
      </c>
      <c r="F111" s="196">
        <f>IF(ISNUMBER(F24),(#REF!/F24)/(#REF!/$G24)*100,0)</f>
        <v>0</v>
      </c>
      <c r="G111" s="196">
        <f>IF(ISNUMBER(G24),(G32/G24)/(G32/$G24)*100,0)</f>
        <v>100</v>
      </c>
      <c r="H111" s="196">
        <f>IF(ISNUMBER(H24),(#REF!/H24)/(#REF!/$G24)*100,0)</f>
        <v>0</v>
      </c>
      <c r="I111" s="196">
        <f>IF(ISNUMBER(I24),(#REF!/I24)/(#REF!/$G24)*100,0)</f>
        <v>0</v>
      </c>
      <c r="J111" s="196">
        <f>IF(ISNUMBER(J24),(#REF!/J24)/(#REF!/$G24)*100,0)</f>
        <v>0</v>
      </c>
      <c r="K111" s="196">
        <f>IF(ISNUMBER(K24),(G32/K24)/($G$32/$G24)*100,0)</f>
        <v>95.845828034655682</v>
      </c>
      <c r="L111" s="196">
        <f t="shared" ref="L111:AB111" si="82">IF(ISNUMBER(L24),(H32/L24)/($G$32/$G24)*100,0)</f>
        <v>93.916873006238603</v>
      </c>
      <c r="M111" s="196">
        <f t="shared" si="82"/>
        <v>95.157411646918902</v>
      </c>
      <c r="N111" s="196">
        <f t="shared" si="82"/>
        <v>95.748571854652909</v>
      </c>
      <c r="O111" s="196">
        <f t="shared" si="82"/>
        <v>95.477656343965805</v>
      </c>
      <c r="P111" s="196">
        <f t="shared" si="82"/>
        <v>96.275576831548548</v>
      </c>
      <c r="Q111" s="196">
        <f t="shared" si="82"/>
        <v>97.30480860275928</v>
      </c>
      <c r="R111" s="196">
        <f t="shared" si="82"/>
        <v>98.445763854830886</v>
      </c>
      <c r="S111" s="196">
        <f t="shared" si="82"/>
        <v>100.29576849750477</v>
      </c>
      <c r="T111" s="196">
        <f t="shared" si="82"/>
        <v>101.04456984372456</v>
      </c>
      <c r="U111" s="196">
        <f t="shared" si="82"/>
        <v>100.20500342328266</v>
      </c>
      <c r="V111" s="196">
        <f t="shared" si="82"/>
        <v>98.743406326575226</v>
      </c>
      <c r="W111" s="196">
        <f t="shared" si="82"/>
        <v>99.160782723439681</v>
      </c>
      <c r="X111" s="196">
        <f t="shared" si="82"/>
        <v>99.262196854109504</v>
      </c>
      <c r="Y111" s="196">
        <f t="shared" si="82"/>
        <v>102.33028779132675</v>
      </c>
      <c r="Z111" s="196">
        <f t="shared" si="82"/>
        <v>105.0749352769075</v>
      </c>
      <c r="AA111" s="196">
        <f t="shared" si="82"/>
        <v>105.65312104952092</v>
      </c>
      <c r="AB111" s="196">
        <f t="shared" si="82"/>
        <v>99.186657097585268</v>
      </c>
      <c r="AC111" s="168" t="s">
        <v>457</v>
      </c>
      <c r="AD111" s="263"/>
    </row>
    <row r="112" spans="1:30" s="140" customFormat="1" ht="15" customHeight="1">
      <c r="A112" s="80">
        <v>105</v>
      </c>
      <c r="B112" s="263"/>
      <c r="C112" s="264"/>
      <c r="D112" s="217" t="s">
        <v>500</v>
      </c>
      <c r="E112" s="157">
        <f>IF(AND(ISNUMBER(E24),($O24)&gt;0),(#REF!/E24)/(#REF!/$O24)*100,0)</f>
        <v>0</v>
      </c>
      <c r="F112" s="157">
        <f>IF(AND(ISNUMBER(F24),($O24)&gt;0),(#REF!/F24)/(#REF!/$O24)*100,0)</f>
        <v>0</v>
      </c>
      <c r="G112" s="157">
        <f>IF(AND(ISNUMBER(G24),($T24)&gt;0),(G32/G24)/(T32/$T24)*100,0)</f>
        <v>97.829774320413463</v>
      </c>
      <c r="H112" s="157">
        <f>IF(AND(ISNUMBER(H24),($O24)&gt;0),(#REF!/H24)/(#REF!/$O24)*100,0)</f>
        <v>0</v>
      </c>
      <c r="I112" s="157">
        <f>IF(AND(ISNUMBER(I24),($O24)&gt;0),(#REF!/I24)/(#REF!/$O24)*100,0)</f>
        <v>0</v>
      </c>
      <c r="J112" s="157">
        <f>IF(AND(ISNUMBER(J24),($O24)&gt;0),(#REF!/J24)/(#REF!/$O24)*100,0)</f>
        <v>0</v>
      </c>
      <c r="K112" s="157">
        <f>IF(AND(ISNUMBER(K24),($T24)&gt;0),(K32/K24)/($T$32/$T24)*100,0)</f>
        <v>97.596495389134873</v>
      </c>
      <c r="L112" s="157">
        <f t="shared" ref="L112:AB112" si="83">IF(AND(ISNUMBER(L24),($T24)&gt;0),(L32/L24)/($T$32/$T24)*100,0)</f>
        <v>98.341043423199096</v>
      </c>
      <c r="M112" s="157">
        <f t="shared" si="83"/>
        <v>99.175403687876894</v>
      </c>
      <c r="N112" s="157">
        <f t="shared" si="83"/>
        <v>100.03624751272811</v>
      </c>
      <c r="O112" s="157">
        <f t="shared" si="83"/>
        <v>101.8747045219317</v>
      </c>
      <c r="P112" s="157">
        <f t="shared" si="83"/>
        <v>102.57103328841468</v>
      </c>
      <c r="Q112" s="157">
        <f t="shared" si="83"/>
        <v>101.65518207036834</v>
      </c>
      <c r="R112" s="157">
        <f t="shared" si="83"/>
        <v>100.1273632743501</v>
      </c>
      <c r="S112" s="157">
        <f t="shared" si="83"/>
        <v>100.23348269454131</v>
      </c>
      <c r="T112" s="354">
        <f t="shared" si="83"/>
        <v>100</v>
      </c>
      <c r="U112" s="157">
        <f t="shared" si="83"/>
        <v>102.83852811412611</v>
      </c>
      <c r="V112" s="157">
        <f t="shared" si="83"/>
        <v>105.39087289751168</v>
      </c>
      <c r="W112" s="157">
        <f t="shared" si="83"/>
        <v>105.74464911858345</v>
      </c>
      <c r="X112" s="157">
        <f t="shared" si="83"/>
        <v>99.203987482913121</v>
      </c>
      <c r="Y112" s="157">
        <f t="shared" si="83"/>
        <v>102.64481657713993</v>
      </c>
      <c r="Z112" s="157">
        <f t="shared" si="83"/>
        <v>105.80563338864289</v>
      </c>
      <c r="AA112" s="157">
        <f t="shared" si="83"/>
        <v>105.67515368225592</v>
      </c>
      <c r="AB112" s="157">
        <f t="shared" si="83"/>
        <v>105.42660182057648</v>
      </c>
      <c r="AC112" s="168" t="s">
        <v>457</v>
      </c>
      <c r="AD112" s="263"/>
    </row>
    <row r="113" spans="1:30" s="140" customFormat="1" ht="15" customHeight="1">
      <c r="A113" s="86">
        <v>106</v>
      </c>
      <c r="B113" s="275"/>
      <c r="C113" s="264" t="s">
        <v>692</v>
      </c>
      <c r="D113" s="217" t="s">
        <v>711</v>
      </c>
      <c r="E113" s="196">
        <v>0</v>
      </c>
      <c r="F113" s="354">
        <f>IF(AND(ISNUMBER(F25),($F25)&gt;0),(F32/F25)/($F$32/$F25)*100,0)</f>
        <v>100</v>
      </c>
      <c r="G113" s="83">
        <f t="shared" ref="G113:AC113" si="84">IF(AND(ISNUMBER(G25),($F25)&gt;0),(G32/G25)/($F$32/$F25)*100,0)</f>
        <v>102.53464893389068</v>
      </c>
      <c r="H113" s="83">
        <f t="shared" si="84"/>
        <v>104.43437887201763</v>
      </c>
      <c r="I113" s="83">
        <f t="shared" si="84"/>
        <v>107.26773858335818</v>
      </c>
      <c r="J113" s="83">
        <f t="shared" si="84"/>
        <v>109.33111746038051</v>
      </c>
      <c r="K113" s="83">
        <f t="shared" si="84"/>
        <v>111.46880918559251</v>
      </c>
      <c r="L113" s="83">
        <f t="shared" si="84"/>
        <v>114.41787104612476</v>
      </c>
      <c r="M113" s="83">
        <f t="shared" si="84"/>
        <v>115.75333386386258</v>
      </c>
      <c r="N113" s="83">
        <f t="shared" si="84"/>
        <v>117.33352109652677</v>
      </c>
      <c r="O113" s="83">
        <f t="shared" si="84"/>
        <v>120.30041143205135</v>
      </c>
      <c r="P113" s="83">
        <f t="shared" si="84"/>
        <v>123.5314801103015</v>
      </c>
      <c r="Q113" s="83">
        <f t="shared" si="84"/>
        <v>125.04771166231225</v>
      </c>
      <c r="R113" s="83">
        <f t="shared" si="84"/>
        <v>126.06073820647796</v>
      </c>
      <c r="S113" s="83">
        <f t="shared" si="84"/>
        <v>127.31676846631809</v>
      </c>
      <c r="T113" s="83">
        <f t="shared" si="84"/>
        <v>129.24688629903162</v>
      </c>
      <c r="U113" s="83">
        <f t="shared" si="84"/>
        <v>131.73397048054926</v>
      </c>
      <c r="V113" s="83">
        <f t="shared" si="84"/>
        <v>133.73193246402292</v>
      </c>
      <c r="W113" s="83">
        <f t="shared" si="84"/>
        <v>133.98266446324166</v>
      </c>
      <c r="X113" s="83">
        <f t="shared" si="84"/>
        <v>130.54763645546811</v>
      </c>
      <c r="Y113" s="83">
        <f t="shared" si="84"/>
        <v>133.77666916908063</v>
      </c>
      <c r="Z113" s="83">
        <f t="shared" si="84"/>
        <v>136.52727171072755</v>
      </c>
      <c r="AA113" s="83">
        <f t="shared" si="84"/>
        <v>137.2321067733034</v>
      </c>
      <c r="AB113" s="83">
        <f t="shared" si="84"/>
        <v>138.13277372861566</v>
      </c>
      <c r="AC113" s="83">
        <f t="shared" si="84"/>
        <v>138.6348694791788</v>
      </c>
      <c r="AD113" s="263"/>
    </row>
    <row r="114" spans="1:30" s="140" customFormat="1" ht="15" customHeight="1">
      <c r="A114" s="80">
        <v>107</v>
      </c>
      <c r="B114" s="275"/>
      <c r="C114" s="264"/>
      <c r="D114" s="217" t="s">
        <v>500</v>
      </c>
      <c r="E114" s="157">
        <f>IF(AND(ISNUMBER(E25),($O25)&gt;0),(#REF!/E25)/(#REF!/$O25)*100,0)</f>
        <v>0</v>
      </c>
      <c r="F114" s="157">
        <f>IF(AND(ISNUMBER(F25),($T25)&gt;0),(F32/F25)/($T$32/$T25)*100,0)</f>
        <v>77.371302987242061</v>
      </c>
      <c r="G114" s="157">
        <f t="shared" ref="G114:AC114" si="85">IF(AND(ISNUMBER(G25),($T25)&gt;0),(G32/G25)/($T$32/$T25)*100,0)</f>
        <v>79.332393893545529</v>
      </c>
      <c r="H114" s="157">
        <f t="shared" si="85"/>
        <v>80.802239699913073</v>
      </c>
      <c r="I114" s="157">
        <f t="shared" si="85"/>
        <v>82.994447026892828</v>
      </c>
      <c r="J114" s="157">
        <f t="shared" si="85"/>
        <v>84.590910149608519</v>
      </c>
      <c r="K114" s="157">
        <f t="shared" si="85"/>
        <v>86.244870091255493</v>
      </c>
      <c r="L114" s="157">
        <f t="shared" si="85"/>
        <v>88.526597678649097</v>
      </c>
      <c r="M114" s="157">
        <f t="shared" si="85"/>
        <v>89.559862661642981</v>
      </c>
      <c r="N114" s="157">
        <f t="shared" si="85"/>
        <v>90.782474113193317</v>
      </c>
      <c r="O114" s="157">
        <f t="shared" si="85"/>
        <v>93.077995823991245</v>
      </c>
      <c r="P114" s="157">
        <f t="shared" si="85"/>
        <v>95.577915760766047</v>
      </c>
      <c r="Q114" s="157">
        <f t="shared" si="85"/>
        <v>96.751043868860449</v>
      </c>
      <c r="R114" s="157">
        <f t="shared" si="85"/>
        <v>97.534835705688096</v>
      </c>
      <c r="S114" s="157">
        <f t="shared" si="85"/>
        <v>98.50664268364045</v>
      </c>
      <c r="T114" s="354">
        <f t="shared" si="85"/>
        <v>100</v>
      </c>
      <c r="U114" s="157">
        <f t="shared" si="85"/>
        <v>101.9242894376298</v>
      </c>
      <c r="V114" s="157">
        <f t="shared" si="85"/>
        <v>103.47013865743313</v>
      </c>
      <c r="W114" s="157">
        <f t="shared" si="85"/>
        <v>103.66413327223461</v>
      </c>
      <c r="X114" s="157">
        <f t="shared" si="85"/>
        <v>101.00640734464351</v>
      </c>
      <c r="Y114" s="157">
        <f t="shared" si="85"/>
        <v>103.50475202904983</v>
      </c>
      <c r="Z114" s="157">
        <f t="shared" si="85"/>
        <v>105.63292905552221</v>
      </c>
      <c r="AA114" s="157">
        <f t="shared" si="85"/>
        <v>106.17826912734812</v>
      </c>
      <c r="AB114" s="157">
        <f t="shared" si="85"/>
        <v>106.87512688624874</v>
      </c>
      <c r="AC114" s="157">
        <f t="shared" si="85"/>
        <v>107.26360491070301</v>
      </c>
      <c r="AD114" s="263"/>
    </row>
    <row r="115" spans="1:30" s="140" customFormat="1" ht="15" customHeight="1">
      <c r="A115" s="86">
        <v>108</v>
      </c>
      <c r="B115" s="263"/>
      <c r="C115" s="264" t="s">
        <v>433</v>
      </c>
      <c r="D115" s="217" t="s">
        <v>711</v>
      </c>
      <c r="E115" s="196">
        <v>0</v>
      </c>
      <c r="F115" s="354">
        <f>IF(AND(ISNUMBER(F27),($F27)&gt;0),(F32/F27)/($F$32/$F27)*100,0)</f>
        <v>100</v>
      </c>
      <c r="G115" s="83">
        <f t="shared" ref="G115:AC115" si="86">IF(AND(ISNUMBER(G27),($F27)&gt;0),(G32/G27)/($F$32/$F27)*100,0)</f>
        <v>97.038150007637498</v>
      </c>
      <c r="H115" s="83">
        <f t="shared" si="86"/>
        <v>92.395263448230864</v>
      </c>
      <c r="I115" s="83">
        <f t="shared" si="86"/>
        <v>91.731787807133244</v>
      </c>
      <c r="J115" s="83">
        <f t="shared" si="86"/>
        <v>90.623556080017551</v>
      </c>
      <c r="K115" s="83">
        <f t="shared" si="86"/>
        <v>88.89236187917065</v>
      </c>
      <c r="L115" s="83">
        <f t="shared" si="86"/>
        <v>88.150732221113344</v>
      </c>
      <c r="M115" s="83">
        <f t="shared" si="86"/>
        <v>87.312161223487124</v>
      </c>
      <c r="N115" s="83">
        <f t="shared" si="86"/>
        <v>86.163739771738776</v>
      </c>
      <c r="O115" s="83">
        <f t="shared" si="86"/>
        <v>85.606922735386405</v>
      </c>
      <c r="P115" s="83">
        <f t="shared" si="86"/>
        <v>84.090816180689359</v>
      </c>
      <c r="Q115" s="83">
        <f t="shared" si="86"/>
        <v>81.871779892906687</v>
      </c>
      <c r="R115" s="83">
        <f t="shared" si="86"/>
        <v>79.746726124669124</v>
      </c>
      <c r="S115" s="83">
        <f t="shared" si="86"/>
        <v>79.440446969358007</v>
      </c>
      <c r="T115" s="83">
        <f t="shared" si="86"/>
        <v>78.765670376387263</v>
      </c>
      <c r="U115" s="83">
        <f t="shared" si="86"/>
        <v>80.194872816435876</v>
      </c>
      <c r="V115" s="83">
        <f t="shared" si="86"/>
        <v>80.937315442232077</v>
      </c>
      <c r="W115" s="83">
        <f t="shared" si="86"/>
        <v>79.889380727080919</v>
      </c>
      <c r="X115" s="83">
        <f t="shared" si="86"/>
        <v>74.226662510230099</v>
      </c>
      <c r="Y115" s="83">
        <f t="shared" si="86"/>
        <v>76.420706239716495</v>
      </c>
      <c r="Z115" s="83">
        <f t="shared" si="86"/>
        <v>78.085464847797056</v>
      </c>
      <c r="AA115" s="83">
        <f t="shared" si="86"/>
        <v>77.177053225593767</v>
      </c>
      <c r="AB115" s="83">
        <f t="shared" si="86"/>
        <v>76.420706239716509</v>
      </c>
      <c r="AC115" s="83">
        <f t="shared" si="86"/>
        <v>76.680984898621873</v>
      </c>
      <c r="AD115" s="263"/>
    </row>
    <row r="116" spans="1:30" s="140" customFormat="1" ht="15" customHeight="1">
      <c r="A116" s="80">
        <v>109</v>
      </c>
      <c r="B116" s="263"/>
      <c r="C116" s="264"/>
      <c r="D116" s="217" t="s">
        <v>500</v>
      </c>
      <c r="E116" s="157">
        <f>IF(AND(ISNUMBER(E27),($O27)&gt;0),(#REF!/E27)/(#REF!/$O27)*100,0)</f>
        <v>0</v>
      </c>
      <c r="F116" s="157">
        <f>IF(AND(ISNUMBER(F27),($T27)&gt;0),(F32/F27)/($T$32/$T27)*100,0)</f>
        <v>126.95886357869234</v>
      </c>
      <c r="G116" s="157">
        <f t="shared" ref="G116:AC116" si="87">IF(AND(ISNUMBER(G27),($T27)&gt;0),(G32/G27)/($T$32/$T27)*100,0)</f>
        <v>123.19853248748333</v>
      </c>
      <c r="H116" s="157">
        <f t="shared" si="87"/>
        <v>117.30397647441279</v>
      </c>
      <c r="I116" s="157">
        <f t="shared" si="87"/>
        <v>116.46163534035384</v>
      </c>
      <c r="J116" s="157">
        <f t="shared" si="87"/>
        <v>115.05463693378924</v>
      </c>
      <c r="K116" s="157">
        <f t="shared" si="87"/>
        <v>112.85673245005381</v>
      </c>
      <c r="L116" s="157">
        <f t="shared" si="87"/>
        <v>111.91516786422167</v>
      </c>
      <c r="M116" s="157">
        <f t="shared" si="87"/>
        <v>110.85052765533494</v>
      </c>
      <c r="N116" s="157">
        <f t="shared" si="87"/>
        <v>109.39250483110132</v>
      </c>
      <c r="O116" s="157">
        <f t="shared" si="87"/>
        <v>108.68557624953579</v>
      </c>
      <c r="P116" s="157">
        <f t="shared" si="87"/>
        <v>106.76074459705033</v>
      </c>
      <c r="Q116" s="157">
        <f t="shared" si="87"/>
        <v>103.94348134368268</v>
      </c>
      <c r="R116" s="157">
        <f t="shared" si="87"/>
        <v>101.24553722909209</v>
      </c>
      <c r="S116" s="157">
        <f t="shared" si="87"/>
        <v>100.85668869413067</v>
      </c>
      <c r="T116" s="354">
        <f t="shared" si="87"/>
        <v>100</v>
      </c>
      <c r="U116" s="157">
        <f t="shared" si="87"/>
        <v>101.81449917612466</v>
      </c>
      <c r="V116" s="157">
        <f t="shared" si="87"/>
        <v>102.75709589655931</v>
      </c>
      <c r="W116" s="157">
        <f t="shared" si="87"/>
        <v>101.4266498911568</v>
      </c>
      <c r="X116" s="157">
        <f t="shared" si="87"/>
        <v>94.237327195379422</v>
      </c>
      <c r="Y116" s="157">
        <f t="shared" si="87"/>
        <v>97.02286018075489</v>
      </c>
      <c r="Z116" s="157">
        <f t="shared" si="87"/>
        <v>99.136418790902439</v>
      </c>
      <c r="AA116" s="157">
        <f t="shared" si="87"/>
        <v>97.983109718736372</v>
      </c>
      <c r="AB116" s="157">
        <f t="shared" si="87"/>
        <v>97.022860180754904</v>
      </c>
      <c r="AC116" s="157">
        <f t="shared" si="87"/>
        <v>97.353307008239014</v>
      </c>
      <c r="AD116" s="263"/>
    </row>
    <row r="117" spans="1:30" ht="15" customHeight="1">
      <c r="A117" s="335" t="s">
        <v>646</v>
      </c>
      <c r="B117" s="297"/>
      <c r="C117" s="298"/>
      <c r="D117" s="299"/>
      <c r="E117" s="299"/>
      <c r="F117" s="144"/>
      <c r="G117" s="300"/>
      <c r="H117" s="300"/>
      <c r="I117" s="300"/>
      <c r="J117" s="300"/>
      <c r="K117" s="300"/>
      <c r="L117" s="300"/>
      <c r="M117" s="301"/>
      <c r="N117" s="88"/>
      <c r="O117" s="88"/>
      <c r="P117" s="107"/>
      <c r="Q117" s="107"/>
      <c r="R117" s="107"/>
      <c r="S117" s="272"/>
      <c r="T117" s="272"/>
      <c r="U117" s="272"/>
      <c r="V117" s="272"/>
      <c r="W117" s="272"/>
      <c r="X117" s="272"/>
      <c r="Y117" s="272"/>
      <c r="Z117" s="272"/>
      <c r="AA117" s="272"/>
      <c r="AB117" s="272"/>
      <c r="AC117" s="272"/>
    </row>
    <row r="118" spans="1:30" ht="12" customHeight="1">
      <c r="A118" s="303" t="s">
        <v>714</v>
      </c>
      <c r="B118" s="297"/>
      <c r="D118" s="299"/>
      <c r="E118" s="299"/>
      <c r="F118" s="300"/>
      <c r="G118" s="300"/>
      <c r="H118" s="300"/>
      <c r="I118" s="300"/>
      <c r="J118" s="300"/>
      <c r="K118" s="300"/>
      <c r="L118" s="300"/>
      <c r="M118" s="301"/>
      <c r="N118" s="88"/>
      <c r="O118" s="88"/>
      <c r="P118" s="107"/>
      <c r="Q118" s="107"/>
      <c r="R118" s="107"/>
    </row>
    <row r="119" spans="1:30" ht="12.75" customHeight="1">
      <c r="A119" s="301" t="s">
        <v>715</v>
      </c>
      <c r="D119" s="299"/>
      <c r="E119" s="299"/>
      <c r="F119" s="304"/>
      <c r="G119" s="304"/>
      <c r="H119" s="304"/>
      <c r="I119" s="304"/>
      <c r="J119" s="304"/>
      <c r="K119" s="304"/>
      <c r="L119" s="305"/>
      <c r="M119" s="301"/>
      <c r="N119" s="88"/>
      <c r="O119" s="88"/>
      <c r="P119" s="107"/>
      <c r="Q119" s="107"/>
      <c r="R119" s="107"/>
    </row>
    <row r="120" spans="1:30" ht="12.75" customHeight="1">
      <c r="A120" s="301" t="s">
        <v>716</v>
      </c>
      <c r="D120" s="299"/>
      <c r="E120" s="299"/>
      <c r="F120" s="304"/>
      <c r="G120" s="304"/>
      <c r="H120" s="304"/>
      <c r="I120" s="304"/>
      <c r="J120" s="304"/>
      <c r="K120" s="304"/>
      <c r="L120" s="304"/>
      <c r="M120" s="301"/>
      <c r="N120" s="88"/>
      <c r="O120" s="88"/>
      <c r="P120" s="107"/>
      <c r="Q120" s="107"/>
      <c r="R120" s="107"/>
    </row>
    <row r="121" spans="1:30" ht="12.75" customHeight="1">
      <c r="A121" s="301" t="s">
        <v>717</v>
      </c>
      <c r="D121" s="301"/>
      <c r="E121" s="301"/>
      <c r="F121" s="301"/>
      <c r="G121" s="301"/>
      <c r="H121" s="301"/>
      <c r="I121" s="301"/>
      <c r="J121" s="301"/>
      <c r="K121" s="301"/>
      <c r="L121" s="301"/>
      <c r="M121" s="306"/>
      <c r="N121" s="88"/>
      <c r="O121" s="88"/>
      <c r="P121" s="107"/>
      <c r="Q121" s="107"/>
      <c r="R121" s="107"/>
    </row>
    <row r="122" spans="1:30" ht="12.75" customHeight="1">
      <c r="A122" s="301" t="s">
        <v>769</v>
      </c>
      <c r="D122" s="301"/>
      <c r="E122" s="301"/>
      <c r="F122" s="301"/>
      <c r="G122" s="301"/>
      <c r="H122" s="301"/>
      <c r="I122" s="301"/>
      <c r="J122" s="301"/>
      <c r="K122" s="301"/>
      <c r="L122" s="301"/>
      <c r="M122" s="306"/>
      <c r="N122" s="88"/>
      <c r="O122" s="88"/>
      <c r="P122" s="107"/>
      <c r="Q122" s="107"/>
      <c r="R122" s="107"/>
    </row>
    <row r="123" spans="1:30" ht="12.75" customHeight="1">
      <c r="A123" s="336" t="s">
        <v>770</v>
      </c>
      <c r="D123" s="301"/>
      <c r="E123" s="301"/>
      <c r="F123" s="301"/>
      <c r="G123" s="301"/>
      <c r="H123" s="301"/>
      <c r="I123" s="301"/>
      <c r="J123" s="301"/>
      <c r="K123" s="301"/>
      <c r="L123" s="301"/>
      <c r="M123" s="306"/>
      <c r="N123" s="88"/>
      <c r="O123" s="88"/>
      <c r="P123" s="107"/>
      <c r="Q123" s="107"/>
      <c r="R123" s="107"/>
    </row>
    <row r="124" spans="1:30" ht="12.75" customHeight="1">
      <c r="A124" s="88" t="s">
        <v>718</v>
      </c>
      <c r="D124" s="301"/>
      <c r="E124" s="301"/>
      <c r="F124" s="301"/>
      <c r="G124" s="301"/>
      <c r="H124" s="301"/>
      <c r="I124" s="301"/>
      <c r="J124" s="301"/>
      <c r="K124" s="301"/>
      <c r="L124" s="301"/>
      <c r="M124" s="306"/>
      <c r="N124" s="88"/>
      <c r="O124" s="88"/>
      <c r="P124" s="107"/>
      <c r="Q124" s="107"/>
      <c r="R124" s="107"/>
    </row>
    <row r="125" spans="1:30" ht="12.75" customHeight="1">
      <c r="C125" s="301"/>
      <c r="D125" s="307"/>
      <c r="E125" s="307"/>
      <c r="F125" s="308"/>
      <c r="G125" s="308"/>
      <c r="H125" s="308"/>
      <c r="I125" s="308"/>
      <c r="J125" s="308"/>
      <c r="K125" s="308"/>
      <c r="L125" s="301"/>
      <c r="M125" s="301"/>
      <c r="N125" s="88"/>
      <c r="O125" s="88"/>
      <c r="P125" s="107"/>
      <c r="Q125" s="107"/>
      <c r="R125" s="107"/>
    </row>
    <row r="126" spans="1:30" ht="12.75" customHeight="1">
      <c r="C126" s="301"/>
      <c r="D126" s="307"/>
      <c r="E126" s="307"/>
      <c r="F126" s="308"/>
      <c r="G126" s="308"/>
      <c r="H126" s="308"/>
      <c r="I126" s="308"/>
      <c r="J126" s="308"/>
      <c r="K126" s="308"/>
      <c r="L126" s="301"/>
      <c r="M126" s="301"/>
      <c r="N126" s="88"/>
      <c r="O126" s="107"/>
      <c r="P126" s="309"/>
      <c r="Q126" s="309"/>
      <c r="R126" s="309"/>
    </row>
    <row r="127" spans="1:30" ht="9" customHeight="1">
      <c r="C127" s="301"/>
      <c r="D127" s="307"/>
      <c r="E127" s="307"/>
      <c r="F127" s="308"/>
      <c r="G127" s="308"/>
      <c r="H127" s="308"/>
      <c r="I127" s="308"/>
      <c r="J127" s="308"/>
      <c r="K127" s="308"/>
      <c r="L127" s="301"/>
      <c r="M127" s="301"/>
      <c r="N127" s="88"/>
      <c r="O127" s="107"/>
      <c r="P127" s="309"/>
      <c r="Q127" s="309"/>
      <c r="R127" s="309"/>
    </row>
    <row r="128" spans="1:30" ht="17.100000000000001" customHeight="1">
      <c r="F128" s="310"/>
      <c r="G128" s="310"/>
      <c r="H128" s="310"/>
      <c r="I128" s="311"/>
      <c r="J128" s="310"/>
      <c r="K128" s="310"/>
    </row>
    <row r="129" spans="3:18" ht="17.100000000000001" customHeight="1">
      <c r="E129" s="310"/>
      <c r="F129" s="312"/>
      <c r="G129" s="312"/>
      <c r="H129" s="312"/>
      <c r="I129" s="312"/>
      <c r="J129" s="312"/>
      <c r="K129" s="312"/>
      <c r="L129" s="312"/>
      <c r="M129" s="312"/>
      <c r="N129" s="312"/>
      <c r="O129" s="312"/>
      <c r="P129" s="312"/>
      <c r="Q129" s="312"/>
      <c r="R129" s="312"/>
    </row>
    <row r="130" spans="3:18" ht="15" customHeight="1">
      <c r="E130" s="312"/>
      <c r="F130" s="312"/>
      <c r="G130" s="312"/>
      <c r="H130" s="312"/>
      <c r="I130" s="312"/>
      <c r="J130" s="312"/>
      <c r="K130" s="312"/>
      <c r="L130" s="312"/>
      <c r="M130" s="312"/>
      <c r="N130" s="312"/>
      <c r="O130" s="312"/>
      <c r="P130" s="312"/>
      <c r="Q130" s="312"/>
      <c r="R130" s="312"/>
    </row>
    <row r="131" spans="3:18" ht="15" customHeight="1">
      <c r="E131" s="312"/>
      <c r="F131" s="312"/>
      <c r="G131" s="312"/>
      <c r="H131" s="312"/>
      <c r="I131" s="312"/>
      <c r="J131" s="312"/>
      <c r="K131" s="312"/>
      <c r="L131" s="312"/>
      <c r="M131" s="312"/>
      <c r="N131" s="312"/>
      <c r="O131" s="312"/>
      <c r="P131" s="312"/>
      <c r="Q131" s="312"/>
      <c r="R131" s="312"/>
    </row>
    <row r="132" spans="3:18">
      <c r="E132" s="312"/>
      <c r="F132" s="312"/>
      <c r="G132" s="312"/>
      <c r="H132" s="312"/>
      <c r="I132" s="312"/>
      <c r="J132" s="312"/>
      <c r="K132" s="312"/>
      <c r="L132" s="312"/>
      <c r="M132" s="312"/>
      <c r="N132" s="312"/>
      <c r="O132" s="312"/>
      <c r="P132" s="312"/>
      <c r="Q132" s="312"/>
      <c r="R132" s="312"/>
    </row>
    <row r="133" spans="3:18">
      <c r="E133" s="312"/>
      <c r="F133" s="312"/>
      <c r="G133" s="312"/>
      <c r="H133" s="312"/>
      <c r="I133" s="312"/>
      <c r="J133" s="312"/>
      <c r="K133" s="312"/>
      <c r="L133" s="312"/>
      <c r="M133" s="312"/>
      <c r="N133" s="312"/>
      <c r="O133" s="312"/>
      <c r="P133" s="312"/>
      <c r="Q133" s="312"/>
      <c r="R133" s="312"/>
    </row>
    <row r="134" spans="3:18">
      <c r="E134" s="312"/>
      <c r="F134" s="312"/>
      <c r="G134" s="312"/>
      <c r="H134" s="312"/>
      <c r="I134" s="312"/>
      <c r="J134" s="312"/>
      <c r="K134" s="312"/>
      <c r="L134" s="312"/>
      <c r="M134" s="312"/>
      <c r="N134" s="312"/>
      <c r="O134" s="312"/>
      <c r="P134" s="312"/>
      <c r="Q134" s="312"/>
      <c r="R134" s="312"/>
    </row>
    <row r="135" spans="3:18">
      <c r="E135" s="312"/>
      <c r="F135" s="312"/>
      <c r="G135" s="312"/>
      <c r="H135" s="312"/>
      <c r="I135" s="312"/>
      <c r="J135" s="312"/>
      <c r="K135" s="312"/>
      <c r="L135" s="312"/>
      <c r="M135" s="312"/>
      <c r="N135" s="312"/>
      <c r="O135" s="312"/>
      <c r="P135" s="312"/>
      <c r="Q135" s="312"/>
      <c r="R135" s="312"/>
    </row>
    <row r="137" spans="3:18">
      <c r="C137" s="245"/>
    </row>
    <row r="138" spans="3:18">
      <c r="C138" s="245"/>
    </row>
  </sheetData>
  <printOptions horizontalCentered="1"/>
  <pageMargins left="0.39370078740157483" right="0.39370078740157483" top="0.59055118110236227" bottom="0.59055118110236227" header="0.11811023622047245" footer="0.11811023622047245"/>
  <pageSetup paperSize="9" scale="65" firstPageNumber="4" fitToWidth="2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  <rowBreaks count="1" manualBreakCount="1">
    <brk id="7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D360"/>
  <sheetViews>
    <sheetView workbookViewId="0"/>
  </sheetViews>
  <sheetFormatPr baseColWidth="10" defaultRowHeight="12.75"/>
  <cols>
    <col min="1" max="1" width="5.7109375" style="107" customWidth="1"/>
    <col min="2" max="2" width="64.140625" style="107" customWidth="1"/>
    <col min="3" max="3" width="20.42578125" style="107" customWidth="1"/>
    <col min="4" max="5" width="10.7109375" style="107" customWidth="1"/>
    <col min="6" max="8" width="10.7109375" style="107" hidden="1" customWidth="1"/>
    <col min="9" max="9" width="10.7109375" style="107" customWidth="1"/>
    <col min="10" max="13" width="10.7109375" style="107" hidden="1" customWidth="1"/>
    <col min="14" max="14" width="10.7109375" style="107" customWidth="1"/>
    <col min="15" max="18" width="10.7109375" style="107" hidden="1" customWidth="1"/>
    <col min="19" max="28" width="10.7109375" style="107" customWidth="1"/>
    <col min="29" max="16384" width="11.42578125" style="107"/>
  </cols>
  <sheetData>
    <row r="1" spans="1:29" ht="20.100000000000001" customHeight="1">
      <c r="A1" s="216" t="s">
        <v>445</v>
      </c>
      <c r="B1" s="113"/>
      <c r="C1" s="113"/>
      <c r="D1" s="113"/>
      <c r="E1" s="113"/>
      <c r="F1" s="113"/>
      <c r="G1" s="113"/>
      <c r="J1" s="113"/>
      <c r="K1" s="113"/>
      <c r="L1" s="113"/>
      <c r="M1" s="113"/>
      <c r="N1" s="113"/>
      <c r="S1" s="216"/>
    </row>
    <row r="2" spans="1:29" ht="16.5" customHeight="1">
      <c r="A2" s="114"/>
      <c r="B2" s="115"/>
      <c r="C2" s="116"/>
      <c r="D2" s="116"/>
      <c r="E2" s="117"/>
      <c r="F2" s="117"/>
      <c r="G2" s="117"/>
      <c r="H2" s="118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5"/>
      <c r="Y2" s="115"/>
      <c r="Z2" s="115"/>
      <c r="AA2" s="115"/>
      <c r="AB2" s="115"/>
    </row>
    <row r="3" spans="1:29" ht="27" customHeight="1">
      <c r="A3" s="119" t="s">
        <v>416</v>
      </c>
      <c r="B3" s="120" t="s">
        <v>417</v>
      </c>
      <c r="C3" s="120" t="s">
        <v>418</v>
      </c>
      <c r="D3" s="120">
        <v>1990</v>
      </c>
      <c r="E3" s="120">
        <v>1991</v>
      </c>
      <c r="F3" s="120">
        <v>1992</v>
      </c>
      <c r="G3" s="120">
        <v>1993</v>
      </c>
      <c r="H3" s="120">
        <v>1994</v>
      </c>
      <c r="I3" s="120">
        <v>1995</v>
      </c>
      <c r="J3" s="122">
        <v>1996</v>
      </c>
      <c r="K3" s="123">
        <v>1997</v>
      </c>
      <c r="L3" s="123">
        <v>1998</v>
      </c>
      <c r="M3" s="124">
        <v>1999</v>
      </c>
      <c r="N3" s="120">
        <v>2000</v>
      </c>
      <c r="O3" s="224">
        <v>2001</v>
      </c>
      <c r="P3" s="124">
        <v>2002</v>
      </c>
      <c r="Q3" s="124">
        <v>2003</v>
      </c>
      <c r="R3" s="124">
        <v>2004</v>
      </c>
      <c r="S3" s="330">
        <v>2005</v>
      </c>
      <c r="T3" s="212">
        <v>2006</v>
      </c>
      <c r="U3" s="120">
        <v>2007</v>
      </c>
      <c r="V3" s="121">
        <v>2008</v>
      </c>
      <c r="W3" s="120">
        <v>2009</v>
      </c>
      <c r="X3" s="121">
        <v>2010</v>
      </c>
      <c r="Y3" s="121">
        <v>2011</v>
      </c>
      <c r="Z3" s="121">
        <v>2012</v>
      </c>
      <c r="AA3" s="121">
        <v>2013</v>
      </c>
      <c r="AB3" s="121">
        <v>2014</v>
      </c>
      <c r="AC3" s="166"/>
    </row>
    <row r="4" spans="1:29" s="88" customFormat="1" ht="23.25" customHeight="1">
      <c r="A4" s="229"/>
      <c r="B4" s="125"/>
      <c r="C4" s="126"/>
      <c r="D4" s="222" t="s">
        <v>446</v>
      </c>
      <c r="E4" s="221"/>
      <c r="F4" s="221"/>
      <c r="G4" s="221"/>
      <c r="H4" s="221"/>
      <c r="I4" s="221"/>
      <c r="J4" s="220" t="s">
        <v>446</v>
      </c>
      <c r="K4" s="220"/>
      <c r="L4" s="220"/>
      <c r="M4" s="220"/>
      <c r="N4" s="127"/>
      <c r="O4" s="220"/>
      <c r="P4" s="220"/>
      <c r="Q4" s="220"/>
      <c r="R4" s="220"/>
      <c r="S4" s="227"/>
      <c r="T4" s="220"/>
      <c r="U4" s="220"/>
      <c r="V4" s="220"/>
      <c r="W4" s="220"/>
      <c r="X4" s="220"/>
      <c r="Y4" s="220"/>
      <c r="Z4" s="220"/>
      <c r="AA4" s="220"/>
      <c r="AB4" s="127"/>
      <c r="AC4" s="104"/>
    </row>
    <row r="5" spans="1:29" s="74" customFormat="1" ht="15" customHeight="1">
      <c r="A5" s="86">
        <v>1</v>
      </c>
      <c r="B5" s="128" t="s">
        <v>447</v>
      </c>
      <c r="C5" s="86" t="s">
        <v>448</v>
      </c>
      <c r="D5" s="129">
        <v>0</v>
      </c>
      <c r="E5" s="130">
        <v>80274.563999999998</v>
      </c>
      <c r="F5" s="130">
        <v>80974.631999999998</v>
      </c>
      <c r="G5" s="130">
        <v>81338.092999999993</v>
      </c>
      <c r="H5" s="130">
        <v>81538.603000000003</v>
      </c>
      <c r="I5" s="130">
        <v>81817.498999999996</v>
      </c>
      <c r="J5" s="130">
        <v>82012.161999999997</v>
      </c>
      <c r="K5" s="130">
        <v>82057.379000000001</v>
      </c>
      <c r="L5" s="130">
        <v>82037.010999999999</v>
      </c>
      <c r="M5" s="130">
        <v>82163.475000000006</v>
      </c>
      <c r="N5" s="130">
        <v>82259.53</v>
      </c>
      <c r="O5" s="130">
        <v>82440.3</v>
      </c>
      <c r="P5" s="130">
        <v>82536.679999999993</v>
      </c>
      <c r="Q5" s="130">
        <v>82531.671000000002</v>
      </c>
      <c r="R5" s="130">
        <v>82500.849000000002</v>
      </c>
      <c r="S5" s="130">
        <v>82437.994999999995</v>
      </c>
      <c r="T5" s="130">
        <v>82314.906000000003</v>
      </c>
      <c r="U5" s="130">
        <v>82217.837</v>
      </c>
      <c r="V5" s="130">
        <v>82002.356</v>
      </c>
      <c r="W5" s="130">
        <v>81802.3</v>
      </c>
      <c r="X5" s="130">
        <v>81751.601999999999</v>
      </c>
      <c r="Y5" s="131">
        <v>81843.743000000002</v>
      </c>
      <c r="Z5" s="132">
        <v>80523.745999999999</v>
      </c>
      <c r="AA5" s="131">
        <v>80767.5</v>
      </c>
      <c r="AB5" s="131">
        <v>81197.5</v>
      </c>
      <c r="AC5" s="134"/>
    </row>
    <row r="6" spans="1:29" s="74" customFormat="1" ht="15" customHeight="1">
      <c r="A6" s="86">
        <v>2</v>
      </c>
      <c r="B6" s="128" t="s">
        <v>449</v>
      </c>
      <c r="C6" s="86" t="s">
        <v>448</v>
      </c>
      <c r="D6" s="129">
        <v>0</v>
      </c>
      <c r="E6" s="130">
        <v>35367</v>
      </c>
      <c r="F6" s="130">
        <v>35832.5</v>
      </c>
      <c r="G6" s="130">
        <v>36346.25</v>
      </c>
      <c r="H6" s="130">
        <v>36755.75</v>
      </c>
      <c r="I6" s="130">
        <v>37023.75</v>
      </c>
      <c r="J6" s="130">
        <v>37325</v>
      </c>
      <c r="K6" s="130">
        <v>37475.75</v>
      </c>
      <c r="L6" s="130">
        <v>37597.75</v>
      </c>
      <c r="M6" s="130">
        <v>37877.25</v>
      </c>
      <c r="N6" s="130">
        <v>38207</v>
      </c>
      <c r="O6" s="130">
        <v>38521.5</v>
      </c>
      <c r="P6" s="130">
        <v>38774.5</v>
      </c>
      <c r="Q6" s="130">
        <v>38988.5</v>
      </c>
      <c r="R6" s="130">
        <v>39136</v>
      </c>
      <c r="S6" s="130">
        <v>39178</v>
      </c>
      <c r="T6" s="130">
        <v>39767</v>
      </c>
      <c r="U6" s="130">
        <v>39722</v>
      </c>
      <c r="V6" s="130">
        <v>40076</v>
      </c>
      <c r="W6" s="130">
        <v>40189</v>
      </c>
      <c r="X6" s="130">
        <v>40301</v>
      </c>
      <c r="Y6" s="131">
        <v>40439</v>
      </c>
      <c r="Z6" s="132">
        <v>39707</v>
      </c>
      <c r="AA6" s="131">
        <v>39933</v>
      </c>
      <c r="AB6" s="131">
        <v>40222</v>
      </c>
      <c r="AC6" s="135"/>
    </row>
    <row r="7" spans="1:29" s="74" customFormat="1" ht="15" customHeight="1">
      <c r="A7" s="86">
        <v>3</v>
      </c>
      <c r="B7" s="128" t="s">
        <v>450</v>
      </c>
      <c r="C7" s="86" t="s">
        <v>451</v>
      </c>
      <c r="D7" s="129">
        <v>0</v>
      </c>
      <c r="E7" s="136" t="s">
        <v>452</v>
      </c>
      <c r="F7" s="130">
        <v>12022.071482582796</v>
      </c>
      <c r="G7" s="136" t="s">
        <v>452</v>
      </c>
      <c r="H7" s="136" t="s">
        <v>452</v>
      </c>
      <c r="I7" s="136" t="s">
        <v>452</v>
      </c>
      <c r="J7" s="130">
        <v>12659.229584985438</v>
      </c>
      <c r="K7" s="136" t="s">
        <v>452</v>
      </c>
      <c r="L7" s="136" t="s">
        <v>452</v>
      </c>
      <c r="M7" s="136" t="s">
        <v>452</v>
      </c>
      <c r="N7" s="130">
        <v>13457.414166486064</v>
      </c>
      <c r="O7" s="136" t="s">
        <v>452</v>
      </c>
      <c r="P7" s="136" t="s">
        <v>452</v>
      </c>
      <c r="Q7" s="136" t="s">
        <v>452</v>
      </c>
      <c r="R7" s="137">
        <v>14677.561360457683</v>
      </c>
      <c r="S7" s="136" t="s">
        <v>452</v>
      </c>
      <c r="T7" s="136" t="s">
        <v>452</v>
      </c>
      <c r="U7" s="136" t="s">
        <v>452</v>
      </c>
      <c r="V7" s="137">
        <v>15430.305715313327</v>
      </c>
      <c r="W7" s="129" t="s">
        <v>452</v>
      </c>
      <c r="X7" s="129" t="s">
        <v>452</v>
      </c>
      <c r="Y7" s="129" t="s">
        <v>452</v>
      </c>
      <c r="Z7" s="129" t="s">
        <v>452</v>
      </c>
      <c r="AA7" s="129" t="s">
        <v>452</v>
      </c>
      <c r="AB7" s="129" t="s">
        <v>452</v>
      </c>
    </row>
    <row r="8" spans="1:29" s="74" customFormat="1" ht="15" customHeight="1">
      <c r="A8" s="86">
        <v>4</v>
      </c>
      <c r="B8" s="128" t="s">
        <v>453</v>
      </c>
      <c r="C8" s="86" t="s">
        <v>454</v>
      </c>
      <c r="D8" s="129">
        <v>0</v>
      </c>
      <c r="E8" s="136" t="s">
        <v>452</v>
      </c>
      <c r="F8" s="130">
        <v>8350.7081383966633</v>
      </c>
      <c r="G8" s="136" t="s">
        <v>452</v>
      </c>
      <c r="H8" s="136" t="s">
        <v>452</v>
      </c>
      <c r="I8" s="136" t="s">
        <v>452</v>
      </c>
      <c r="J8" s="130">
        <v>8747.8618074355036</v>
      </c>
      <c r="K8" s="136" t="s">
        <v>452</v>
      </c>
      <c r="L8" s="136" t="s">
        <v>452</v>
      </c>
      <c r="M8" s="136" t="s">
        <v>452</v>
      </c>
      <c r="N8" s="130">
        <v>9309.4044949630406</v>
      </c>
      <c r="O8" s="136" t="s">
        <v>452</v>
      </c>
      <c r="P8" s="136" t="s">
        <v>452</v>
      </c>
      <c r="Q8" s="136" t="s">
        <v>452</v>
      </c>
      <c r="R8" s="137">
        <v>10004.167646590515</v>
      </c>
      <c r="S8" s="136" t="s">
        <v>452</v>
      </c>
      <c r="T8" s="136" t="s">
        <v>452</v>
      </c>
      <c r="U8" s="136" t="s">
        <v>452</v>
      </c>
      <c r="V8" s="137">
        <v>10200.835219682167</v>
      </c>
      <c r="W8" s="129" t="s">
        <v>452</v>
      </c>
      <c r="X8" s="129" t="s">
        <v>452</v>
      </c>
      <c r="Y8" s="129" t="s">
        <v>452</v>
      </c>
      <c r="Z8" s="129" t="s">
        <v>452</v>
      </c>
      <c r="AA8" s="129" t="s">
        <v>452</v>
      </c>
      <c r="AB8" s="129" t="s">
        <v>452</v>
      </c>
    </row>
    <row r="9" spans="1:29" s="74" customFormat="1" ht="15" customHeight="1">
      <c r="A9" s="86">
        <v>5</v>
      </c>
      <c r="B9" s="128" t="s">
        <v>455</v>
      </c>
      <c r="C9" s="86" t="s">
        <v>456</v>
      </c>
      <c r="D9" s="129">
        <v>0</v>
      </c>
      <c r="E9" s="130">
        <v>2742.4158460640328</v>
      </c>
      <c r="F9" s="130">
        <v>2773.1044375559986</v>
      </c>
      <c r="G9" s="130">
        <v>2808.2936064276796</v>
      </c>
      <c r="H9" s="130">
        <v>2846.7364229500722</v>
      </c>
      <c r="I9" s="130">
        <v>2891.4579839170001</v>
      </c>
      <c r="J9" s="130">
        <v>2933.0980701638173</v>
      </c>
      <c r="K9" s="130">
        <v>2970.701703793939</v>
      </c>
      <c r="L9" s="130">
        <v>3008.3683181202296</v>
      </c>
      <c r="M9" s="130">
        <v>3049.7473584928912</v>
      </c>
      <c r="N9" s="130">
        <v>3233.5541321650398</v>
      </c>
      <c r="O9" s="130">
        <v>3277.7945328035112</v>
      </c>
      <c r="P9" s="130">
        <v>3314.1525007521791</v>
      </c>
      <c r="Q9" s="130">
        <v>3348.7954958831579</v>
      </c>
      <c r="R9" s="130">
        <v>3382.8307878433898</v>
      </c>
      <c r="S9" s="130">
        <v>3415.8083220129365</v>
      </c>
      <c r="T9" s="130">
        <v>3446.0623840974849</v>
      </c>
      <c r="U9" s="130">
        <v>3472.6963527773219</v>
      </c>
      <c r="V9" s="130">
        <v>3494.4743434563693</v>
      </c>
      <c r="W9" s="130">
        <v>3512.6573530388928</v>
      </c>
      <c r="X9" s="130">
        <v>3530.4057119840918</v>
      </c>
      <c r="Y9" s="130">
        <v>3550.7321298211837</v>
      </c>
      <c r="Z9" s="130">
        <v>3571.4254385146032</v>
      </c>
      <c r="AA9" s="130">
        <v>3594.7309345577678</v>
      </c>
      <c r="AB9" s="130" t="s">
        <v>457</v>
      </c>
    </row>
    <row r="10" spans="1:29" s="74" customFormat="1" ht="15" customHeight="1">
      <c r="A10" s="86">
        <v>6</v>
      </c>
      <c r="B10" s="128" t="s">
        <v>458</v>
      </c>
      <c r="C10" s="86">
        <v>1000</v>
      </c>
      <c r="D10" s="130">
        <v>33856</v>
      </c>
      <c r="E10" s="130">
        <v>34174</v>
      </c>
      <c r="F10" s="130">
        <v>34547</v>
      </c>
      <c r="G10" s="130">
        <v>34989</v>
      </c>
      <c r="H10" s="130">
        <v>35371</v>
      </c>
      <c r="I10" s="130">
        <v>35954.317000000003</v>
      </c>
      <c r="J10" s="130">
        <v>36492.322999999997</v>
      </c>
      <c r="K10" s="130">
        <v>37050.368999999999</v>
      </c>
      <c r="L10" s="130">
        <v>37529.144</v>
      </c>
      <c r="M10" s="130">
        <v>37984.298000000003</v>
      </c>
      <c r="N10" s="130">
        <v>38383.644999999997</v>
      </c>
      <c r="O10" s="130">
        <v>38681.800999999999</v>
      </c>
      <c r="P10" s="130">
        <v>38924.836000000003</v>
      </c>
      <c r="Q10" s="130">
        <v>39141.542999999998</v>
      </c>
      <c r="R10" s="138">
        <v>39362.266000000003</v>
      </c>
      <c r="S10" s="138">
        <v>39551.203000000001</v>
      </c>
      <c r="T10" s="138">
        <v>39753.733</v>
      </c>
      <c r="U10" s="138">
        <v>39918.192000000003</v>
      </c>
      <c r="V10" s="138">
        <v>40057.281999999999</v>
      </c>
      <c r="W10" s="138">
        <v>40183.563000000002</v>
      </c>
      <c r="X10" s="138">
        <v>41223.25</v>
      </c>
      <c r="Y10" s="138">
        <v>41373.769999999997</v>
      </c>
      <c r="Z10" s="139">
        <v>40805.805</v>
      </c>
      <c r="AA10" s="138">
        <v>40995.141000000003</v>
      </c>
      <c r="AB10" s="138">
        <v>41221.21</v>
      </c>
    </row>
    <row r="11" spans="1:29" s="74" customFormat="1" ht="15" customHeight="1">
      <c r="A11" s="86">
        <v>7</v>
      </c>
      <c r="B11" s="128" t="s">
        <v>459</v>
      </c>
      <c r="C11" s="86" t="s">
        <v>460</v>
      </c>
      <c r="D11" s="129">
        <v>0</v>
      </c>
      <c r="E11" s="130">
        <v>857850</v>
      </c>
      <c r="F11" s="130">
        <v>918115</v>
      </c>
      <c r="G11" s="130">
        <v>955739</v>
      </c>
      <c r="H11" s="130">
        <v>990630</v>
      </c>
      <c r="I11" s="130">
        <v>1021579</v>
      </c>
      <c r="J11" s="130">
        <v>1046294.0000000001</v>
      </c>
      <c r="K11" s="130">
        <v>1066786</v>
      </c>
      <c r="L11" s="130">
        <v>1084941</v>
      </c>
      <c r="M11" s="130">
        <v>1113532</v>
      </c>
      <c r="N11" s="130">
        <v>1144713</v>
      </c>
      <c r="O11" s="130">
        <v>1184352</v>
      </c>
      <c r="P11" s="130">
        <v>1188714</v>
      </c>
      <c r="Q11" s="130">
        <v>1208458</v>
      </c>
      <c r="R11" s="130">
        <v>1232148</v>
      </c>
      <c r="S11" s="130">
        <v>1258469</v>
      </c>
      <c r="T11" s="130">
        <v>1294263</v>
      </c>
      <c r="U11" s="130">
        <v>1314268</v>
      </c>
      <c r="V11" s="130">
        <v>1343244</v>
      </c>
      <c r="W11" s="130">
        <v>1340434</v>
      </c>
      <c r="X11" s="130">
        <v>1372877</v>
      </c>
      <c r="Y11" s="130">
        <v>1418510</v>
      </c>
      <c r="Z11" s="130">
        <v>1450985</v>
      </c>
      <c r="AA11" s="130">
        <v>1475511</v>
      </c>
      <c r="AB11" s="130">
        <v>1502229</v>
      </c>
      <c r="AC11" s="140"/>
    </row>
    <row r="12" spans="1:29" s="74" customFormat="1" ht="15" customHeight="1">
      <c r="A12" s="86">
        <v>8</v>
      </c>
      <c r="B12" s="128" t="s">
        <v>461</v>
      </c>
      <c r="C12" s="86" t="s">
        <v>462</v>
      </c>
      <c r="D12" s="129">
        <v>0</v>
      </c>
      <c r="E12" s="85">
        <v>85.556814669825897</v>
      </c>
      <c r="F12" s="85">
        <v>87.720201916142997</v>
      </c>
      <c r="G12" s="85">
        <v>87.864427732564138</v>
      </c>
      <c r="H12" s="85">
        <v>89.110950860203985</v>
      </c>
      <c r="I12" s="85">
        <v>90.604718244565788</v>
      </c>
      <c r="J12" s="85">
        <v>91.964561656536532</v>
      </c>
      <c r="K12" s="85">
        <v>92.747501802822711</v>
      </c>
      <c r="L12" s="85">
        <v>93.942515710312151</v>
      </c>
      <c r="M12" s="85">
        <v>96.136808488719481</v>
      </c>
      <c r="N12" s="85">
        <v>98.104460698465033</v>
      </c>
      <c r="O12" s="85">
        <v>99.866076027608955</v>
      </c>
      <c r="P12" s="85">
        <v>98.918306376841457</v>
      </c>
      <c r="Q12" s="85">
        <v>98.640156588029257</v>
      </c>
      <c r="R12" s="85">
        <v>99.340681982074813</v>
      </c>
      <c r="S12" s="85">
        <v>100</v>
      </c>
      <c r="T12" s="85">
        <v>101.75131348511384</v>
      </c>
      <c r="U12" s="85">
        <v>101.6173895127228</v>
      </c>
      <c r="V12" s="85">
        <v>102.12217987019676</v>
      </c>
      <c r="W12" s="85">
        <v>102.41063150303904</v>
      </c>
      <c r="X12" s="85">
        <v>103.01844030081386</v>
      </c>
      <c r="Y12" s="85">
        <v>104.35768002472443</v>
      </c>
      <c r="Z12" s="85">
        <v>105.15092201504068</v>
      </c>
      <c r="AA12" s="85">
        <v>105.6557123725147</v>
      </c>
      <c r="AB12" s="85">
        <v>106.60348202328218</v>
      </c>
      <c r="AC12" s="140"/>
    </row>
    <row r="13" spans="1:29" s="74" customFormat="1" ht="15" customHeight="1">
      <c r="A13" s="86"/>
      <c r="B13" s="141" t="s">
        <v>463</v>
      </c>
      <c r="C13" s="142"/>
      <c r="D13" s="129"/>
      <c r="E13" s="143"/>
      <c r="F13" s="144"/>
      <c r="G13" s="144"/>
      <c r="H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</row>
    <row r="14" spans="1:29" s="74" customFormat="1" ht="15" customHeight="1">
      <c r="A14" s="86">
        <v>9</v>
      </c>
      <c r="B14" s="145" t="s">
        <v>464</v>
      </c>
      <c r="C14" s="86" t="s">
        <v>460</v>
      </c>
      <c r="D14" s="129">
        <v>0</v>
      </c>
      <c r="E14" s="130">
        <v>50112</v>
      </c>
      <c r="F14" s="130">
        <v>56730</v>
      </c>
      <c r="G14" s="130">
        <v>65869</v>
      </c>
      <c r="H14" s="130">
        <v>72426</v>
      </c>
      <c r="I14" s="130">
        <v>77454</v>
      </c>
      <c r="J14" s="130">
        <v>81299</v>
      </c>
      <c r="K14" s="130">
        <v>84932</v>
      </c>
      <c r="L14" s="130">
        <v>86774</v>
      </c>
      <c r="M14" s="130">
        <v>89440</v>
      </c>
      <c r="N14" s="130">
        <v>92166</v>
      </c>
      <c r="O14" s="130">
        <v>93806</v>
      </c>
      <c r="P14" s="130">
        <v>95484</v>
      </c>
      <c r="Q14" s="130">
        <v>96886</v>
      </c>
      <c r="R14" s="130">
        <v>98146</v>
      </c>
      <c r="S14" s="130">
        <v>99469</v>
      </c>
      <c r="T14" s="130">
        <v>100753</v>
      </c>
      <c r="U14" s="130">
        <v>102007</v>
      </c>
      <c r="V14" s="130">
        <v>103274</v>
      </c>
      <c r="W14" s="130">
        <v>104307</v>
      </c>
      <c r="X14" s="130">
        <v>105368</v>
      </c>
      <c r="Y14" s="130">
        <v>106701</v>
      </c>
      <c r="Z14" s="130">
        <v>108057</v>
      </c>
      <c r="AA14" s="130">
        <v>109583</v>
      </c>
      <c r="AB14" s="130">
        <v>111327</v>
      </c>
      <c r="AC14" s="140"/>
    </row>
    <row r="15" spans="1:29" s="74" customFormat="1" ht="15" customHeight="1">
      <c r="A15" s="86">
        <v>10</v>
      </c>
      <c r="B15" s="145" t="s">
        <v>465</v>
      </c>
      <c r="C15" s="86" t="s">
        <v>460</v>
      </c>
      <c r="D15" s="129">
        <v>0</v>
      </c>
      <c r="E15" s="130">
        <v>58040</v>
      </c>
      <c r="F15" s="130">
        <v>64736.999999999993</v>
      </c>
      <c r="G15" s="130">
        <v>73465</v>
      </c>
      <c r="H15" s="130">
        <v>80648</v>
      </c>
      <c r="I15" s="130">
        <v>86786</v>
      </c>
      <c r="J15" s="130">
        <v>91306</v>
      </c>
      <c r="K15" s="130">
        <v>95544</v>
      </c>
      <c r="L15" s="130">
        <v>98136</v>
      </c>
      <c r="M15" s="130">
        <v>100887</v>
      </c>
      <c r="N15" s="130">
        <v>103517</v>
      </c>
      <c r="O15" s="130">
        <v>106487</v>
      </c>
      <c r="P15" s="130">
        <v>109583</v>
      </c>
      <c r="Q15" s="130">
        <v>112284</v>
      </c>
      <c r="R15" s="130">
        <v>114816</v>
      </c>
      <c r="S15" s="130">
        <v>117483</v>
      </c>
      <c r="T15" s="130">
        <v>120160</v>
      </c>
      <c r="U15" s="130">
        <v>122870</v>
      </c>
      <c r="V15" s="130">
        <v>125575</v>
      </c>
      <c r="W15" s="130">
        <v>127977</v>
      </c>
      <c r="X15" s="130">
        <v>130518</v>
      </c>
      <c r="Y15" s="130">
        <v>133677</v>
      </c>
      <c r="Z15" s="130">
        <v>136803</v>
      </c>
      <c r="AA15" s="130">
        <v>140176</v>
      </c>
      <c r="AB15" s="130">
        <v>143922</v>
      </c>
      <c r="AC15" s="140"/>
    </row>
    <row r="16" spans="1:29" s="74" customFormat="1" ht="15" customHeight="1">
      <c r="A16" s="86">
        <v>11</v>
      </c>
      <c r="B16" s="145" t="s">
        <v>466</v>
      </c>
      <c r="C16" s="86" t="s">
        <v>462</v>
      </c>
      <c r="D16" s="129">
        <v>0</v>
      </c>
      <c r="E16" s="85">
        <v>75.677838919459731</v>
      </c>
      <c r="F16" s="85">
        <v>79.169584792396179</v>
      </c>
      <c r="G16" s="85">
        <v>83.821910955477748</v>
      </c>
      <c r="H16" s="85">
        <v>87.353676838419219</v>
      </c>
      <c r="I16" s="85">
        <v>89.584792396198097</v>
      </c>
      <c r="J16" s="85">
        <v>91.195597798899456</v>
      </c>
      <c r="K16" s="85">
        <v>92.976488244122066</v>
      </c>
      <c r="L16" s="85">
        <v>94.12706353176587</v>
      </c>
      <c r="M16" s="85">
        <v>96.208104052026016</v>
      </c>
      <c r="N16" s="85">
        <v>97.988994497248612</v>
      </c>
      <c r="O16" s="85">
        <v>98.679339669834903</v>
      </c>
      <c r="P16" s="85">
        <v>99.029514757378692</v>
      </c>
      <c r="Q16" s="85">
        <v>99.27963981990996</v>
      </c>
      <c r="R16" s="85">
        <v>99.619809904952476</v>
      </c>
      <c r="S16" s="85">
        <v>100</v>
      </c>
      <c r="T16" s="85">
        <v>100.15007503751876</v>
      </c>
      <c r="U16" s="85">
        <v>100.19009504752377</v>
      </c>
      <c r="V16" s="85">
        <v>100.23011505752876</v>
      </c>
      <c r="W16" s="85">
        <v>100.13006503251624</v>
      </c>
      <c r="X16" s="85">
        <v>100.05002501250627</v>
      </c>
      <c r="Y16" s="85">
        <v>100.05002501250627</v>
      </c>
      <c r="Z16" s="85">
        <v>100.0600300150075</v>
      </c>
      <c r="AA16" s="85">
        <v>100.10005002501249</v>
      </c>
      <c r="AB16" s="85">
        <v>100.17008504252128</v>
      </c>
      <c r="AC16" s="140"/>
    </row>
    <row r="17" spans="1:29" s="74" customFormat="1" ht="15" customHeight="1">
      <c r="A17" s="86">
        <v>12</v>
      </c>
      <c r="B17" s="145" t="s">
        <v>467</v>
      </c>
      <c r="C17" s="86" t="s">
        <v>462</v>
      </c>
      <c r="D17" s="129">
        <v>0</v>
      </c>
      <c r="E17" s="85">
        <v>72.495274102079392</v>
      </c>
      <c r="F17" s="85">
        <v>75.42533081285444</v>
      </c>
      <c r="G17" s="85">
        <v>79.206049149338369</v>
      </c>
      <c r="H17" s="85">
        <v>82.356647763074989</v>
      </c>
      <c r="I17" s="85">
        <v>85.066162570888466</v>
      </c>
      <c r="J17" s="85">
        <v>86.704473850031505</v>
      </c>
      <c r="K17" s="85">
        <v>88.615837009031722</v>
      </c>
      <c r="L17" s="85">
        <v>90.054610375971436</v>
      </c>
      <c r="M17" s="85">
        <v>91.671917664356243</v>
      </c>
      <c r="N17" s="85">
        <v>93.058181054400336</v>
      </c>
      <c r="O17" s="85">
        <v>94.780508296576343</v>
      </c>
      <c r="P17" s="85">
        <v>96.229783658895187</v>
      </c>
      <c r="Q17" s="85">
        <v>97.395505145977737</v>
      </c>
      <c r="R17" s="85">
        <v>98.655744591472384</v>
      </c>
      <c r="S17" s="85">
        <v>100</v>
      </c>
      <c r="T17" s="85">
        <v>101.12371350556606</v>
      </c>
      <c r="U17" s="85">
        <v>102.1424070573409</v>
      </c>
      <c r="V17" s="85">
        <v>103.18210459987398</v>
      </c>
      <c r="W17" s="85">
        <v>104.06427221172024</v>
      </c>
      <c r="X17" s="85">
        <v>105.01995379122033</v>
      </c>
      <c r="Y17" s="85">
        <v>106.26969124133585</v>
      </c>
      <c r="Z17" s="85">
        <v>107.43541272841838</v>
      </c>
      <c r="AA17" s="85">
        <v>108.66414618777567</v>
      </c>
      <c r="AB17" s="85">
        <v>109.9138836378912</v>
      </c>
      <c r="AC17" s="140"/>
    </row>
    <row r="18" spans="1:29" s="74" customFormat="1" ht="15" customHeight="1">
      <c r="A18" s="86">
        <v>13</v>
      </c>
      <c r="B18" s="128" t="s">
        <v>0</v>
      </c>
      <c r="C18" s="86" t="s">
        <v>468</v>
      </c>
      <c r="D18" s="129">
        <v>0</v>
      </c>
      <c r="E18" s="130">
        <v>3550</v>
      </c>
      <c r="F18" s="130">
        <v>3490.75</v>
      </c>
      <c r="G18" s="130">
        <v>3431.5</v>
      </c>
      <c r="H18" s="130">
        <v>3372.25</v>
      </c>
      <c r="I18" s="130">
        <v>3313</v>
      </c>
      <c r="J18" s="130">
        <v>3292</v>
      </c>
      <c r="K18" s="130">
        <v>3271</v>
      </c>
      <c r="L18" s="130">
        <v>3250</v>
      </c>
      <c r="M18" s="130">
        <v>3241.3141812861754</v>
      </c>
      <c r="N18" s="130">
        <v>3232.6283625723509</v>
      </c>
      <c r="O18" s="130">
        <v>3223.9425438585263</v>
      </c>
      <c r="P18" s="146" t="s">
        <v>452</v>
      </c>
      <c r="Q18" s="146" t="s">
        <v>452</v>
      </c>
      <c r="R18" s="130">
        <v>3209.2106467968169</v>
      </c>
      <c r="S18" s="146" t="s">
        <v>452</v>
      </c>
      <c r="T18" s="146" t="s">
        <v>452</v>
      </c>
      <c r="U18" s="130">
        <v>3103.1568004360715</v>
      </c>
      <c r="V18" s="146" t="s">
        <v>452</v>
      </c>
      <c r="W18" s="146" t="s">
        <v>452</v>
      </c>
      <c r="X18" s="138">
        <v>3004.0730878095383</v>
      </c>
      <c r="Y18" s="138" t="s">
        <v>452</v>
      </c>
      <c r="Z18" s="138" t="s">
        <v>452</v>
      </c>
      <c r="AA18" s="129" t="s">
        <v>457</v>
      </c>
      <c r="AB18" s="138" t="s">
        <v>452</v>
      </c>
      <c r="AC18" s="135"/>
    </row>
    <row r="19" spans="1:29" s="74" customFormat="1" ht="15" customHeight="1">
      <c r="A19" s="86">
        <v>14</v>
      </c>
      <c r="B19" s="145" t="s">
        <v>469</v>
      </c>
      <c r="C19" s="86" t="s">
        <v>468</v>
      </c>
      <c r="D19" s="129">
        <v>0</v>
      </c>
      <c r="E19" s="130">
        <v>83</v>
      </c>
      <c r="F19" s="130">
        <v>74</v>
      </c>
      <c r="G19" s="130">
        <v>65</v>
      </c>
      <c r="H19" s="130">
        <v>56</v>
      </c>
      <c r="I19" s="130">
        <v>47</v>
      </c>
      <c r="J19" s="130">
        <v>46.666666666666664</v>
      </c>
      <c r="K19" s="130">
        <v>46.333333333333336</v>
      </c>
      <c r="L19" s="130">
        <v>46</v>
      </c>
      <c r="M19" s="130">
        <v>39.18990563776687</v>
      </c>
      <c r="N19" s="130">
        <v>32.37981127553374</v>
      </c>
      <c r="O19" s="130">
        <v>25.569716913300606</v>
      </c>
      <c r="P19" s="146" t="s">
        <v>452</v>
      </c>
      <c r="Q19" s="146" t="s">
        <v>452</v>
      </c>
      <c r="R19" s="130">
        <v>27.650965035012025</v>
      </c>
      <c r="S19" s="146" t="s">
        <v>452</v>
      </c>
      <c r="T19" s="146" t="s">
        <v>452</v>
      </c>
      <c r="U19" s="130">
        <v>28.187980244357963</v>
      </c>
      <c r="V19" s="146" t="s">
        <v>452</v>
      </c>
      <c r="W19" s="146" t="s">
        <v>452</v>
      </c>
      <c r="X19" s="138">
        <v>23.001089043916529</v>
      </c>
      <c r="Y19" s="138" t="s">
        <v>452</v>
      </c>
      <c r="Z19" s="138" t="s">
        <v>452</v>
      </c>
      <c r="AA19" s="129" t="s">
        <v>457</v>
      </c>
      <c r="AB19" s="138" t="s">
        <v>452</v>
      </c>
      <c r="AC19" s="135"/>
    </row>
    <row r="20" spans="1:29" s="74" customFormat="1" ht="15" customHeight="1">
      <c r="A20" s="86">
        <v>15</v>
      </c>
      <c r="B20" s="145" t="s">
        <v>470</v>
      </c>
      <c r="C20" s="86" t="s">
        <v>468</v>
      </c>
      <c r="D20" s="129">
        <v>0</v>
      </c>
      <c r="E20" s="130">
        <v>3467</v>
      </c>
      <c r="F20" s="130">
        <v>3416.75</v>
      </c>
      <c r="G20" s="130">
        <v>3366.5</v>
      </c>
      <c r="H20" s="130">
        <v>3316.25</v>
      </c>
      <c r="I20" s="130">
        <v>3266</v>
      </c>
      <c r="J20" s="130">
        <v>3245.3333333333335</v>
      </c>
      <c r="K20" s="130">
        <v>3224.6666666666665</v>
      </c>
      <c r="L20" s="130">
        <v>3204</v>
      </c>
      <c r="M20" s="130">
        <v>3202.1242756484085</v>
      </c>
      <c r="N20" s="130">
        <v>3200.2485512968169</v>
      </c>
      <c r="O20" s="130">
        <v>3198.3728269452258</v>
      </c>
      <c r="P20" s="146" t="s">
        <v>452</v>
      </c>
      <c r="Q20" s="146" t="s">
        <v>452</v>
      </c>
      <c r="R20" s="130">
        <v>3181.5596817618048</v>
      </c>
      <c r="S20" s="146" t="s">
        <v>452</v>
      </c>
      <c r="T20" s="146" t="s">
        <v>452</v>
      </c>
      <c r="U20" s="130">
        <v>3074.9688201917133</v>
      </c>
      <c r="V20" s="146" t="s">
        <v>452</v>
      </c>
      <c r="W20" s="146" t="s">
        <v>452</v>
      </c>
      <c r="X20" s="138">
        <v>2981.0719987656216</v>
      </c>
      <c r="Y20" s="138" t="s">
        <v>452</v>
      </c>
      <c r="Z20" s="138" t="s">
        <v>452</v>
      </c>
      <c r="AA20" s="129" t="s">
        <v>457</v>
      </c>
      <c r="AB20" s="138" t="s">
        <v>452</v>
      </c>
      <c r="AC20" s="135"/>
    </row>
    <row r="21" spans="1:29" s="74" customFormat="1" ht="15" customHeight="1">
      <c r="A21" s="86">
        <v>16</v>
      </c>
      <c r="B21" s="128" t="s">
        <v>471</v>
      </c>
      <c r="C21" s="86" t="s">
        <v>472</v>
      </c>
      <c r="D21" s="129">
        <v>0</v>
      </c>
      <c r="E21" s="130">
        <v>43.189272258146431</v>
      </c>
      <c r="F21" s="130">
        <v>42.195313712571121</v>
      </c>
      <c r="G21" s="130">
        <v>41.388971339664927</v>
      </c>
      <c r="H21" s="130">
        <v>40.670920005828407</v>
      </c>
      <c r="I21" s="130">
        <v>39.918110916590109</v>
      </c>
      <c r="J21" s="130">
        <v>39.571366663072894</v>
      </c>
      <c r="K21" s="130">
        <v>39.297704922633059</v>
      </c>
      <c r="L21" s="130">
        <v>39.055542869547018</v>
      </c>
      <c r="M21" s="130">
        <v>38.972600363463307</v>
      </c>
      <c r="N21" s="130">
        <v>38.904289281701672</v>
      </c>
      <c r="O21" s="130">
        <v>38.796229840808749</v>
      </c>
      <c r="P21" s="146" t="s">
        <v>452</v>
      </c>
      <c r="Q21" s="146" t="s">
        <v>452</v>
      </c>
      <c r="R21" s="130">
        <v>38.563962920694365</v>
      </c>
      <c r="S21" s="146" t="s">
        <v>452</v>
      </c>
      <c r="T21" s="146" t="s">
        <v>452</v>
      </c>
      <c r="U21" s="130">
        <v>37.400264132364775</v>
      </c>
      <c r="V21" s="146" t="s">
        <v>452</v>
      </c>
      <c r="W21" s="146" t="s">
        <v>452</v>
      </c>
      <c r="X21" s="130">
        <v>36.464997942983693</v>
      </c>
      <c r="Y21" s="138" t="s">
        <v>452</v>
      </c>
      <c r="Z21" s="138" t="s">
        <v>452</v>
      </c>
      <c r="AA21" s="129" t="s">
        <v>457</v>
      </c>
      <c r="AB21" s="138" t="s">
        <v>452</v>
      </c>
      <c r="AC21" s="135"/>
    </row>
    <row r="22" spans="1:29" s="74" customFormat="1" ht="15" customHeight="1">
      <c r="A22" s="86">
        <v>17</v>
      </c>
      <c r="B22" s="128" t="s">
        <v>19</v>
      </c>
      <c r="C22" s="86" t="s">
        <v>473</v>
      </c>
      <c r="D22" s="129">
        <v>0</v>
      </c>
      <c r="E22" s="130">
        <v>3635.2716962464224</v>
      </c>
      <c r="F22" s="130">
        <v>3726.449507437057</v>
      </c>
      <c r="G22" s="130">
        <v>3882.6888528684349</v>
      </c>
      <c r="H22" s="130">
        <v>3835.4157979220918</v>
      </c>
      <c r="I22" s="130">
        <v>3943.7287672164325</v>
      </c>
      <c r="J22" s="130">
        <v>4058.9597891663702</v>
      </c>
      <c r="K22" s="130">
        <v>4106.4545259633642</v>
      </c>
      <c r="L22" s="130">
        <v>4101.8516569986132</v>
      </c>
      <c r="M22" s="130">
        <v>4140.8766204037838</v>
      </c>
      <c r="N22" s="130">
        <v>4147.4565983215298</v>
      </c>
      <c r="O22" s="130">
        <v>4123.9120140250561</v>
      </c>
      <c r="P22" s="130">
        <v>4156.0936362196353</v>
      </c>
      <c r="Q22" s="130">
        <v>4076.8368986233095</v>
      </c>
      <c r="R22" s="130">
        <v>4014.7789238671685</v>
      </c>
      <c r="S22" s="130">
        <v>3910.6008062764822</v>
      </c>
      <c r="T22" s="130">
        <v>3875.6418291775108</v>
      </c>
      <c r="U22" s="130">
        <v>3820.5500330529612</v>
      </c>
      <c r="V22" s="130">
        <v>3816.3461730784734</v>
      </c>
      <c r="W22" s="130">
        <v>3793.4860442330014</v>
      </c>
      <c r="X22" s="130">
        <v>3757.772733702509</v>
      </c>
      <c r="Y22" s="130">
        <v>3784.1192683864811</v>
      </c>
      <c r="Z22" s="130">
        <v>3674.7451696556254</v>
      </c>
      <c r="AA22" s="130">
        <v>3744.2558209268745</v>
      </c>
      <c r="AB22" s="130" t="s">
        <v>457</v>
      </c>
      <c r="AC22" s="135"/>
    </row>
    <row r="23" spans="1:29" s="74" customFormat="1" ht="15" customHeight="1">
      <c r="A23" s="86">
        <v>18</v>
      </c>
      <c r="B23" s="145" t="s">
        <v>474</v>
      </c>
      <c r="C23" s="86" t="s">
        <v>473</v>
      </c>
      <c r="D23" s="130">
        <v>1246.6715175816978</v>
      </c>
      <c r="E23" s="130">
        <v>1326.4791122431425</v>
      </c>
      <c r="F23" s="130">
        <v>1348.7022167990958</v>
      </c>
      <c r="G23" s="130">
        <v>1364.0204224478398</v>
      </c>
      <c r="H23" s="130">
        <v>1317.4165754760038</v>
      </c>
      <c r="I23" s="130">
        <v>1392.2657428902585</v>
      </c>
      <c r="J23" s="130">
        <v>1413.6376392629786</v>
      </c>
      <c r="K23" s="130">
        <v>1413.6586370032537</v>
      </c>
      <c r="L23" s="130">
        <v>1393.327439989815</v>
      </c>
      <c r="M23" s="130">
        <v>1420.2592858562039</v>
      </c>
      <c r="N23" s="130">
        <v>1383.9902144087548</v>
      </c>
      <c r="O23" s="130">
        <v>1402.4397798901575</v>
      </c>
      <c r="P23" s="130">
        <v>1449.9225356964507</v>
      </c>
      <c r="Q23" s="130">
        <v>1431.8384491229349</v>
      </c>
      <c r="R23" s="130">
        <v>1451.5992209255098</v>
      </c>
      <c r="S23" s="130">
        <v>1409.2759960481669</v>
      </c>
      <c r="T23" s="130">
        <v>1367.2872247713774</v>
      </c>
      <c r="U23" s="130">
        <v>1358.7749701784267</v>
      </c>
      <c r="V23" s="130">
        <v>1325.7835642437722</v>
      </c>
      <c r="W23" s="130">
        <v>1329.4917872837491</v>
      </c>
      <c r="X23" s="130">
        <v>1332.757001234877</v>
      </c>
      <c r="Y23" s="130">
        <v>1345.9032861596863</v>
      </c>
      <c r="Z23" s="130">
        <v>1327.0116164349809</v>
      </c>
      <c r="AA23" s="130">
        <v>1349.1025882901763</v>
      </c>
      <c r="AB23" s="130" t="s">
        <v>457</v>
      </c>
      <c r="AC23" s="135"/>
    </row>
    <row r="24" spans="1:29" s="74" customFormat="1" ht="15" customHeight="1">
      <c r="A24" s="86">
        <v>19</v>
      </c>
      <c r="B24" s="145" t="s">
        <v>475</v>
      </c>
      <c r="C24" s="86" t="s">
        <v>473</v>
      </c>
      <c r="D24" s="130" t="s">
        <v>476</v>
      </c>
      <c r="E24" s="130">
        <v>2308.7925840032799</v>
      </c>
      <c r="F24" s="130">
        <v>2377.7472906379612</v>
      </c>
      <c r="G24" s="130">
        <v>2518.6684304205951</v>
      </c>
      <c r="H24" s="130">
        <v>2517.999222446088</v>
      </c>
      <c r="I24" s="130">
        <v>2551.463024326174</v>
      </c>
      <c r="J24" s="130">
        <v>2645.3221499033916</v>
      </c>
      <c r="K24" s="130">
        <v>2692.7958889601105</v>
      </c>
      <c r="L24" s="130">
        <v>2708.5242170087977</v>
      </c>
      <c r="M24" s="130">
        <v>2720.6173345475804</v>
      </c>
      <c r="N24" s="130">
        <v>2763.4663839127747</v>
      </c>
      <c r="O24" s="130">
        <v>2721.4722341348988</v>
      </c>
      <c r="P24" s="130">
        <v>2706.1711005231841</v>
      </c>
      <c r="Q24" s="130">
        <v>2644.9984495003746</v>
      </c>
      <c r="R24" s="130">
        <v>2563.1797029416584</v>
      </c>
      <c r="S24" s="130">
        <v>2501.3248102283151</v>
      </c>
      <c r="T24" s="130">
        <v>2508.3546044061331</v>
      </c>
      <c r="U24" s="130">
        <v>2461.7750628745348</v>
      </c>
      <c r="V24" s="130">
        <v>2490.5626088347012</v>
      </c>
      <c r="W24" s="130">
        <v>2463.9942569492523</v>
      </c>
      <c r="X24" s="130">
        <v>2425.015732467632</v>
      </c>
      <c r="Y24" s="130">
        <v>2438.2159822267945</v>
      </c>
      <c r="Z24" s="130">
        <v>2347.7335532206448</v>
      </c>
      <c r="AA24" s="130">
        <v>2395.1532326366982</v>
      </c>
      <c r="AB24" s="130" t="s">
        <v>457</v>
      </c>
      <c r="AC24" s="135"/>
    </row>
    <row r="25" spans="1:29" s="74" customFormat="1" ht="15" customHeight="1">
      <c r="A25" s="86">
        <v>20</v>
      </c>
      <c r="B25" s="145" t="s">
        <v>477</v>
      </c>
      <c r="C25" s="86" t="s">
        <v>473</v>
      </c>
      <c r="D25" s="130" t="s">
        <v>476</v>
      </c>
      <c r="E25" s="130">
        <v>2435.8011046622059</v>
      </c>
      <c r="F25" s="130">
        <v>2617.5614063059343</v>
      </c>
      <c r="G25" s="130">
        <v>2557.907059492009</v>
      </c>
      <c r="H25" s="130">
        <v>2654.9780000000001</v>
      </c>
      <c r="I25" s="130">
        <v>2654.9780000000001</v>
      </c>
      <c r="J25" s="130">
        <v>2890.4050000000002</v>
      </c>
      <c r="K25" s="130">
        <v>2854.0050000000001</v>
      </c>
      <c r="L25" s="130">
        <v>2781.8380000000002</v>
      </c>
      <c r="M25" s="130">
        <v>2612.4580000000001</v>
      </c>
      <c r="N25" s="130">
        <v>2584.2249999999999</v>
      </c>
      <c r="O25" s="130">
        <v>2821.6779999999999</v>
      </c>
      <c r="P25" s="130">
        <v>2688.6860000000001</v>
      </c>
      <c r="Q25" s="130">
        <v>2749.6595300000004</v>
      </c>
      <c r="R25" s="130">
        <v>2634.1504689999997</v>
      </c>
      <c r="S25" s="130">
        <v>2590.7574224869963</v>
      </c>
      <c r="T25" s="130">
        <v>2622.2000144343451</v>
      </c>
      <c r="U25" s="130">
        <v>2258.5662574226221</v>
      </c>
      <c r="V25" s="130">
        <v>2558.1424858089149</v>
      </c>
      <c r="W25" s="130">
        <v>2477.7185485598102</v>
      </c>
      <c r="X25" s="130">
        <v>2675.6640000000002</v>
      </c>
      <c r="Y25" s="130">
        <v>2333.4450000000002</v>
      </c>
      <c r="Z25" s="130">
        <v>2427.4580000000001</v>
      </c>
      <c r="AA25" s="130">
        <v>2555.9699999999998</v>
      </c>
      <c r="AB25" s="130" t="s">
        <v>457</v>
      </c>
      <c r="AC25" s="135"/>
    </row>
    <row r="26" spans="1:29" s="74" customFormat="1" ht="15" customHeight="1">
      <c r="A26" s="86">
        <v>21</v>
      </c>
      <c r="B26" s="128" t="s">
        <v>478</v>
      </c>
      <c r="C26" s="86" t="s">
        <v>479</v>
      </c>
      <c r="D26" s="130" t="s">
        <v>476</v>
      </c>
      <c r="E26" s="130">
        <v>45.285474191381752</v>
      </c>
      <c r="F26" s="130">
        <v>46.019962244929459</v>
      </c>
      <c r="G26" s="130">
        <v>47.735184212745622</v>
      </c>
      <c r="H26" s="130">
        <v>47.038036669846939</v>
      </c>
      <c r="I26" s="130">
        <v>48.201531645649943</v>
      </c>
      <c r="J26" s="130">
        <v>49.492169090315784</v>
      </c>
      <c r="K26" s="130">
        <v>50.043695960156903</v>
      </c>
      <c r="L26" s="130">
        <v>50.000013493892574</v>
      </c>
      <c r="M26" s="130">
        <v>50.398021997046541</v>
      </c>
      <c r="N26" s="130">
        <v>50.419162355067307</v>
      </c>
      <c r="O26" s="130">
        <v>50.023010760817904</v>
      </c>
      <c r="P26" s="130">
        <v>50.354504642295225</v>
      </c>
      <c r="Q26" s="130">
        <v>49.397241679782653</v>
      </c>
      <c r="R26" s="130">
        <v>48.663486164453509</v>
      </c>
      <c r="S26" s="130">
        <v>47.436874298998688</v>
      </c>
      <c r="T26" s="130">
        <v>47.083110672294403</v>
      </c>
      <c r="U26" s="130">
        <v>46.468627398370522</v>
      </c>
      <c r="V26" s="130">
        <v>46.53946983033601</v>
      </c>
      <c r="W26" s="130">
        <v>46.373831105396803</v>
      </c>
      <c r="X26" s="130">
        <v>45.965738184586385</v>
      </c>
      <c r="Y26" s="130">
        <v>46.235901850022678</v>
      </c>
      <c r="Z26" s="130">
        <v>45.635546682783797</v>
      </c>
      <c r="AA26" s="130">
        <v>46.358446416279747</v>
      </c>
      <c r="AB26" s="130" t="s">
        <v>457</v>
      </c>
      <c r="AC26" s="135"/>
    </row>
    <row r="27" spans="1:29" s="74" customFormat="1" ht="15" customHeight="1">
      <c r="A27" s="86">
        <v>22</v>
      </c>
      <c r="B27" s="128" t="s">
        <v>480</v>
      </c>
      <c r="C27" s="86" t="s">
        <v>479</v>
      </c>
      <c r="D27" s="130" t="s">
        <v>476</v>
      </c>
      <c r="E27" s="130">
        <v>102.78710934618211</v>
      </c>
      <c r="F27" s="130">
        <v>103.99635826238908</v>
      </c>
      <c r="G27" s="130">
        <v>106.82501916617079</v>
      </c>
      <c r="H27" s="130">
        <v>104.34872905387842</v>
      </c>
      <c r="I27" s="130">
        <v>106.51889036676275</v>
      </c>
      <c r="J27" s="130">
        <v>108.74641096226043</v>
      </c>
      <c r="K27" s="130">
        <v>109.57631337500555</v>
      </c>
      <c r="L27" s="130">
        <v>109.09832787862607</v>
      </c>
      <c r="M27" s="130">
        <v>109.32358131606132</v>
      </c>
      <c r="N27" s="130">
        <v>108.55227048241237</v>
      </c>
      <c r="O27" s="130">
        <v>107.05481390976614</v>
      </c>
      <c r="P27" s="130">
        <v>107.18625994454177</v>
      </c>
      <c r="Q27" s="130">
        <v>104.56511275435858</v>
      </c>
      <c r="R27" s="130">
        <v>102.58531592056337</v>
      </c>
      <c r="S27" s="130">
        <v>99.816243970505951</v>
      </c>
      <c r="T27" s="130">
        <v>97.458742906870299</v>
      </c>
      <c r="U27" s="130">
        <v>96.182217236115036</v>
      </c>
      <c r="V27" s="130">
        <v>95.227721655815785</v>
      </c>
      <c r="W27" s="130">
        <v>94.391152908333154</v>
      </c>
      <c r="X27" s="130">
        <v>93.242667271345837</v>
      </c>
      <c r="Y27" s="130">
        <v>93.575985271309406</v>
      </c>
      <c r="Z27" s="130">
        <v>92.546532592631664</v>
      </c>
      <c r="AA27" s="130">
        <v>93.763449300750622</v>
      </c>
      <c r="AB27" s="130" t="s">
        <v>457</v>
      </c>
      <c r="AC27" s="135"/>
    </row>
    <row r="28" spans="1:29" s="74" customFormat="1" ht="15" customHeight="1">
      <c r="A28" s="86">
        <v>23</v>
      </c>
      <c r="B28" s="128" t="s">
        <v>481</v>
      </c>
      <c r="C28" s="86" t="s">
        <v>473</v>
      </c>
      <c r="D28" s="130" t="s">
        <v>476</v>
      </c>
      <c r="E28" s="130">
        <v>3159.4298096042539</v>
      </c>
      <c r="F28" s="130">
        <v>3101.7963998247046</v>
      </c>
      <c r="G28" s="130">
        <v>3286.7713214725377</v>
      </c>
      <c r="H28" s="130">
        <v>3184.7875021815544</v>
      </c>
      <c r="I28" s="130">
        <v>3340.7933122034133</v>
      </c>
      <c r="J28" s="130">
        <v>3579.7223618854555</v>
      </c>
      <c r="K28" s="130">
        <v>3578.7503732993641</v>
      </c>
      <c r="L28" s="130">
        <v>3486.195681997202</v>
      </c>
      <c r="M28" s="130">
        <v>3356.0826757595278</v>
      </c>
      <c r="N28" s="130">
        <v>3296.3680607265114</v>
      </c>
      <c r="O28" s="130">
        <v>3536.0600678379378</v>
      </c>
      <c r="P28" s="130">
        <v>3451.1654409211114</v>
      </c>
      <c r="Q28" s="130">
        <v>3451.1654409211114</v>
      </c>
      <c r="R28" s="130">
        <v>3350.0780475845813</v>
      </c>
      <c r="S28" s="130">
        <v>3277.37174182642</v>
      </c>
      <c r="T28" s="130">
        <v>3273.4157503858296</v>
      </c>
      <c r="U28" s="130">
        <v>2911.9376365827438</v>
      </c>
      <c r="V28" s="130">
        <v>3168.8432509873155</v>
      </c>
      <c r="W28" s="130">
        <v>3092.4017162080718</v>
      </c>
      <c r="X28" s="130">
        <v>3266.6416421486088</v>
      </c>
      <c r="Y28" s="130">
        <v>2989.342236614084</v>
      </c>
      <c r="Z28" s="130">
        <v>3042.0442787960164</v>
      </c>
      <c r="AA28" s="130">
        <v>3177.4774033584717</v>
      </c>
      <c r="AB28" s="130" t="s">
        <v>457</v>
      </c>
      <c r="AC28" s="135"/>
    </row>
    <row r="29" spans="1:29" s="74" customFormat="1" ht="15" customHeight="1">
      <c r="A29" s="86">
        <v>24</v>
      </c>
      <c r="B29" s="145" t="s">
        <v>482</v>
      </c>
      <c r="C29" s="86" t="s">
        <v>473</v>
      </c>
      <c r="D29" s="130">
        <v>1246.6715175816978</v>
      </c>
      <c r="E29" s="130">
        <v>1326.4791122431425</v>
      </c>
      <c r="F29" s="130">
        <v>1348.7022167990958</v>
      </c>
      <c r="G29" s="130">
        <v>1364.0204224478398</v>
      </c>
      <c r="H29" s="130">
        <v>1317.4165754760038</v>
      </c>
      <c r="I29" s="130">
        <v>1392.2657428902585</v>
      </c>
      <c r="J29" s="130">
        <v>1413.6376392629786</v>
      </c>
      <c r="K29" s="130">
        <v>1413.6586370032537</v>
      </c>
      <c r="L29" s="130">
        <v>1393.327439989815</v>
      </c>
      <c r="M29" s="130">
        <v>1420.2592858562039</v>
      </c>
      <c r="N29" s="130">
        <v>1383.9902144087548</v>
      </c>
      <c r="O29" s="130">
        <v>1402.4397798901575</v>
      </c>
      <c r="P29" s="130">
        <v>1449.9225356964507</v>
      </c>
      <c r="Q29" s="130">
        <v>1431.8384491229349</v>
      </c>
      <c r="R29" s="130">
        <v>1451.5992209255098</v>
      </c>
      <c r="S29" s="130">
        <v>1409.2759960481669</v>
      </c>
      <c r="T29" s="130">
        <v>1367.2872247713774</v>
      </c>
      <c r="U29" s="130">
        <v>1358.7749701784267</v>
      </c>
      <c r="V29" s="130">
        <v>1325.7835642437722</v>
      </c>
      <c r="W29" s="130">
        <v>1329.4917872837491</v>
      </c>
      <c r="X29" s="130">
        <v>1332.757001234877</v>
      </c>
      <c r="Y29" s="130">
        <v>1345.9032861596863</v>
      </c>
      <c r="Z29" s="130">
        <v>1327.0116164349809</v>
      </c>
      <c r="AA29" s="130">
        <v>1349.1025882901763</v>
      </c>
      <c r="AB29" s="130" t="s">
        <v>457</v>
      </c>
      <c r="AC29" s="135"/>
    </row>
    <row r="30" spans="1:29" s="74" customFormat="1" ht="15" customHeight="1">
      <c r="A30" s="86">
        <v>25</v>
      </c>
      <c r="B30" s="145" t="s">
        <v>483</v>
      </c>
      <c r="C30" s="86" t="s">
        <v>473</v>
      </c>
      <c r="D30" s="130" t="s">
        <v>476</v>
      </c>
      <c r="E30" s="130">
        <v>1832.9506973611115</v>
      </c>
      <c r="F30" s="130">
        <v>1753.0941830256088</v>
      </c>
      <c r="G30" s="130">
        <v>1922.7508990246979</v>
      </c>
      <c r="H30" s="130">
        <v>1867.3709267055506</v>
      </c>
      <c r="I30" s="130">
        <v>1948.5275693131548</v>
      </c>
      <c r="J30" s="130">
        <v>2166.0847226224769</v>
      </c>
      <c r="K30" s="130">
        <v>2165.0917362961104</v>
      </c>
      <c r="L30" s="130">
        <v>2092.8682420073869</v>
      </c>
      <c r="M30" s="130">
        <v>1935.8233899033239</v>
      </c>
      <c r="N30" s="130">
        <v>1912.3778463177566</v>
      </c>
      <c r="O30" s="130">
        <v>2133.6202879477805</v>
      </c>
      <c r="P30" s="130">
        <v>2001.2429052246607</v>
      </c>
      <c r="Q30" s="130">
        <v>2019.3269917981766</v>
      </c>
      <c r="R30" s="130">
        <v>1898.4788266590715</v>
      </c>
      <c r="S30" s="130">
        <v>1868.0957457782531</v>
      </c>
      <c r="T30" s="130">
        <v>1906.1285256144522</v>
      </c>
      <c r="U30" s="130">
        <v>1553.1626664043172</v>
      </c>
      <c r="V30" s="130">
        <v>1843.0596867435434</v>
      </c>
      <c r="W30" s="130">
        <v>1762.9099289243227</v>
      </c>
      <c r="X30" s="130">
        <v>1933.8846409137318</v>
      </c>
      <c r="Y30" s="130">
        <v>1643.4389504543976</v>
      </c>
      <c r="Z30" s="130">
        <v>1715.0326623610356</v>
      </c>
      <c r="AA30" s="130">
        <v>1828.3748150682954</v>
      </c>
      <c r="AB30" s="130" t="s">
        <v>457</v>
      </c>
      <c r="AC30" s="135"/>
    </row>
    <row r="31" spans="1:29" s="74" customFormat="1" ht="15" customHeight="1">
      <c r="A31" s="86">
        <v>26</v>
      </c>
      <c r="B31" s="128" t="s">
        <v>484</v>
      </c>
      <c r="C31" s="86" t="s">
        <v>485</v>
      </c>
      <c r="D31" s="129" t="s">
        <v>476</v>
      </c>
      <c r="E31" s="129" t="s">
        <v>476</v>
      </c>
      <c r="F31" s="129" t="s">
        <v>476</v>
      </c>
      <c r="G31" s="129" t="s">
        <v>476</v>
      </c>
      <c r="H31" s="129" t="s">
        <v>476</v>
      </c>
      <c r="I31" s="147">
        <v>236.2156690140848</v>
      </c>
      <c r="J31" s="147">
        <v>251.17009579369812</v>
      </c>
      <c r="K31" s="147">
        <v>253.48730274969785</v>
      </c>
      <c r="L31" s="147">
        <v>246.29560133996168</v>
      </c>
      <c r="M31" s="147">
        <v>237.12255269520304</v>
      </c>
      <c r="N31" s="147">
        <v>232.60303176733734</v>
      </c>
      <c r="O31" s="147">
        <v>249.60127397096218</v>
      </c>
      <c r="P31" s="147">
        <v>242.560287360682</v>
      </c>
      <c r="Q31" s="147">
        <v>242.60248772016342</v>
      </c>
      <c r="R31" s="147">
        <v>235.36182743181556</v>
      </c>
      <c r="S31" s="147">
        <v>230.3871704918289</v>
      </c>
      <c r="T31" s="147">
        <v>230.49373323392376</v>
      </c>
      <c r="U31" s="147">
        <v>204.52419588113153</v>
      </c>
      <c r="V31" s="147">
        <v>223.07822443128958</v>
      </c>
      <c r="W31" s="147">
        <v>218.00846513374211</v>
      </c>
      <c r="X31" s="147">
        <v>231.52415686826313</v>
      </c>
      <c r="Y31" s="147">
        <v>212.85173815128667</v>
      </c>
      <c r="Z31" s="147">
        <v>214.45120672830026</v>
      </c>
      <c r="AA31" s="147">
        <v>225.89609856063512</v>
      </c>
      <c r="AB31" s="83" t="s">
        <v>457</v>
      </c>
      <c r="AC31" s="135"/>
    </row>
    <row r="32" spans="1:29" s="74" customFormat="1" ht="15" customHeight="1">
      <c r="A32" s="86">
        <v>27</v>
      </c>
      <c r="B32" s="145" t="s">
        <v>486</v>
      </c>
      <c r="C32" s="86" t="s">
        <v>485</v>
      </c>
      <c r="D32" s="129" t="s">
        <v>476</v>
      </c>
      <c r="E32" s="129" t="s">
        <v>476</v>
      </c>
      <c r="F32" s="129" t="s">
        <v>476</v>
      </c>
      <c r="G32" s="129" t="s">
        <v>476</v>
      </c>
      <c r="H32" s="129" t="s">
        <v>476</v>
      </c>
      <c r="I32" s="147">
        <v>102.04116766798018</v>
      </c>
      <c r="J32" s="147">
        <v>103.61306968819966</v>
      </c>
      <c r="K32" s="147">
        <v>103.58246609246656</v>
      </c>
      <c r="L32" s="147">
        <v>102.11109937232916</v>
      </c>
      <c r="M32" s="147">
        <v>104.09512101041602</v>
      </c>
      <c r="N32" s="147">
        <v>101.42969835080882</v>
      </c>
      <c r="O32" s="147">
        <v>102.78974775135939</v>
      </c>
      <c r="P32" s="147">
        <v>106.31752213094684</v>
      </c>
      <c r="Q32" s="147">
        <v>104.96298877385745</v>
      </c>
      <c r="R32" s="147">
        <v>106.44664167057141</v>
      </c>
      <c r="S32" s="147">
        <v>103.59281765847069</v>
      </c>
      <c r="T32" s="147">
        <v>100.46294549241705</v>
      </c>
      <c r="U32" s="147">
        <v>99.925594586526984</v>
      </c>
      <c r="V32" s="147">
        <v>97.825337937397649</v>
      </c>
      <c r="W32" s="147">
        <v>98.622124620569139</v>
      </c>
      <c r="X32" s="147">
        <v>98.772933123835344</v>
      </c>
      <c r="Y32" s="147">
        <v>99.734183394964603</v>
      </c>
      <c r="Z32" s="147">
        <v>98.436776350288994</v>
      </c>
      <c r="AA32" s="147">
        <v>100.06669086294197</v>
      </c>
      <c r="AB32" s="83" t="s">
        <v>457</v>
      </c>
      <c r="AC32" s="135"/>
    </row>
    <row r="33" spans="1:29" s="74" customFormat="1" ht="15" customHeight="1">
      <c r="A33" s="86">
        <v>28</v>
      </c>
      <c r="B33" s="145" t="s">
        <v>487</v>
      </c>
      <c r="C33" s="86" t="s">
        <v>485</v>
      </c>
      <c r="D33" s="129" t="s">
        <v>476</v>
      </c>
      <c r="E33" s="129" t="s">
        <v>476</v>
      </c>
      <c r="F33" s="129" t="s">
        <v>476</v>
      </c>
      <c r="G33" s="129" t="s">
        <v>476</v>
      </c>
      <c r="H33" s="129" t="s">
        <v>476</v>
      </c>
      <c r="I33" s="147">
        <v>134.17450134610462</v>
      </c>
      <c r="J33" s="147">
        <v>147.55702610549847</v>
      </c>
      <c r="K33" s="147">
        <v>149.90483665723127</v>
      </c>
      <c r="L33" s="147">
        <v>144.18450196763251</v>
      </c>
      <c r="M33" s="147">
        <v>133.02743168478702</v>
      </c>
      <c r="N33" s="147">
        <v>131.17333341652852</v>
      </c>
      <c r="O33" s="147">
        <v>146.8115262196028</v>
      </c>
      <c r="P33" s="147">
        <v>136.24276522973514</v>
      </c>
      <c r="Q33" s="147">
        <v>137.63949894630599</v>
      </c>
      <c r="R33" s="147">
        <v>128.91518576124415</v>
      </c>
      <c r="S33" s="147">
        <v>126.7943528333582</v>
      </c>
      <c r="T33" s="147">
        <v>130.03078774150671</v>
      </c>
      <c r="U33" s="147">
        <v>104.59860129460455</v>
      </c>
      <c r="V33" s="147">
        <v>125.25288649389194</v>
      </c>
      <c r="W33" s="147">
        <v>119.38634051317297</v>
      </c>
      <c r="X33" s="147">
        <v>132.75122374442779</v>
      </c>
      <c r="Y33" s="147">
        <v>113.11755475632206</v>
      </c>
      <c r="Z33" s="147">
        <v>116.01443037801127</v>
      </c>
      <c r="AA33" s="147">
        <v>125.82940769769316</v>
      </c>
      <c r="AB33" s="83" t="s">
        <v>457</v>
      </c>
      <c r="AC33" s="135"/>
    </row>
    <row r="34" spans="1:29" s="74" customFormat="1" ht="15" customHeight="1">
      <c r="A34" s="86">
        <v>29</v>
      </c>
      <c r="B34" s="148" t="s">
        <v>488</v>
      </c>
      <c r="C34" s="149" t="s">
        <v>489</v>
      </c>
      <c r="D34" s="129" t="s">
        <v>476</v>
      </c>
      <c r="E34" s="129" t="s">
        <v>476</v>
      </c>
      <c r="F34" s="129" t="s">
        <v>476</v>
      </c>
      <c r="G34" s="129" t="s">
        <v>476</v>
      </c>
      <c r="H34" s="129" t="s">
        <v>476</v>
      </c>
      <c r="I34" s="147">
        <v>8.021357144202705</v>
      </c>
      <c r="J34" s="147">
        <v>8.1057162583970328</v>
      </c>
      <c r="K34" s="147">
        <v>7.9415685431079099</v>
      </c>
      <c r="L34" s="147">
        <v>7.6049592530679453</v>
      </c>
      <c r="M34" s="147">
        <v>7.343723291689094</v>
      </c>
      <c r="N34" s="147">
        <v>6.7591164298785875</v>
      </c>
      <c r="O34" s="147">
        <v>6.6576182755974997</v>
      </c>
      <c r="P34" s="147">
        <v>5.3847921701520285</v>
      </c>
      <c r="Q34" s="147">
        <v>4.8965994464662925</v>
      </c>
      <c r="R34" s="147">
        <v>4.5021241261645342</v>
      </c>
      <c r="S34" s="147">
        <v>4.0874077806292615</v>
      </c>
      <c r="T34" s="147">
        <v>4.03645297154159</v>
      </c>
      <c r="U34" s="147">
        <v>3.7877050247487731</v>
      </c>
      <c r="V34" s="147">
        <v>3.8379966504006764</v>
      </c>
      <c r="W34" s="147">
        <v>3.6788242416474057</v>
      </c>
      <c r="X34" s="147">
        <v>3.8505433789281436</v>
      </c>
      <c r="Y34" s="147">
        <v>3.5837578325312682</v>
      </c>
      <c r="Z34" s="147">
        <v>3.2745413455091477</v>
      </c>
      <c r="AA34" s="147">
        <v>3.5057139347205299</v>
      </c>
      <c r="AB34" s="83" t="s">
        <v>457</v>
      </c>
      <c r="AC34" s="135"/>
    </row>
    <row r="35" spans="1:29" s="74" customFormat="1" ht="15" customHeight="1">
      <c r="A35" s="86">
        <v>30</v>
      </c>
      <c r="B35" s="148" t="s">
        <v>490</v>
      </c>
      <c r="C35" s="149" t="s">
        <v>489</v>
      </c>
      <c r="D35" s="129" t="s">
        <v>476</v>
      </c>
      <c r="E35" s="129" t="s">
        <v>476</v>
      </c>
      <c r="F35" s="129" t="s">
        <v>476</v>
      </c>
      <c r="G35" s="129" t="s">
        <v>476</v>
      </c>
      <c r="H35" s="129" t="s">
        <v>476</v>
      </c>
      <c r="I35" s="147">
        <v>77.002160042402338</v>
      </c>
      <c r="J35" s="147">
        <v>75.266662749579893</v>
      </c>
      <c r="K35" s="147">
        <v>74.892997825556577</v>
      </c>
      <c r="L35" s="147">
        <v>71.277860064952691</v>
      </c>
      <c r="M35" s="147">
        <v>69.745965996613009</v>
      </c>
      <c r="N35" s="147">
        <v>66.857117674554956</v>
      </c>
      <c r="O35" s="147">
        <v>67.734327175819644</v>
      </c>
      <c r="P35" s="147">
        <v>64.74543206611186</v>
      </c>
      <c r="Q35" s="147">
        <v>63.623033669806034</v>
      </c>
      <c r="R35" s="147">
        <v>60.765740452925385</v>
      </c>
      <c r="S35" s="147">
        <v>59.293199883752941</v>
      </c>
      <c r="T35" s="147">
        <v>58.039775087821425</v>
      </c>
      <c r="U35" s="147">
        <v>55.823716691484066</v>
      </c>
      <c r="V35" s="147">
        <v>56.659806816890864</v>
      </c>
      <c r="W35" s="147">
        <v>57.165308246842997</v>
      </c>
      <c r="X35" s="147">
        <v>66.46780526089556</v>
      </c>
      <c r="Y35" s="147">
        <v>61.707340361110447</v>
      </c>
      <c r="Z35" s="147">
        <v>56.544759890909113</v>
      </c>
      <c r="AA35" s="147">
        <v>56.654900410590152</v>
      </c>
      <c r="AB35" s="83" t="s">
        <v>457</v>
      </c>
      <c r="AC35" s="135"/>
    </row>
    <row r="36" spans="1:29" s="74" customFormat="1" ht="15" customHeight="1">
      <c r="A36" s="86">
        <v>31</v>
      </c>
      <c r="B36" s="148" t="s">
        <v>491</v>
      </c>
      <c r="C36" s="149" t="s">
        <v>489</v>
      </c>
      <c r="D36" s="129" t="s">
        <v>476</v>
      </c>
      <c r="E36" s="129" t="s">
        <v>476</v>
      </c>
      <c r="F36" s="129" t="s">
        <v>476</v>
      </c>
      <c r="G36" s="129" t="s">
        <v>476</v>
      </c>
      <c r="H36" s="129" t="s">
        <v>476</v>
      </c>
      <c r="I36" s="147">
        <v>138.68538858795856</v>
      </c>
      <c r="J36" s="147">
        <v>128.68258266339751</v>
      </c>
      <c r="K36" s="147">
        <v>116.91660402874611</v>
      </c>
      <c r="L36" s="147">
        <v>102.34455920451907</v>
      </c>
      <c r="M36" s="147">
        <v>88.109975487172932</v>
      </c>
      <c r="N36" s="147">
        <v>78.520641529790225</v>
      </c>
      <c r="O36" s="147">
        <v>83.580047540310119</v>
      </c>
      <c r="P36" s="147">
        <v>66.865194454943264</v>
      </c>
      <c r="Q36" s="147">
        <v>57.960403829986767</v>
      </c>
      <c r="R36" s="147">
        <v>49.200470730016583</v>
      </c>
      <c r="S36" s="147">
        <v>47.593095224637672</v>
      </c>
      <c r="T36" s="147">
        <v>52.308141808115714</v>
      </c>
      <c r="U36" s="147">
        <v>37.375222874508189</v>
      </c>
      <c r="V36" s="147">
        <v>49.830193094969587</v>
      </c>
      <c r="W36" s="147">
        <v>42.061066056615445</v>
      </c>
      <c r="X36" s="147">
        <v>49.999223302637759</v>
      </c>
      <c r="Y36" s="147">
        <v>46.993066807782824</v>
      </c>
      <c r="Z36" s="147">
        <v>38.26624794796129</v>
      </c>
      <c r="AA36" s="147">
        <v>40.166132503667917</v>
      </c>
      <c r="AB36" s="83" t="s">
        <v>457</v>
      </c>
      <c r="AC36" s="135"/>
    </row>
    <row r="37" spans="1:29" s="74" customFormat="1" ht="15" customHeight="1">
      <c r="A37" s="86">
        <v>32</v>
      </c>
      <c r="B37" s="148" t="s">
        <v>492</v>
      </c>
      <c r="C37" s="149" t="s">
        <v>489</v>
      </c>
      <c r="D37" s="129" t="s">
        <v>476</v>
      </c>
      <c r="E37" s="129" t="s">
        <v>476</v>
      </c>
      <c r="F37" s="129" t="s">
        <v>476</v>
      </c>
      <c r="G37" s="129" t="s">
        <v>476</v>
      </c>
      <c r="H37" s="129" t="s">
        <v>476</v>
      </c>
      <c r="I37" s="147">
        <v>729.61293303066941</v>
      </c>
      <c r="J37" s="147">
        <v>700.59145930589375</v>
      </c>
      <c r="K37" s="147">
        <v>668.5454819007183</v>
      </c>
      <c r="L37" s="147">
        <v>637.98203721421248</v>
      </c>
      <c r="M37" s="147">
        <v>613.17712317906012</v>
      </c>
      <c r="N37" s="147">
        <v>567.10138640436844</v>
      </c>
      <c r="O37" s="147">
        <v>553.51218214589824</v>
      </c>
      <c r="P37" s="147">
        <v>513.34574874029875</v>
      </c>
      <c r="Q37" s="147">
        <v>478.57428828726495</v>
      </c>
      <c r="R37" s="147">
        <v>448.57802595975448</v>
      </c>
      <c r="S37" s="147">
        <v>411.89785110682743</v>
      </c>
      <c r="T37" s="147">
        <v>390.45688333014806</v>
      </c>
      <c r="U37" s="147">
        <v>348.4994067158791</v>
      </c>
      <c r="V37" s="147">
        <v>319.11777539465277</v>
      </c>
      <c r="W37" s="147">
        <v>291.18920125494429</v>
      </c>
      <c r="X37" s="147">
        <v>291.51725538696564</v>
      </c>
      <c r="Y37" s="147">
        <v>261.99004320725311</v>
      </c>
      <c r="Z37" s="147">
        <v>251.29288041937158</v>
      </c>
      <c r="AA37" s="147">
        <v>245.91519743316161</v>
      </c>
      <c r="AB37" s="83" t="s">
        <v>457</v>
      </c>
      <c r="AC37" s="135"/>
    </row>
    <row r="38" spans="1:29" s="74" customFormat="1" ht="15" customHeight="1">
      <c r="A38" s="86">
        <v>33</v>
      </c>
      <c r="B38" s="150" t="s">
        <v>493</v>
      </c>
      <c r="C38" s="149" t="s">
        <v>489</v>
      </c>
      <c r="D38" s="129" t="s">
        <v>476</v>
      </c>
      <c r="E38" s="129" t="s">
        <v>476</v>
      </c>
      <c r="F38" s="129" t="s">
        <v>476</v>
      </c>
      <c r="G38" s="129" t="s">
        <v>476</v>
      </c>
      <c r="H38" s="129" t="s">
        <v>476</v>
      </c>
      <c r="I38" s="147">
        <v>989.49824390068113</v>
      </c>
      <c r="J38" s="147">
        <v>947.20486426239108</v>
      </c>
      <c r="K38" s="147">
        <v>909.41382598380812</v>
      </c>
      <c r="L38" s="147">
        <v>866.0164943162647</v>
      </c>
      <c r="M38" s="147">
        <v>806.85755933908047</v>
      </c>
      <c r="N38" s="147">
        <v>743.0906534394145</v>
      </c>
      <c r="O38" s="147">
        <v>688.39503873543072</v>
      </c>
      <c r="P38" s="147">
        <v>611.78183210139616</v>
      </c>
      <c r="Q38" s="147">
        <v>567.3963357153475</v>
      </c>
      <c r="R38" s="147">
        <v>539.32172141371541</v>
      </c>
      <c r="S38" s="147">
        <v>516.03396991152044</v>
      </c>
      <c r="T38" s="147">
        <v>351.94801078764118</v>
      </c>
      <c r="U38" s="147">
        <v>332.76137402084299</v>
      </c>
      <c r="V38" s="147">
        <v>309.23159657232361</v>
      </c>
      <c r="W38" s="147">
        <v>309.07154053983083</v>
      </c>
      <c r="X38" s="147">
        <v>353.03289557346994</v>
      </c>
      <c r="Y38" s="147">
        <v>313.04527617967352</v>
      </c>
      <c r="Z38" s="147">
        <v>294.30403313730108</v>
      </c>
      <c r="AA38" s="147">
        <v>296.33047878567612</v>
      </c>
      <c r="AB38" s="83" t="s">
        <v>457</v>
      </c>
      <c r="AC38" s="135"/>
    </row>
    <row r="39" spans="1:29" s="74" customFormat="1" ht="15" customHeight="1">
      <c r="A39" s="86">
        <v>34</v>
      </c>
      <c r="B39" s="148" t="s">
        <v>494</v>
      </c>
      <c r="C39" s="149" t="s">
        <v>489</v>
      </c>
      <c r="D39" s="129" t="s">
        <v>476</v>
      </c>
      <c r="E39" s="129" t="s">
        <v>476</v>
      </c>
      <c r="F39" s="129" t="s">
        <v>476</v>
      </c>
      <c r="G39" s="129" t="s">
        <v>476</v>
      </c>
      <c r="H39" s="129" t="s">
        <v>476</v>
      </c>
      <c r="I39" s="147">
        <v>21.548080798278779</v>
      </c>
      <c r="J39" s="147">
        <v>24.859077736743384</v>
      </c>
      <c r="K39" s="147">
        <v>27.940333204001963</v>
      </c>
      <c r="L39" s="147">
        <v>29.482983142732316</v>
      </c>
      <c r="M39" s="147">
        <v>29.851460164844358</v>
      </c>
      <c r="N39" s="147">
        <v>33.522680230587397</v>
      </c>
      <c r="O39" s="147">
        <v>32.442506424625492</v>
      </c>
      <c r="P39" s="147">
        <v>31.456683935971576</v>
      </c>
      <c r="Q39" s="147">
        <v>30.549104131555293</v>
      </c>
      <c r="R39" s="147">
        <v>29.392092096492355</v>
      </c>
      <c r="S39" s="147">
        <v>27.411225720940337</v>
      </c>
      <c r="T39" s="147">
        <v>26.584937809844625</v>
      </c>
      <c r="U39" s="147">
        <v>24.788478863856319</v>
      </c>
      <c r="V39" s="147">
        <v>23.969986587038729</v>
      </c>
      <c r="W39" s="147">
        <v>22.613047114836796</v>
      </c>
      <c r="X39" s="147">
        <v>21.170711174205199</v>
      </c>
      <c r="Y39" s="147">
        <v>20.178963722292917</v>
      </c>
      <c r="Z39" s="147">
        <v>18.918489435250613</v>
      </c>
      <c r="AA39" s="147">
        <v>18.057667309328057</v>
      </c>
      <c r="AB39" s="83" t="s">
        <v>457</v>
      </c>
      <c r="AC39" s="135"/>
    </row>
    <row r="40" spans="1:29" s="74" customFormat="1" ht="15" customHeight="1">
      <c r="A40" s="86">
        <v>35</v>
      </c>
      <c r="B40" s="128" t="s">
        <v>495</v>
      </c>
      <c r="C40" s="86" t="s">
        <v>468</v>
      </c>
      <c r="D40" s="129" t="s">
        <v>476</v>
      </c>
      <c r="E40" s="130">
        <v>3348.9109562519002</v>
      </c>
      <c r="F40" s="130">
        <v>3310.0632040139999</v>
      </c>
      <c r="G40" s="130">
        <v>3269.7731847780001</v>
      </c>
      <c r="H40" s="130">
        <v>3213.6550341048001</v>
      </c>
      <c r="I40" s="130">
        <v>3176.2207308678999</v>
      </c>
      <c r="J40" s="130">
        <v>3225.0593586969999</v>
      </c>
      <c r="K40" s="130">
        <v>3262.3909226718001</v>
      </c>
      <c r="L40" s="130">
        <v>3251.2323813252001</v>
      </c>
      <c r="M40" s="130">
        <v>3259.7061212004619</v>
      </c>
      <c r="N40" s="130">
        <v>3283.7948637175227</v>
      </c>
      <c r="O40" s="130">
        <v>3274.5559892131846</v>
      </c>
      <c r="P40" s="130">
        <v>3272.0142817587534</v>
      </c>
      <c r="Q40" s="130">
        <v>3269.4725743043223</v>
      </c>
      <c r="R40" s="130">
        <v>3266.9308668498907</v>
      </c>
      <c r="S40" s="146" t="s">
        <v>452</v>
      </c>
      <c r="T40" s="146" t="s">
        <v>452</v>
      </c>
      <c r="U40" s="130">
        <v>3181.6253647451113</v>
      </c>
      <c r="V40" s="151" t="s">
        <v>452</v>
      </c>
      <c r="W40" s="151" t="s">
        <v>452</v>
      </c>
      <c r="X40" s="130">
        <v>3085.5050006236397</v>
      </c>
      <c r="Y40" s="138" t="s">
        <v>452</v>
      </c>
      <c r="Z40" s="138" t="s">
        <v>452</v>
      </c>
      <c r="AA40" s="83" t="s">
        <v>457</v>
      </c>
      <c r="AB40" s="138" t="s">
        <v>452</v>
      </c>
    </row>
    <row r="41" spans="1:29" s="74" customFormat="1" ht="15" customHeight="1">
      <c r="A41" s="86">
        <v>36</v>
      </c>
      <c r="B41" s="145" t="s">
        <v>496</v>
      </c>
      <c r="C41" s="86" t="s">
        <v>468</v>
      </c>
      <c r="D41" s="129" t="s">
        <v>476</v>
      </c>
      <c r="E41" s="130">
        <v>273.91095625190019</v>
      </c>
      <c r="F41" s="130">
        <v>271.31320401399989</v>
      </c>
      <c r="G41" s="130">
        <v>267.27318477800009</v>
      </c>
      <c r="H41" s="130">
        <v>247.40503410480005</v>
      </c>
      <c r="I41" s="130">
        <v>246.22073086789987</v>
      </c>
      <c r="J41" s="130">
        <v>256.05935869699988</v>
      </c>
      <c r="K41" s="130">
        <v>254.39092267180013</v>
      </c>
      <c r="L41" s="130">
        <v>204.23238132520009</v>
      </c>
      <c r="M41" s="130">
        <v>196.71117383240022</v>
      </c>
      <c r="N41" s="130">
        <v>204.80496898139984</v>
      </c>
      <c r="O41" s="130">
        <v>179.57114710900004</v>
      </c>
      <c r="P41" s="130">
        <v>181.74364671431545</v>
      </c>
      <c r="Q41" s="130">
        <v>183.91614631963085</v>
      </c>
      <c r="R41" s="130">
        <v>186.08864592494623</v>
      </c>
      <c r="S41" s="146" t="s">
        <v>452</v>
      </c>
      <c r="T41" s="146" t="s">
        <v>452</v>
      </c>
      <c r="U41" s="130">
        <v>202.59483632648298</v>
      </c>
      <c r="V41" s="151" t="s">
        <v>452</v>
      </c>
      <c r="W41" s="151" t="s">
        <v>452</v>
      </c>
      <c r="X41" s="130">
        <v>201.59483632648283</v>
      </c>
      <c r="Y41" s="138" t="s">
        <v>452</v>
      </c>
      <c r="Z41" s="138" t="s">
        <v>452</v>
      </c>
      <c r="AA41" s="83" t="s">
        <v>457</v>
      </c>
      <c r="AB41" s="138" t="s">
        <v>452</v>
      </c>
    </row>
    <row r="42" spans="1:29" s="74" customFormat="1" ht="15" customHeight="1">
      <c r="A42" s="86">
        <v>37</v>
      </c>
      <c r="B42" s="145" t="s">
        <v>497</v>
      </c>
      <c r="C42" s="86" t="s">
        <v>468</v>
      </c>
      <c r="D42" s="129" t="s">
        <v>476</v>
      </c>
      <c r="E42" s="130">
        <v>3075</v>
      </c>
      <c r="F42" s="130">
        <v>3038.75</v>
      </c>
      <c r="G42" s="130">
        <v>3002.5</v>
      </c>
      <c r="H42" s="130">
        <v>2966.25</v>
      </c>
      <c r="I42" s="130">
        <v>2930</v>
      </c>
      <c r="J42" s="130">
        <v>2969</v>
      </c>
      <c r="K42" s="130">
        <v>3008</v>
      </c>
      <c r="L42" s="130">
        <v>3047</v>
      </c>
      <c r="M42" s="130">
        <v>3062.9949473680617</v>
      </c>
      <c r="N42" s="130">
        <v>3078.989894736123</v>
      </c>
      <c r="O42" s="130">
        <v>3094.9848421041847</v>
      </c>
      <c r="P42" s="130">
        <v>3090.2706350444378</v>
      </c>
      <c r="Q42" s="130">
        <v>3085.5564279846913</v>
      </c>
      <c r="R42" s="130">
        <v>3080.8422209249443</v>
      </c>
      <c r="S42" s="146" t="s">
        <v>452</v>
      </c>
      <c r="T42" s="146" t="s">
        <v>452</v>
      </c>
      <c r="U42" s="130">
        <v>2979.0305284186284</v>
      </c>
      <c r="V42" s="151" t="s">
        <v>452</v>
      </c>
      <c r="W42" s="151" t="s">
        <v>452</v>
      </c>
      <c r="X42" s="130">
        <v>2883.9101642971568</v>
      </c>
      <c r="Y42" s="138" t="s">
        <v>452</v>
      </c>
      <c r="Z42" s="138" t="s">
        <v>452</v>
      </c>
      <c r="AA42" s="83" t="s">
        <v>457</v>
      </c>
      <c r="AB42" s="138" t="s">
        <v>452</v>
      </c>
    </row>
    <row r="43" spans="1:29" s="155" customFormat="1" ht="22.5" customHeight="1">
      <c r="A43" s="152"/>
      <c r="B43" s="153"/>
      <c r="C43" s="154"/>
      <c r="D43" s="226" t="s">
        <v>498</v>
      </c>
      <c r="E43" s="225"/>
      <c r="F43" s="225"/>
      <c r="G43" s="225"/>
      <c r="H43" s="225"/>
      <c r="I43" s="225"/>
      <c r="J43" s="127" t="s">
        <v>498</v>
      </c>
      <c r="K43" s="127"/>
      <c r="L43" s="127"/>
      <c r="M43" s="127"/>
      <c r="N43" s="127"/>
      <c r="O43" s="127"/>
      <c r="P43" s="127"/>
      <c r="Q43" s="127"/>
      <c r="R43" s="127"/>
      <c r="S43" s="227"/>
      <c r="T43" s="127"/>
      <c r="U43" s="127"/>
      <c r="V43" s="127"/>
      <c r="W43" s="127"/>
      <c r="X43" s="127"/>
      <c r="Y43" s="127"/>
      <c r="Z43" s="127"/>
      <c r="AA43" s="127"/>
      <c r="AB43" s="127"/>
      <c r="AC43" s="153"/>
    </row>
    <row r="44" spans="1:29" s="74" customFormat="1" ht="15" customHeight="1">
      <c r="A44" s="86">
        <v>38</v>
      </c>
      <c r="B44" s="128" t="s">
        <v>499</v>
      </c>
      <c r="C44" s="156" t="s">
        <v>500</v>
      </c>
      <c r="D44" s="157">
        <f>IF(AND(ISNUMBER(D5),($N5)&gt;0),D5/$N5*100,0)</f>
        <v>0</v>
      </c>
      <c r="E44" s="157">
        <f>IF(AND(ISNUMBER(E5),($S5)&gt;0),E5/$S5*100,0)</f>
        <v>97.375687023926289</v>
      </c>
      <c r="F44" s="157">
        <f>IF(AND(ISNUMBER(F5),($S5)&gt;0),F5/$S5*100,0)</f>
        <v>98.22489253893184</v>
      </c>
      <c r="G44" s="157">
        <f t="shared" ref="G44:AA45" si="0">IF(AND(ISNUMBER(G5),($S5)&gt;0),G5/$S5*100,0)</f>
        <v>98.665782689159286</v>
      </c>
      <c r="H44" s="157">
        <f t="shared" si="0"/>
        <v>98.909007915585534</v>
      </c>
      <c r="I44" s="157">
        <f t="shared" si="0"/>
        <v>99.247317938773264</v>
      </c>
      <c r="J44" s="157">
        <f t="shared" si="0"/>
        <v>99.483450561843483</v>
      </c>
      <c r="K44" s="157">
        <f t="shared" si="0"/>
        <v>99.538300270403241</v>
      </c>
      <c r="L44" s="157">
        <f t="shared" si="0"/>
        <v>99.51359321633187</v>
      </c>
      <c r="M44" s="157">
        <f t="shared" si="0"/>
        <v>99.666998208774984</v>
      </c>
      <c r="N44" s="157">
        <f t="shared" si="0"/>
        <v>99.783516083815485</v>
      </c>
      <c r="O44" s="157">
        <f t="shared" si="0"/>
        <v>100.00279604083045</v>
      </c>
      <c r="P44" s="157">
        <f t="shared" si="0"/>
        <v>100.11970815156288</v>
      </c>
      <c r="Q44" s="157">
        <f t="shared" si="0"/>
        <v>100.11363206977559</v>
      </c>
      <c r="R44" s="157">
        <f t="shared" si="0"/>
        <v>100.07624396978602</v>
      </c>
      <c r="S44" s="351">
        <f t="shared" si="0"/>
        <v>100</v>
      </c>
      <c r="T44" s="157">
        <f t="shared" si="0"/>
        <v>99.850688993588463</v>
      </c>
      <c r="U44" s="157">
        <f t="shared" si="0"/>
        <v>99.732941103189134</v>
      </c>
      <c r="V44" s="157">
        <f t="shared" si="0"/>
        <v>99.471555561243335</v>
      </c>
      <c r="W44" s="157">
        <f t="shared" si="0"/>
        <v>99.228881051752907</v>
      </c>
      <c r="X44" s="157">
        <f t="shared" si="0"/>
        <v>99.167382709877899</v>
      </c>
      <c r="Y44" s="157">
        <f t="shared" si="0"/>
        <v>99.279152774154682</v>
      </c>
      <c r="Z44" s="157">
        <f t="shared" si="0"/>
        <v>97.677952987575694</v>
      </c>
      <c r="AA44" s="157">
        <f t="shared" si="0"/>
        <v>97.973634608653455</v>
      </c>
      <c r="AB44" s="157" t="s">
        <v>457</v>
      </c>
    </row>
    <row r="45" spans="1:29" s="74" customFormat="1" ht="15" customHeight="1">
      <c r="A45" s="86">
        <v>39</v>
      </c>
      <c r="B45" s="128" t="s">
        <v>501</v>
      </c>
      <c r="C45" s="156" t="s">
        <v>500</v>
      </c>
      <c r="D45" s="157">
        <f>IF(AND(ISNUMBER(D6),($N6)&gt;0),D6/$N6*100,0)</f>
        <v>0</v>
      </c>
      <c r="E45" s="157">
        <f>IF(AND(ISNUMBER(E6),($S6)&gt;0),E6/$S6*100,0)</f>
        <v>90.272601970493653</v>
      </c>
      <c r="F45" s="157">
        <f>IF(AND(ISNUMBER(F6),($S6)&gt;0),F6/$S6*100,0)</f>
        <v>91.460768798815664</v>
      </c>
      <c r="G45" s="157">
        <f t="shared" si="0"/>
        <v>92.772091479912206</v>
      </c>
      <c r="H45" s="157">
        <f t="shared" si="0"/>
        <v>93.817320945428563</v>
      </c>
      <c r="I45" s="157">
        <f t="shared" si="0"/>
        <v>94.501378324569913</v>
      </c>
      <c r="J45" s="157">
        <f t="shared" si="0"/>
        <v>95.270304762877117</v>
      </c>
      <c r="K45" s="157">
        <f t="shared" si="0"/>
        <v>95.65508703864414</v>
      </c>
      <c r="L45" s="157">
        <f t="shared" si="0"/>
        <v>95.96648629332789</v>
      </c>
      <c r="M45" s="157">
        <f t="shared" si="0"/>
        <v>96.679896880902547</v>
      </c>
      <c r="N45" s="157">
        <f t="shared" si="0"/>
        <v>97.521568227066211</v>
      </c>
      <c r="O45" s="157">
        <f t="shared" si="0"/>
        <v>98.324314666394415</v>
      </c>
      <c r="P45" s="157">
        <f t="shared" si="0"/>
        <v>98.970085251927102</v>
      </c>
      <c r="Q45" s="157">
        <f t="shared" si="0"/>
        <v>99.51631017407729</v>
      </c>
      <c r="R45" s="157">
        <f t="shared" si="0"/>
        <v>99.892796977895756</v>
      </c>
      <c r="S45" s="351">
        <f t="shared" si="0"/>
        <v>100</v>
      </c>
      <c r="T45" s="157">
        <f t="shared" si="0"/>
        <v>101.50339476236663</v>
      </c>
      <c r="U45" s="157">
        <f t="shared" si="0"/>
        <v>101.38853438154065</v>
      </c>
      <c r="V45" s="157">
        <f t="shared" si="0"/>
        <v>102.292102710705</v>
      </c>
      <c r="W45" s="157">
        <f t="shared" si="0"/>
        <v>102.58052988922356</v>
      </c>
      <c r="X45" s="157">
        <f t="shared" si="0"/>
        <v>102.86640461483485</v>
      </c>
      <c r="Y45" s="157">
        <f t="shared" si="0"/>
        <v>103.2186431160345</v>
      </c>
      <c r="Z45" s="157">
        <f t="shared" si="0"/>
        <v>101.350247587932</v>
      </c>
      <c r="AA45" s="157">
        <f t="shared" si="0"/>
        <v>101.92710194496912</v>
      </c>
      <c r="AB45" s="83" t="s">
        <v>457</v>
      </c>
    </row>
    <row r="46" spans="1:29" s="159" customFormat="1" ht="15" customHeight="1">
      <c r="A46" s="86">
        <v>40</v>
      </c>
      <c r="B46" s="128" t="s">
        <v>450</v>
      </c>
      <c r="C46" s="156" t="s">
        <v>502</v>
      </c>
      <c r="D46" s="157">
        <f>IF(AND(ISNUMBER(D7),($N7)&gt;0),D7/$N7*100,0)</f>
        <v>0</v>
      </c>
      <c r="E46" s="158" t="s">
        <v>452</v>
      </c>
      <c r="F46" s="157">
        <f>IF(AND(ISNUMBER(F7),($N7)&gt;0),F7/$N7*100,0)</f>
        <v>89.334186596725246</v>
      </c>
      <c r="G46" s="158" t="s">
        <v>452</v>
      </c>
      <c r="H46" s="158" t="s">
        <v>452</v>
      </c>
      <c r="I46" s="158" t="s">
        <v>452</v>
      </c>
      <c r="J46" s="157">
        <f>IF(AND(ISNUMBER(J7),($N7)&gt;0),J7/$N7*100,0)</f>
        <v>94.068811648166403</v>
      </c>
      <c r="K46" s="158" t="s">
        <v>452</v>
      </c>
      <c r="L46" s="158" t="s">
        <v>452</v>
      </c>
      <c r="M46" s="158" t="s">
        <v>452</v>
      </c>
      <c r="N46" s="157">
        <f>IF(AND(ISNUMBER(N7),($N7)&gt;0),N7/$N7*100,0)</f>
        <v>100</v>
      </c>
      <c r="O46" s="158" t="s">
        <v>452</v>
      </c>
      <c r="P46" s="158" t="s">
        <v>452</v>
      </c>
      <c r="Q46" s="158" t="s">
        <v>452</v>
      </c>
      <c r="R46" s="157">
        <f>IF(AND(ISNUMBER(R7),($N7)&gt;0),R7/$N7*100,0)</f>
        <v>109.06672841362226</v>
      </c>
      <c r="S46" s="352" t="s">
        <v>452</v>
      </c>
      <c r="T46" s="158" t="s">
        <v>452</v>
      </c>
      <c r="U46" s="158" t="s">
        <v>452</v>
      </c>
      <c r="V46" s="157">
        <f>IF(AND(ISNUMBER(V7),($N7)&gt;0),V7/$N7*100,0)</f>
        <v>114.66025734528178</v>
      </c>
      <c r="W46" s="129" t="s">
        <v>452</v>
      </c>
      <c r="X46" s="129" t="s">
        <v>452</v>
      </c>
      <c r="Y46" s="129" t="s">
        <v>452</v>
      </c>
      <c r="Z46" s="129" t="s">
        <v>457</v>
      </c>
      <c r="AA46" s="83" t="s">
        <v>457</v>
      </c>
      <c r="AB46" s="129" t="s">
        <v>452</v>
      </c>
    </row>
    <row r="47" spans="1:29" s="159" customFormat="1" ht="15" customHeight="1">
      <c r="A47" s="86">
        <v>41</v>
      </c>
      <c r="B47" s="128" t="s">
        <v>453</v>
      </c>
      <c r="C47" s="156" t="s">
        <v>502</v>
      </c>
      <c r="D47" s="157">
        <f>IF(AND(ISNUMBER(D8),($N8)&gt;0),D8/$N8*100,0)</f>
        <v>0</v>
      </c>
      <c r="E47" s="158" t="s">
        <v>452</v>
      </c>
      <c r="F47" s="157">
        <f>IF(AND(ISNUMBER(F8),($N8)&gt;0),F8/$N8*100,0)</f>
        <v>89.701850885466499</v>
      </c>
      <c r="G47" s="158" t="s">
        <v>452</v>
      </c>
      <c r="H47" s="158" t="s">
        <v>452</v>
      </c>
      <c r="I47" s="158" t="s">
        <v>452</v>
      </c>
      <c r="J47" s="157">
        <f>IF(AND(ISNUMBER(J8),($N8)&gt;0),J8/$N8*100,0)</f>
        <v>93.968006354956785</v>
      </c>
      <c r="K47" s="158" t="s">
        <v>452</v>
      </c>
      <c r="L47" s="158" t="s">
        <v>452</v>
      </c>
      <c r="M47" s="158" t="s">
        <v>452</v>
      </c>
      <c r="N47" s="157">
        <f>IF(AND(ISNUMBER(N8),($N8)&gt;0),N8/$N8*100,0)</f>
        <v>100</v>
      </c>
      <c r="O47" s="158" t="s">
        <v>452</v>
      </c>
      <c r="P47" s="158" t="s">
        <v>452</v>
      </c>
      <c r="Q47" s="158" t="s">
        <v>452</v>
      </c>
      <c r="R47" s="157">
        <f>IF(AND(ISNUMBER(R8),($N8)&gt;0),R8/$N8*100,0)</f>
        <v>107.46302464355676</v>
      </c>
      <c r="S47" s="352" t="s">
        <v>452</v>
      </c>
      <c r="T47" s="158" t="s">
        <v>452</v>
      </c>
      <c r="U47" s="158" t="s">
        <v>452</v>
      </c>
      <c r="V47" s="157">
        <f>IF(AND(ISNUMBER(V8),($N8)&gt;0),V8/$N8*100,0)</f>
        <v>109.57559342492256</v>
      </c>
      <c r="W47" s="129" t="s">
        <v>452</v>
      </c>
      <c r="X47" s="129" t="s">
        <v>452</v>
      </c>
      <c r="Y47" s="129" t="s">
        <v>452</v>
      </c>
      <c r="Z47" s="129" t="s">
        <v>457</v>
      </c>
      <c r="AA47" s="83" t="s">
        <v>457</v>
      </c>
      <c r="AB47" s="129" t="s">
        <v>452</v>
      </c>
    </row>
    <row r="48" spans="1:29" s="74" customFormat="1" ht="15" customHeight="1">
      <c r="A48" s="86">
        <v>42</v>
      </c>
      <c r="B48" s="128" t="s">
        <v>503</v>
      </c>
      <c r="C48" s="156" t="s">
        <v>500</v>
      </c>
      <c r="D48" s="157">
        <f>IF(AND(ISNUMBER(D9),($N9)&gt;0),D9/$N9*100,0)</f>
        <v>0</v>
      </c>
      <c r="E48" s="157">
        <f>IF(AND(ISNUMBER(E9),($S9)&gt;0),E9/$S9*100,0)</f>
        <v>80.285999316493459</v>
      </c>
      <c r="F48" s="157">
        <f t="shared" ref="F48:AA51" si="1">IF(AND(ISNUMBER(F9),($S9)&gt;0),F9/$S9*100,0)</f>
        <v>81.184427700024102</v>
      </c>
      <c r="G48" s="157">
        <f t="shared" si="1"/>
        <v>82.214613399991705</v>
      </c>
      <c r="H48" s="157">
        <f t="shared" si="1"/>
        <v>83.340051741325155</v>
      </c>
      <c r="I48" s="157">
        <f t="shared" si="1"/>
        <v>84.6493043910925</v>
      </c>
      <c r="J48" s="157">
        <f t="shared" si="1"/>
        <v>85.868344873501044</v>
      </c>
      <c r="K48" s="157">
        <f t="shared" si="1"/>
        <v>86.969215592381474</v>
      </c>
      <c r="L48" s="157">
        <f t="shared" si="1"/>
        <v>88.071930111915577</v>
      </c>
      <c r="M48" s="157">
        <f t="shared" si="1"/>
        <v>89.283328307358715</v>
      </c>
      <c r="N48" s="157">
        <f t="shared" si="1"/>
        <v>94.664390601973409</v>
      </c>
      <c r="O48" s="157">
        <f t="shared" si="1"/>
        <v>95.959556971624977</v>
      </c>
      <c r="P48" s="157">
        <f t="shared" si="1"/>
        <v>97.023960021244648</v>
      </c>
      <c r="Q48" s="157">
        <f t="shared" si="1"/>
        <v>98.038156131363721</v>
      </c>
      <c r="R48" s="157">
        <f t="shared" si="1"/>
        <v>99.034561337735923</v>
      </c>
      <c r="S48" s="351">
        <f t="shared" si="1"/>
        <v>100</v>
      </c>
      <c r="T48" s="157">
        <f t="shared" si="1"/>
        <v>100.88570725381685</v>
      </c>
      <c r="U48" s="157">
        <f t="shared" si="1"/>
        <v>101.66543392958482</v>
      </c>
      <c r="V48" s="157">
        <f t="shared" si="1"/>
        <v>102.3029987056497</v>
      </c>
      <c r="W48" s="157">
        <f t="shared" si="1"/>
        <v>102.83531808274545</v>
      </c>
      <c r="X48" s="157">
        <f t="shared" si="1"/>
        <v>103.35491278104338</v>
      </c>
      <c r="Y48" s="157">
        <f t="shared" si="1"/>
        <v>103.94998182242077</v>
      </c>
      <c r="Z48" s="157">
        <f t="shared" si="1"/>
        <v>104.55579183114003</v>
      </c>
      <c r="AA48" s="157">
        <f t="shared" si="1"/>
        <v>105.23807531563692</v>
      </c>
      <c r="AB48" s="157" t="s">
        <v>457</v>
      </c>
    </row>
    <row r="49" spans="1:186" s="74" customFormat="1" ht="15" customHeight="1">
      <c r="A49" s="86">
        <v>43</v>
      </c>
      <c r="B49" s="128" t="s">
        <v>504</v>
      </c>
      <c r="C49" s="156" t="s">
        <v>500</v>
      </c>
      <c r="D49" s="157">
        <f>IF(AND(ISNUMBER(D10),($S10)&gt;0),D10/$S10*100,0)</f>
        <v>85.600430409158477</v>
      </c>
      <c r="E49" s="157">
        <f>IF(AND(ISNUMBER(E10),($S10)&gt;0),E10/$S10*100,0)</f>
        <v>86.404451465104614</v>
      </c>
      <c r="F49" s="157">
        <f t="shared" si="1"/>
        <v>87.347532766576023</v>
      </c>
      <c r="G49" s="157">
        <f t="shared" si="1"/>
        <v>88.46507146697914</v>
      </c>
      <c r="H49" s="157">
        <f t="shared" si="1"/>
        <v>89.430908081354687</v>
      </c>
      <c r="I49" s="157">
        <f t="shared" si="1"/>
        <v>90.905748176610459</v>
      </c>
      <c r="J49" s="157">
        <f t="shared" si="1"/>
        <v>92.266025384866282</v>
      </c>
      <c r="K49" s="157">
        <f t="shared" si="1"/>
        <v>93.676971089855343</v>
      </c>
      <c r="L49" s="157">
        <f t="shared" si="1"/>
        <v>94.887490527152863</v>
      </c>
      <c r="M49" s="157">
        <f t="shared" si="1"/>
        <v>96.038287381549438</v>
      </c>
      <c r="N49" s="157">
        <f t="shared" si="1"/>
        <v>97.04798359736364</v>
      </c>
      <c r="O49" s="157">
        <f t="shared" si="1"/>
        <v>97.801831716724266</v>
      </c>
      <c r="P49" s="157">
        <f t="shared" si="1"/>
        <v>98.416313658019462</v>
      </c>
      <c r="Q49" s="157">
        <f t="shared" si="1"/>
        <v>98.964228723965732</v>
      </c>
      <c r="R49" s="157">
        <f t="shared" si="1"/>
        <v>99.522297716203482</v>
      </c>
      <c r="S49" s="351">
        <f t="shared" si="1"/>
        <v>100</v>
      </c>
      <c r="T49" s="157">
        <f t="shared" si="1"/>
        <v>100.51207039138608</v>
      </c>
      <c r="U49" s="157">
        <f t="shared" si="1"/>
        <v>100.92788328081956</v>
      </c>
      <c r="V49" s="157">
        <f t="shared" si="1"/>
        <v>101.27955399991247</v>
      </c>
      <c r="W49" s="157">
        <f t="shared" si="1"/>
        <v>101.59883885200659</v>
      </c>
      <c r="X49" s="157">
        <f t="shared" si="1"/>
        <v>104.22755029726909</v>
      </c>
      <c r="Y49" s="157">
        <f t="shared" si="1"/>
        <v>104.60812026375024</v>
      </c>
      <c r="Z49" s="157">
        <f t="shared" si="1"/>
        <v>103.17209567557275</v>
      </c>
      <c r="AA49" s="157">
        <f t="shared" si="1"/>
        <v>103.65080677824136</v>
      </c>
      <c r="AB49" s="83" t="s">
        <v>457</v>
      </c>
    </row>
    <row r="50" spans="1:186" s="74" customFormat="1" ht="15" customHeight="1">
      <c r="A50" s="86">
        <v>44</v>
      </c>
      <c r="B50" s="128" t="s">
        <v>505</v>
      </c>
      <c r="C50" s="156" t="s">
        <v>500</v>
      </c>
      <c r="D50" s="157">
        <f>IF(AND(ISNUMBER(D11),($N11)&gt;0),D11/$N11*100,0)</f>
        <v>0</v>
      </c>
      <c r="E50" s="157">
        <f>IF(AND(ISNUMBER(E11),($S11)&gt;0),E11/$S11*100,0)</f>
        <v>68.166160628509715</v>
      </c>
      <c r="F50" s="157">
        <f t="shared" si="1"/>
        <v>72.954915854105266</v>
      </c>
      <c r="G50" s="157">
        <f t="shared" si="1"/>
        <v>75.944580279689049</v>
      </c>
      <c r="H50" s="157">
        <f t="shared" si="1"/>
        <v>78.717076066236032</v>
      </c>
      <c r="I50" s="157">
        <f t="shared" si="1"/>
        <v>81.176334101197568</v>
      </c>
      <c r="J50" s="157">
        <f t="shared" si="1"/>
        <v>83.140228325052107</v>
      </c>
      <c r="K50" s="157">
        <f t="shared" si="1"/>
        <v>84.768556078854544</v>
      </c>
      <c r="L50" s="157">
        <f t="shared" si="1"/>
        <v>86.211181999715521</v>
      </c>
      <c r="M50" s="157">
        <f t="shared" si="1"/>
        <v>88.483069507472962</v>
      </c>
      <c r="N50" s="157">
        <f t="shared" si="1"/>
        <v>90.960762640955011</v>
      </c>
      <c r="O50" s="157">
        <f t="shared" si="1"/>
        <v>94.110542254119892</v>
      </c>
      <c r="P50" s="157">
        <f t="shared" si="1"/>
        <v>94.457153890957983</v>
      </c>
      <c r="Q50" s="157">
        <f t="shared" si="1"/>
        <v>96.026044344358112</v>
      </c>
      <c r="R50" s="157">
        <f t="shared" si="1"/>
        <v>97.908490395869904</v>
      </c>
      <c r="S50" s="351">
        <f t="shared" si="1"/>
        <v>100</v>
      </c>
      <c r="T50" s="157">
        <f t="shared" si="1"/>
        <v>102.84424963984016</v>
      </c>
      <c r="U50" s="157">
        <f t="shared" si="1"/>
        <v>104.43387957907584</v>
      </c>
      <c r="V50" s="157">
        <f t="shared" si="1"/>
        <v>106.73635981498153</v>
      </c>
      <c r="W50" s="157">
        <f t="shared" si="1"/>
        <v>106.51307263031509</v>
      </c>
      <c r="X50" s="157">
        <f t="shared" si="1"/>
        <v>109.09104634281815</v>
      </c>
      <c r="Y50" s="157">
        <f t="shared" si="1"/>
        <v>112.71711897551708</v>
      </c>
      <c r="Z50" s="157">
        <f t="shared" si="1"/>
        <v>115.29763546022984</v>
      </c>
      <c r="AA50" s="157">
        <f t="shared" si="1"/>
        <v>117.24651143572072</v>
      </c>
      <c r="AB50" s="83" t="s">
        <v>457</v>
      </c>
    </row>
    <row r="51" spans="1:186" s="74" customFormat="1" ht="15" customHeight="1">
      <c r="A51" s="86">
        <v>45</v>
      </c>
      <c r="B51" s="128" t="s">
        <v>506</v>
      </c>
      <c r="C51" s="156" t="s">
        <v>500</v>
      </c>
      <c r="D51" s="157">
        <f>IF(AND(ISNUMBER(D12),($N12)&gt;0),D12/$N12*100,0)</f>
        <v>0</v>
      </c>
      <c r="E51" s="157">
        <f>IF(AND(ISNUMBER(E12),($S12)&gt;0),E12/$S12*100,0)</f>
        <v>85.556814669825897</v>
      </c>
      <c r="F51" s="157">
        <f t="shared" si="1"/>
        <v>87.720201916142997</v>
      </c>
      <c r="G51" s="157">
        <f t="shared" si="1"/>
        <v>87.864427732564138</v>
      </c>
      <c r="H51" s="157">
        <f t="shared" si="1"/>
        <v>89.110950860203985</v>
      </c>
      <c r="I51" s="157">
        <f t="shared" si="1"/>
        <v>90.604718244565788</v>
      </c>
      <c r="J51" s="157">
        <f t="shared" si="1"/>
        <v>91.964561656536532</v>
      </c>
      <c r="K51" s="157">
        <f t="shared" si="1"/>
        <v>92.747501802822711</v>
      </c>
      <c r="L51" s="157">
        <f t="shared" si="1"/>
        <v>93.942515710312151</v>
      </c>
      <c r="M51" s="157">
        <f t="shared" si="1"/>
        <v>96.136808488719481</v>
      </c>
      <c r="N51" s="157">
        <f t="shared" si="1"/>
        <v>98.104460698465033</v>
      </c>
      <c r="O51" s="157">
        <f t="shared" si="1"/>
        <v>99.866076027608955</v>
      </c>
      <c r="P51" s="157">
        <f t="shared" si="1"/>
        <v>98.918306376841457</v>
      </c>
      <c r="Q51" s="157">
        <f t="shared" si="1"/>
        <v>98.640156588029257</v>
      </c>
      <c r="R51" s="157">
        <f t="shared" si="1"/>
        <v>99.340681982074813</v>
      </c>
      <c r="S51" s="351">
        <f t="shared" si="1"/>
        <v>100</v>
      </c>
      <c r="T51" s="157">
        <f t="shared" si="1"/>
        <v>101.75131348511384</v>
      </c>
      <c r="U51" s="157">
        <f t="shared" si="1"/>
        <v>101.6173895127228</v>
      </c>
      <c r="V51" s="157">
        <f t="shared" si="1"/>
        <v>102.12217987019676</v>
      </c>
      <c r="W51" s="157">
        <f t="shared" si="1"/>
        <v>102.41063150303904</v>
      </c>
      <c r="X51" s="157">
        <f t="shared" si="1"/>
        <v>103.01844030081386</v>
      </c>
      <c r="Y51" s="157">
        <f t="shared" si="1"/>
        <v>104.35768002472443</v>
      </c>
      <c r="Z51" s="157">
        <f t="shared" si="1"/>
        <v>105.15092201504068</v>
      </c>
      <c r="AA51" s="157">
        <f t="shared" si="1"/>
        <v>105.6557123725147</v>
      </c>
      <c r="AB51" s="83" t="s">
        <v>457</v>
      </c>
    </row>
    <row r="52" spans="1:186" s="74" customFormat="1" ht="15" customHeight="1">
      <c r="A52" s="86"/>
      <c r="B52" s="141" t="s">
        <v>463</v>
      </c>
      <c r="C52" s="156"/>
      <c r="D52" s="129"/>
      <c r="E52" s="130"/>
      <c r="F52" s="83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353"/>
      <c r="T52" s="160"/>
      <c r="U52" s="160"/>
      <c r="V52" s="130"/>
      <c r="W52" s="130"/>
      <c r="X52" s="130"/>
      <c r="Y52" s="130"/>
      <c r="Z52" s="130"/>
      <c r="AA52" s="83"/>
      <c r="AB52" s="83"/>
    </row>
    <row r="53" spans="1:186" s="74" customFormat="1" ht="15" customHeight="1">
      <c r="A53" s="86">
        <v>46</v>
      </c>
      <c r="B53" s="145" t="s">
        <v>507</v>
      </c>
      <c r="C53" s="156" t="s">
        <v>500</v>
      </c>
      <c r="D53" s="129">
        <v>0</v>
      </c>
      <c r="E53" s="83">
        <f>IF(AND(ISNUMBER(E14),($S14)&gt;0),E14/$S14*100,0)</f>
        <v>50.379515225849261</v>
      </c>
      <c r="F53" s="83">
        <f t="shared" ref="F53:AA56" si="2">IF(AND(ISNUMBER(F14),($S14)&gt;0),F14/$S14*100,0)</f>
        <v>57.03284440378409</v>
      </c>
      <c r="G53" s="83">
        <f t="shared" si="2"/>
        <v>66.220631553549353</v>
      </c>
      <c r="H53" s="83">
        <f t="shared" si="2"/>
        <v>72.812635092340329</v>
      </c>
      <c r="I53" s="83">
        <f t="shared" si="2"/>
        <v>77.867476299148478</v>
      </c>
      <c r="J53" s="83">
        <f t="shared" si="2"/>
        <v>81.733002241904515</v>
      </c>
      <c r="K53" s="83">
        <f t="shared" si="2"/>
        <v>85.385396455176988</v>
      </c>
      <c r="L53" s="83">
        <f t="shared" si="2"/>
        <v>87.237229689652054</v>
      </c>
      <c r="M53" s="83">
        <f t="shared" si="2"/>
        <v>89.917461721742455</v>
      </c>
      <c r="N53" s="83">
        <f t="shared" si="2"/>
        <v>92.658014054630087</v>
      </c>
      <c r="O53" s="83">
        <f t="shared" si="2"/>
        <v>94.306768943087789</v>
      </c>
      <c r="P53" s="83">
        <f t="shared" si="2"/>
        <v>95.993726688717089</v>
      </c>
      <c r="Q53" s="83">
        <f t="shared" si="2"/>
        <v>97.403211050679104</v>
      </c>
      <c r="R53" s="83">
        <f t="shared" si="2"/>
        <v>98.669937367420999</v>
      </c>
      <c r="S53" s="351">
        <f t="shared" si="2"/>
        <v>100</v>
      </c>
      <c r="T53" s="83">
        <f t="shared" si="2"/>
        <v>101.29085443706079</v>
      </c>
      <c r="U53" s="83">
        <f t="shared" si="2"/>
        <v>102.55154872372296</v>
      </c>
      <c r="V53" s="83">
        <f t="shared" si="2"/>
        <v>103.82531240889121</v>
      </c>
      <c r="W53" s="83">
        <f t="shared" si="2"/>
        <v>104.86382692095025</v>
      </c>
      <c r="X53" s="83">
        <f t="shared" si="2"/>
        <v>105.93049090671465</v>
      </c>
      <c r="Y53" s="83">
        <f t="shared" si="2"/>
        <v>107.27060692275985</v>
      </c>
      <c r="Z53" s="83">
        <f t="shared" si="2"/>
        <v>108.63384572077732</v>
      </c>
      <c r="AA53" s="83">
        <f t="shared" si="2"/>
        <v>110.1679920377203</v>
      </c>
      <c r="AB53" s="157" t="s">
        <v>457</v>
      </c>
    </row>
    <row r="54" spans="1:186" s="74" customFormat="1" ht="15" customHeight="1">
      <c r="A54" s="86">
        <v>47</v>
      </c>
      <c r="B54" s="145" t="s">
        <v>465</v>
      </c>
      <c r="C54" s="156" t="s">
        <v>500</v>
      </c>
      <c r="D54" s="129">
        <v>0</v>
      </c>
      <c r="E54" s="83">
        <f>IF(AND(ISNUMBER(E15),($S15)&gt;0),E15/$S15*100,0)</f>
        <v>49.402892333358864</v>
      </c>
      <c r="F54" s="83">
        <f t="shared" si="2"/>
        <v>55.103291540052602</v>
      </c>
      <c r="G54" s="83">
        <f t="shared" si="2"/>
        <v>62.5324515036218</v>
      </c>
      <c r="H54" s="83">
        <f t="shared" si="2"/>
        <v>68.646527582714086</v>
      </c>
      <c r="I54" s="83">
        <f t="shared" si="2"/>
        <v>73.871113267451463</v>
      </c>
      <c r="J54" s="83">
        <f t="shared" si="2"/>
        <v>77.71847841815412</v>
      </c>
      <c r="K54" s="83">
        <f t="shared" si="2"/>
        <v>81.325808840427982</v>
      </c>
      <c r="L54" s="83">
        <f t="shared" si="2"/>
        <v>83.532085493220293</v>
      </c>
      <c r="M54" s="83">
        <f t="shared" si="2"/>
        <v>85.873700875871407</v>
      </c>
      <c r="N54" s="83">
        <f t="shared" si="2"/>
        <v>88.112322633912981</v>
      </c>
      <c r="O54" s="83">
        <f t="shared" si="2"/>
        <v>90.640347965237524</v>
      </c>
      <c r="P54" s="83">
        <f t="shared" si="2"/>
        <v>93.275622856072786</v>
      </c>
      <c r="Q54" s="83">
        <f t="shared" si="2"/>
        <v>95.574678889711706</v>
      </c>
      <c r="R54" s="83">
        <f t="shared" si="2"/>
        <v>97.72988432368939</v>
      </c>
      <c r="S54" s="351">
        <f t="shared" si="2"/>
        <v>100</v>
      </c>
      <c r="T54" s="83">
        <f t="shared" si="2"/>
        <v>102.27862754611306</v>
      </c>
      <c r="U54" s="83">
        <f t="shared" si="2"/>
        <v>104.58534426257415</v>
      </c>
      <c r="V54" s="83">
        <f t="shared" si="2"/>
        <v>106.88780504413404</v>
      </c>
      <c r="W54" s="83">
        <f t="shared" si="2"/>
        <v>108.93235617068002</v>
      </c>
      <c r="X54" s="83">
        <f t="shared" si="2"/>
        <v>111.0952222874799</v>
      </c>
      <c r="Y54" s="83">
        <f t="shared" si="2"/>
        <v>113.78412195807053</v>
      </c>
      <c r="Z54" s="83">
        <f t="shared" si="2"/>
        <v>116.4449324583131</v>
      </c>
      <c r="AA54" s="83">
        <f t="shared" si="2"/>
        <v>119.31598614267595</v>
      </c>
      <c r="AB54" s="83" t="s">
        <v>457</v>
      </c>
    </row>
    <row r="55" spans="1:186" s="74" customFormat="1" ht="15" customHeight="1">
      <c r="A55" s="86">
        <v>48</v>
      </c>
      <c r="B55" s="145" t="s">
        <v>466</v>
      </c>
      <c r="C55" s="156" t="s">
        <v>500</v>
      </c>
      <c r="D55" s="129">
        <v>0</v>
      </c>
      <c r="E55" s="83">
        <f>IF(AND(ISNUMBER(E16),($S16)&gt;0),E16/$S16*100,0)</f>
        <v>75.677838919459731</v>
      </c>
      <c r="F55" s="83">
        <f t="shared" si="2"/>
        <v>79.169584792396179</v>
      </c>
      <c r="G55" s="83">
        <f t="shared" si="2"/>
        <v>83.821910955477748</v>
      </c>
      <c r="H55" s="83">
        <f t="shared" si="2"/>
        <v>87.353676838419219</v>
      </c>
      <c r="I55" s="83">
        <f t="shared" si="2"/>
        <v>89.584792396198097</v>
      </c>
      <c r="J55" s="83">
        <f t="shared" si="2"/>
        <v>91.195597798899456</v>
      </c>
      <c r="K55" s="83">
        <f t="shared" si="2"/>
        <v>92.976488244122066</v>
      </c>
      <c r="L55" s="83">
        <f t="shared" si="2"/>
        <v>94.12706353176587</v>
      </c>
      <c r="M55" s="83">
        <f t="shared" si="2"/>
        <v>96.208104052026016</v>
      </c>
      <c r="N55" s="83">
        <f t="shared" si="2"/>
        <v>97.988994497248612</v>
      </c>
      <c r="O55" s="83">
        <f t="shared" si="2"/>
        <v>98.679339669834903</v>
      </c>
      <c r="P55" s="83">
        <f t="shared" si="2"/>
        <v>99.029514757378692</v>
      </c>
      <c r="Q55" s="83">
        <f t="shared" si="2"/>
        <v>99.27963981990996</v>
      </c>
      <c r="R55" s="83">
        <f t="shared" si="2"/>
        <v>99.619809904952476</v>
      </c>
      <c r="S55" s="351">
        <f t="shared" si="2"/>
        <v>100</v>
      </c>
      <c r="T55" s="83">
        <f t="shared" si="2"/>
        <v>100.15007503751876</v>
      </c>
      <c r="U55" s="83">
        <f t="shared" si="2"/>
        <v>100.19009504752377</v>
      </c>
      <c r="V55" s="83">
        <f t="shared" si="2"/>
        <v>100.23011505752876</v>
      </c>
      <c r="W55" s="83">
        <f t="shared" si="2"/>
        <v>100.13006503251624</v>
      </c>
      <c r="X55" s="83">
        <f t="shared" si="2"/>
        <v>100.05002501250627</v>
      </c>
      <c r="Y55" s="83">
        <f t="shared" si="2"/>
        <v>100.05002501250627</v>
      </c>
      <c r="Z55" s="83">
        <f t="shared" si="2"/>
        <v>100.0600300150075</v>
      </c>
      <c r="AA55" s="83">
        <f t="shared" si="2"/>
        <v>100.10005002501249</v>
      </c>
      <c r="AB55" s="83" t="s">
        <v>457</v>
      </c>
    </row>
    <row r="56" spans="1:186" s="74" customFormat="1" ht="15" customHeight="1">
      <c r="A56" s="86">
        <v>49</v>
      </c>
      <c r="B56" s="145" t="s">
        <v>467</v>
      </c>
      <c r="C56" s="156" t="s">
        <v>500</v>
      </c>
      <c r="D56" s="129">
        <v>0</v>
      </c>
      <c r="E56" s="83">
        <f>IF(AND(ISNUMBER(E17),($S17)&gt;0),E17/$S17*100,0)</f>
        <v>72.495274102079392</v>
      </c>
      <c r="F56" s="83">
        <f t="shared" si="2"/>
        <v>75.42533081285444</v>
      </c>
      <c r="G56" s="83">
        <f t="shared" si="2"/>
        <v>79.206049149338369</v>
      </c>
      <c r="H56" s="83">
        <f t="shared" si="2"/>
        <v>82.356647763074989</v>
      </c>
      <c r="I56" s="83">
        <f t="shared" si="2"/>
        <v>85.066162570888466</v>
      </c>
      <c r="J56" s="83">
        <f t="shared" si="2"/>
        <v>86.704473850031505</v>
      </c>
      <c r="K56" s="83">
        <f t="shared" si="2"/>
        <v>88.615837009031722</v>
      </c>
      <c r="L56" s="83">
        <f t="shared" si="2"/>
        <v>90.054610375971436</v>
      </c>
      <c r="M56" s="83">
        <f t="shared" si="2"/>
        <v>91.671917664356243</v>
      </c>
      <c r="N56" s="83">
        <f t="shared" si="2"/>
        <v>93.058181054400336</v>
      </c>
      <c r="O56" s="83">
        <f t="shared" si="2"/>
        <v>94.780508296576343</v>
      </c>
      <c r="P56" s="83">
        <f t="shared" si="2"/>
        <v>96.229783658895187</v>
      </c>
      <c r="Q56" s="83">
        <f t="shared" si="2"/>
        <v>97.395505145977737</v>
      </c>
      <c r="R56" s="83">
        <f t="shared" si="2"/>
        <v>98.655744591472384</v>
      </c>
      <c r="S56" s="351">
        <f t="shared" si="2"/>
        <v>100</v>
      </c>
      <c r="T56" s="83">
        <f t="shared" si="2"/>
        <v>101.12371350556606</v>
      </c>
      <c r="U56" s="83">
        <f t="shared" si="2"/>
        <v>102.1424070573409</v>
      </c>
      <c r="V56" s="83">
        <f t="shared" si="2"/>
        <v>103.18210459987398</v>
      </c>
      <c r="W56" s="83">
        <f t="shared" si="2"/>
        <v>104.06427221172024</v>
      </c>
      <c r="X56" s="83">
        <f t="shared" si="2"/>
        <v>105.01995379122033</v>
      </c>
      <c r="Y56" s="83">
        <f t="shared" si="2"/>
        <v>106.26969124133585</v>
      </c>
      <c r="Z56" s="83">
        <f t="shared" si="2"/>
        <v>107.43541272841838</v>
      </c>
      <c r="AA56" s="83">
        <f t="shared" si="2"/>
        <v>108.66414618777567</v>
      </c>
      <c r="AB56" s="83" t="s">
        <v>457</v>
      </c>
    </row>
    <row r="57" spans="1:186" s="74" customFormat="1" ht="15" customHeight="1">
      <c r="A57" s="86">
        <v>50</v>
      </c>
      <c r="B57" s="128" t="s">
        <v>20</v>
      </c>
      <c r="C57" s="156" t="s">
        <v>502</v>
      </c>
      <c r="D57" s="129">
        <v>0</v>
      </c>
      <c r="E57" s="83">
        <f t="shared" ref="E57:U60" si="3">IF(AND(ISNUMBER(E18),($N18)&gt;0),E18/$N18*100,0)</f>
        <v>109.81775823977186</v>
      </c>
      <c r="F57" s="83">
        <f t="shared" si="3"/>
        <v>107.98488438746017</v>
      </c>
      <c r="G57" s="83">
        <f t="shared" si="3"/>
        <v>106.15201053514849</v>
      </c>
      <c r="H57" s="83">
        <f t="shared" si="3"/>
        <v>104.31913668283681</v>
      </c>
      <c r="I57" s="83">
        <f t="shared" si="3"/>
        <v>102.48626283052511</v>
      </c>
      <c r="J57" s="83">
        <f t="shared" si="3"/>
        <v>101.83663665502225</v>
      </c>
      <c r="K57" s="83">
        <f t="shared" si="3"/>
        <v>101.18701047951937</v>
      </c>
      <c r="L57" s="83">
        <f t="shared" si="3"/>
        <v>100.53738430401648</v>
      </c>
      <c r="M57" s="83">
        <f t="shared" si="3"/>
        <v>100.26869215200824</v>
      </c>
      <c r="N57" s="355">
        <f t="shared" si="3"/>
        <v>100</v>
      </c>
      <c r="O57" s="83">
        <f t="shared" si="3"/>
        <v>99.731307847991758</v>
      </c>
      <c r="P57" s="83">
        <f t="shared" si="3"/>
        <v>0</v>
      </c>
      <c r="Q57" s="83">
        <f t="shared" si="3"/>
        <v>0</v>
      </c>
      <c r="R57" s="83">
        <f t="shared" si="3"/>
        <v>99.275582802939354</v>
      </c>
      <c r="S57" s="352" t="s">
        <v>452</v>
      </c>
      <c r="T57" s="158" t="s">
        <v>452</v>
      </c>
      <c r="U57" s="157">
        <f t="shared" si="3"/>
        <v>95.994851631096466</v>
      </c>
      <c r="V57" s="158" t="s">
        <v>452</v>
      </c>
      <c r="W57" s="158" t="s">
        <v>452</v>
      </c>
      <c r="X57" s="157">
        <f>IF(AND(ISNUMBER(X18),($N18)&gt;0),X18/$N18*100,0)</f>
        <v>92.929738617372621</v>
      </c>
      <c r="Y57" s="157" t="s">
        <v>452</v>
      </c>
      <c r="Z57" s="157" t="s">
        <v>452</v>
      </c>
      <c r="AA57" s="83" t="s">
        <v>457</v>
      </c>
      <c r="AB57" s="129" t="s">
        <v>452</v>
      </c>
    </row>
    <row r="58" spans="1:186" s="74" customFormat="1" ht="15" customHeight="1">
      <c r="A58" s="86">
        <v>51</v>
      </c>
      <c r="B58" s="145" t="s">
        <v>469</v>
      </c>
      <c r="C58" s="156" t="s">
        <v>502</v>
      </c>
      <c r="D58" s="129">
        <v>0</v>
      </c>
      <c r="E58" s="83">
        <f t="shared" si="3"/>
        <v>256.33256257646872</v>
      </c>
      <c r="F58" s="83">
        <f t="shared" si="3"/>
        <v>228.5374654296227</v>
      </c>
      <c r="G58" s="83">
        <f t="shared" si="3"/>
        <v>200.74236828277668</v>
      </c>
      <c r="H58" s="83">
        <f t="shared" si="3"/>
        <v>172.94727113593072</v>
      </c>
      <c r="I58" s="83">
        <f t="shared" si="3"/>
        <v>145.1521739890847</v>
      </c>
      <c r="J58" s="83">
        <f t="shared" si="3"/>
        <v>144.12272594660891</v>
      </c>
      <c r="K58" s="83">
        <f t="shared" si="3"/>
        <v>143.09327790413315</v>
      </c>
      <c r="L58" s="83">
        <f t="shared" si="3"/>
        <v>142.06382986165738</v>
      </c>
      <c r="M58" s="83">
        <f t="shared" si="3"/>
        <v>121.03191493082868</v>
      </c>
      <c r="N58" s="355">
        <f t="shared" si="3"/>
        <v>100</v>
      </c>
      <c r="O58" s="83">
        <f t="shared" si="3"/>
        <v>78.968085069171295</v>
      </c>
      <c r="P58" s="83">
        <f t="shared" si="3"/>
        <v>0</v>
      </c>
      <c r="Q58" s="83">
        <f t="shared" si="3"/>
        <v>0</v>
      </c>
      <c r="R58" s="83">
        <f t="shared" si="3"/>
        <v>85.395695483577938</v>
      </c>
      <c r="S58" s="352" t="s">
        <v>452</v>
      </c>
      <c r="T58" s="158" t="s">
        <v>452</v>
      </c>
      <c r="U58" s="157">
        <f t="shared" si="3"/>
        <v>87.054183251700621</v>
      </c>
      <c r="V58" s="158" t="s">
        <v>452</v>
      </c>
      <c r="W58" s="158" t="s">
        <v>452</v>
      </c>
      <c r="X58" s="157">
        <f>IF(AND(ISNUMBER(X19),($N19)&gt;0),X19/$N19*100,0)</f>
        <v>71.035278273212811</v>
      </c>
      <c r="Y58" s="157" t="s">
        <v>452</v>
      </c>
      <c r="Z58" s="157" t="s">
        <v>452</v>
      </c>
      <c r="AA58" s="83" t="s">
        <v>457</v>
      </c>
      <c r="AB58" s="129" t="s">
        <v>452</v>
      </c>
    </row>
    <row r="59" spans="1:186" s="74" customFormat="1" ht="15" customHeight="1">
      <c r="A59" s="86">
        <v>52</v>
      </c>
      <c r="B59" s="145" t="s">
        <v>470</v>
      </c>
      <c r="C59" s="156" t="s">
        <v>502</v>
      </c>
      <c r="D59" s="129">
        <v>0</v>
      </c>
      <c r="E59" s="83">
        <f t="shared" si="3"/>
        <v>108.33533534747136</v>
      </c>
      <c r="F59" s="83">
        <f t="shared" si="3"/>
        <v>106.76514480775099</v>
      </c>
      <c r="G59" s="83">
        <f t="shared" si="3"/>
        <v>105.19495426803064</v>
      </c>
      <c r="H59" s="83">
        <f t="shared" si="3"/>
        <v>103.62476372831031</v>
      </c>
      <c r="I59" s="83">
        <f t="shared" si="3"/>
        <v>102.05457318858997</v>
      </c>
      <c r="J59" s="83">
        <f t="shared" si="3"/>
        <v>101.4087900147083</v>
      </c>
      <c r="K59" s="83">
        <f t="shared" si="3"/>
        <v>100.76300684082662</v>
      </c>
      <c r="L59" s="83">
        <f t="shared" si="3"/>
        <v>100.11722366694495</v>
      </c>
      <c r="M59" s="83">
        <f t="shared" si="3"/>
        <v>100.05861183347248</v>
      </c>
      <c r="N59" s="355">
        <f>IF(AND(ISNUMBER(N20),($N20)&gt;0),N20/$N20*100,0)</f>
        <v>100</v>
      </c>
      <c r="O59" s="83">
        <f>IF(AND(ISNUMBER(O20),($N20)&gt;0),O20/$N20*100,0)</f>
        <v>99.941388166527531</v>
      </c>
      <c r="P59" s="83">
        <f>IF(AND(ISNUMBER(P20),($N20)&gt;0),P20/$N20*100,0)</f>
        <v>0</v>
      </c>
      <c r="Q59" s="83">
        <f>IF(AND(ISNUMBER(Q20),($N20)&gt;0),Q20/$N20*100,0)</f>
        <v>0</v>
      </c>
      <c r="R59" s="83">
        <f>IF(AND(ISNUMBER(R20),($N20)&gt;0),R20/$N20*100,0)</f>
        <v>99.416018186229977</v>
      </c>
      <c r="S59" s="352" t="s">
        <v>452</v>
      </c>
      <c r="T59" s="158" t="s">
        <v>452</v>
      </c>
      <c r="U59" s="157">
        <f>IF(AND(ISNUMBER(U20),($N20)&gt;0),U20/$N20*100,0)</f>
        <v>96.085312465672786</v>
      </c>
      <c r="V59" s="158" t="s">
        <v>452</v>
      </c>
      <c r="W59" s="158" t="s">
        <v>452</v>
      </c>
      <c r="X59" s="157">
        <f>IF(AND(ISNUMBER(X20),($N20)&gt;0),X20/$N20*100,0)</f>
        <v>93.151264690288514</v>
      </c>
      <c r="Y59" s="157" t="s">
        <v>452</v>
      </c>
      <c r="Z59" s="157" t="s">
        <v>452</v>
      </c>
      <c r="AA59" s="83" t="s">
        <v>457</v>
      </c>
      <c r="AB59" s="129" t="s">
        <v>452</v>
      </c>
    </row>
    <row r="60" spans="1:186" s="74" customFormat="1" ht="15" customHeight="1">
      <c r="A60" s="86">
        <v>53</v>
      </c>
      <c r="B60" s="128" t="s">
        <v>471</v>
      </c>
      <c r="C60" s="156" t="s">
        <v>502</v>
      </c>
      <c r="D60" s="129">
        <v>0</v>
      </c>
      <c r="E60" s="83">
        <f t="shared" si="3"/>
        <v>111.01416593275273</v>
      </c>
      <c r="F60" s="83">
        <f t="shared" si="3"/>
        <v>108.45928428878241</v>
      </c>
      <c r="G60" s="83">
        <f t="shared" si="3"/>
        <v>106.38665325556251</v>
      </c>
      <c r="H60" s="83">
        <f t="shared" si="3"/>
        <v>104.54096645060073</v>
      </c>
      <c r="I60" s="83">
        <f t="shared" si="3"/>
        <v>102.60593794053779</v>
      </c>
      <c r="J60" s="83">
        <f t="shared" si="3"/>
        <v>101.71466281401773</v>
      </c>
      <c r="K60" s="83">
        <f t="shared" si="3"/>
        <v>101.01123975837911</v>
      </c>
      <c r="L60" s="83">
        <f t="shared" si="3"/>
        <v>100.38878383499087</v>
      </c>
      <c r="M60" s="83">
        <f t="shared" si="3"/>
        <v>100.17558753295042</v>
      </c>
      <c r="N60" s="355">
        <f t="shared" si="3"/>
        <v>100</v>
      </c>
      <c r="O60" s="83">
        <f t="shared" si="3"/>
        <v>99.722242860908011</v>
      </c>
      <c r="P60" s="83">
        <f t="shared" si="3"/>
        <v>0</v>
      </c>
      <c r="Q60" s="83">
        <f t="shared" si="3"/>
        <v>0</v>
      </c>
      <c r="R60" s="83">
        <f t="shared" si="3"/>
        <v>99.125221492820387</v>
      </c>
      <c r="S60" s="352" t="s">
        <v>452</v>
      </c>
      <c r="T60" s="158" t="s">
        <v>452</v>
      </c>
      <c r="U60" s="157">
        <f>IF(AND(ISNUMBER(U21),($N21)&gt;0),U21/$N21*100,0)</f>
        <v>96.134037718960968</v>
      </c>
      <c r="V60" s="158" t="s">
        <v>452</v>
      </c>
      <c r="W60" s="158" t="s">
        <v>452</v>
      </c>
      <c r="X60" s="157">
        <f>IF(AND(ISNUMBER(X21),($N21)&gt;0),X21/$N21*100,0)</f>
        <v>93.730019533179643</v>
      </c>
      <c r="Y60" s="157" t="s">
        <v>452</v>
      </c>
      <c r="Z60" s="157" t="s">
        <v>452</v>
      </c>
      <c r="AA60" s="83" t="s">
        <v>457</v>
      </c>
      <c r="AB60" s="129" t="s">
        <v>452</v>
      </c>
    </row>
    <row r="61" spans="1:186" s="74" customFormat="1" ht="15" customHeight="1">
      <c r="A61" s="86">
        <v>54</v>
      </c>
      <c r="B61" s="128" t="s">
        <v>19</v>
      </c>
      <c r="C61" s="156" t="s">
        <v>500</v>
      </c>
      <c r="D61" s="129">
        <v>0</v>
      </c>
      <c r="E61" s="83">
        <f>IF(AND(ISNUMBER(E22),($S22)&gt;0),E22/$S22*100,0)</f>
        <v>92.959416630095333</v>
      </c>
      <c r="F61" s="83">
        <f t="shared" ref="F61:AA63" si="4">IF(AND(ISNUMBER(F22),($S22)&gt;0),F22/$S22*100,0)</f>
        <v>95.290971695605847</v>
      </c>
      <c r="G61" s="83">
        <f t="shared" si="4"/>
        <v>99.286248973220452</v>
      </c>
      <c r="H61" s="83">
        <f t="shared" si="4"/>
        <v>98.077405184550699</v>
      </c>
      <c r="I61" s="83">
        <f t="shared" si="4"/>
        <v>100.84713225872557</v>
      </c>
      <c r="J61" s="83">
        <f t="shared" si="4"/>
        <v>103.79376444283888</v>
      </c>
      <c r="K61" s="83">
        <f t="shared" si="4"/>
        <v>105.00827697300473</v>
      </c>
      <c r="L61" s="83">
        <f t="shared" si="4"/>
        <v>104.89057462513625</v>
      </c>
      <c r="M61" s="83">
        <f t="shared" si="4"/>
        <v>105.88850219019315</v>
      </c>
      <c r="N61" s="83">
        <f t="shared" si="4"/>
        <v>106.05676221579292</v>
      </c>
      <c r="O61" s="83">
        <f t="shared" si="4"/>
        <v>105.45469144808162</v>
      </c>
      <c r="P61" s="83">
        <f t="shared" si="4"/>
        <v>106.27762438828169</v>
      </c>
      <c r="Q61" s="83">
        <f t="shared" si="4"/>
        <v>104.25090927409467</v>
      </c>
      <c r="R61" s="83">
        <f t="shared" si="4"/>
        <v>102.66399263825348</v>
      </c>
      <c r="S61" s="351">
        <f t="shared" si="4"/>
        <v>100</v>
      </c>
      <c r="T61" s="83">
        <f t="shared" si="4"/>
        <v>99.106045878094676</v>
      </c>
      <c r="U61" s="83">
        <f t="shared" si="4"/>
        <v>97.697265006466765</v>
      </c>
      <c r="V61" s="83">
        <f t="shared" si="4"/>
        <v>97.58976592428634</v>
      </c>
      <c r="W61" s="83">
        <f t="shared" si="4"/>
        <v>97.005197721651541</v>
      </c>
      <c r="X61" s="83">
        <f t="shared" si="4"/>
        <v>96.091954148613539</v>
      </c>
      <c r="Y61" s="83">
        <f t="shared" si="4"/>
        <v>96.765675041875937</v>
      </c>
      <c r="Z61" s="83">
        <f t="shared" si="4"/>
        <v>93.968813276918723</v>
      </c>
      <c r="AA61" s="83">
        <f t="shared" si="4"/>
        <v>95.746306166494279</v>
      </c>
      <c r="AB61" s="157" t="s">
        <v>457</v>
      </c>
    </row>
    <row r="62" spans="1:186" s="74" customFormat="1" ht="15" customHeight="1">
      <c r="A62" s="86">
        <v>55</v>
      </c>
      <c r="B62" s="145" t="s">
        <v>508</v>
      </c>
      <c r="C62" s="156" t="s">
        <v>500</v>
      </c>
      <c r="D62" s="83">
        <f>IF(AND(ISNUMBER(D23),($S23)&gt;0),D23/$S23*100,0)</f>
        <v>88.461842895044128</v>
      </c>
      <c r="E62" s="83">
        <f>IF(AND(ISNUMBER(E23),($S23)&gt;0),E23/$S23*100,0)</f>
        <v>94.124863828150055</v>
      </c>
      <c r="F62" s="83">
        <f t="shared" si="4"/>
        <v>95.701780246102999</v>
      </c>
      <c r="G62" s="83">
        <f t="shared" si="4"/>
        <v>96.788735937656583</v>
      </c>
      <c r="H62" s="83">
        <f t="shared" si="4"/>
        <v>93.48180052525187</v>
      </c>
      <c r="I62" s="83">
        <f t="shared" si="4"/>
        <v>98.792979288258095</v>
      </c>
      <c r="J62" s="83">
        <f t="shared" si="4"/>
        <v>100.30949531724391</v>
      </c>
      <c r="K62" s="83">
        <f t="shared" si="4"/>
        <v>100.31098528374687</v>
      </c>
      <c r="L62" s="83">
        <f t="shared" si="4"/>
        <v>98.868315638450227</v>
      </c>
      <c r="M62" s="83">
        <f t="shared" si="4"/>
        <v>100.77935690658437</v>
      </c>
      <c r="N62" s="83">
        <f t="shared" si="4"/>
        <v>98.205760850939257</v>
      </c>
      <c r="O62" s="83">
        <f t="shared" si="4"/>
        <v>99.514912893061464</v>
      </c>
      <c r="P62" s="83">
        <f t="shared" si="4"/>
        <v>102.88421428891594</v>
      </c>
      <c r="Q62" s="83">
        <f t="shared" si="4"/>
        <v>101.6009960531533</v>
      </c>
      <c r="R62" s="83">
        <f t="shared" si="4"/>
        <v>103.00318922595886</v>
      </c>
      <c r="S62" s="351">
        <f t="shared" si="4"/>
        <v>100</v>
      </c>
      <c r="T62" s="83">
        <f t="shared" si="4"/>
        <v>97.020543073568788</v>
      </c>
      <c r="U62" s="83">
        <f t="shared" si="4"/>
        <v>96.416526925076909</v>
      </c>
      <c r="V62" s="83">
        <f t="shared" si="4"/>
        <v>94.075508840105087</v>
      </c>
      <c r="W62" s="83">
        <f t="shared" si="4"/>
        <v>94.338638493230192</v>
      </c>
      <c r="X62" s="83">
        <f t="shared" si="4"/>
        <v>94.57033292074361</v>
      </c>
      <c r="Y62" s="83">
        <f t="shared" si="4"/>
        <v>95.503172546315426</v>
      </c>
      <c r="Z62" s="83">
        <f t="shared" si="4"/>
        <v>94.162649484993111</v>
      </c>
      <c r="AA62" s="83">
        <f t="shared" si="4"/>
        <v>95.730189975084627</v>
      </c>
      <c r="AB62" s="83" t="s">
        <v>457</v>
      </c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  <c r="BI62" s="161"/>
      <c r="BJ62" s="161"/>
      <c r="BK62" s="161"/>
      <c r="BL62" s="161"/>
      <c r="BM62" s="161"/>
      <c r="BN62" s="161"/>
      <c r="BO62" s="161"/>
      <c r="BP62" s="161"/>
      <c r="BQ62" s="161"/>
      <c r="BR62" s="161"/>
      <c r="BS62" s="161"/>
      <c r="BT62" s="161"/>
      <c r="BU62" s="161"/>
      <c r="BV62" s="161"/>
      <c r="BW62" s="161"/>
      <c r="BX62" s="161"/>
      <c r="BY62" s="161"/>
      <c r="BZ62" s="161"/>
      <c r="CA62" s="161"/>
      <c r="CB62" s="161"/>
      <c r="CC62" s="161"/>
      <c r="CD62" s="161"/>
      <c r="CE62" s="161"/>
      <c r="CF62" s="161"/>
      <c r="CG62" s="161"/>
      <c r="CH62" s="161"/>
      <c r="CI62" s="161"/>
      <c r="CJ62" s="161"/>
      <c r="CK62" s="161"/>
      <c r="CL62" s="161"/>
      <c r="CM62" s="161"/>
      <c r="CN62" s="161"/>
      <c r="CO62" s="161"/>
      <c r="CP62" s="161"/>
      <c r="CQ62" s="161"/>
      <c r="CR62" s="161"/>
      <c r="CS62" s="161"/>
      <c r="CT62" s="161"/>
      <c r="CU62" s="161"/>
      <c r="CV62" s="161"/>
      <c r="CW62" s="161"/>
      <c r="CX62" s="161"/>
      <c r="CY62" s="161"/>
      <c r="CZ62" s="161"/>
      <c r="DA62" s="161"/>
      <c r="DB62" s="161"/>
      <c r="DC62" s="161"/>
      <c r="DD62" s="161"/>
      <c r="DE62" s="161"/>
      <c r="DF62" s="161"/>
      <c r="DG62" s="161"/>
      <c r="DH62" s="161"/>
      <c r="DI62" s="161"/>
      <c r="DJ62" s="161"/>
      <c r="DK62" s="161"/>
      <c r="DL62" s="161"/>
      <c r="DM62" s="161"/>
      <c r="DN62" s="161"/>
      <c r="DO62" s="161"/>
      <c r="DP62" s="161"/>
      <c r="DQ62" s="161"/>
      <c r="DR62" s="161"/>
      <c r="DS62" s="161"/>
      <c r="DT62" s="161"/>
      <c r="DU62" s="161"/>
      <c r="DV62" s="161"/>
      <c r="DW62" s="161"/>
      <c r="DX62" s="161"/>
      <c r="DY62" s="161"/>
      <c r="DZ62" s="161"/>
      <c r="EA62" s="161"/>
      <c r="EB62" s="161"/>
      <c r="EC62" s="161"/>
      <c r="ED62" s="161"/>
      <c r="EE62" s="161"/>
      <c r="EF62" s="161"/>
      <c r="EG62" s="161"/>
      <c r="EH62" s="161"/>
      <c r="EI62" s="161"/>
      <c r="EJ62" s="161"/>
      <c r="EK62" s="161"/>
      <c r="EL62" s="161"/>
      <c r="EM62" s="161"/>
      <c r="EN62" s="161"/>
      <c r="EO62" s="161"/>
      <c r="EP62" s="161"/>
      <c r="EQ62" s="161"/>
      <c r="ER62" s="161"/>
      <c r="ES62" s="161"/>
      <c r="ET62" s="161"/>
      <c r="EU62" s="161"/>
      <c r="EV62" s="161"/>
      <c r="EW62" s="161"/>
      <c r="EX62" s="161"/>
      <c r="EY62" s="161"/>
      <c r="EZ62" s="161"/>
      <c r="FA62" s="161"/>
      <c r="FB62" s="161"/>
      <c r="FC62" s="161"/>
      <c r="FD62" s="161"/>
      <c r="FE62" s="161"/>
      <c r="FF62" s="161"/>
      <c r="FG62" s="161"/>
      <c r="FH62" s="161"/>
      <c r="FI62" s="161"/>
      <c r="FJ62" s="161"/>
      <c r="FK62" s="161"/>
      <c r="FL62" s="161"/>
      <c r="FM62" s="161"/>
      <c r="FN62" s="161"/>
      <c r="FO62" s="161"/>
      <c r="FP62" s="161"/>
      <c r="FQ62" s="161"/>
      <c r="FR62" s="161"/>
      <c r="FS62" s="161"/>
      <c r="FT62" s="161"/>
      <c r="FU62" s="161"/>
      <c r="FV62" s="161"/>
      <c r="FW62" s="161"/>
      <c r="FX62" s="161"/>
      <c r="FY62" s="161"/>
      <c r="FZ62" s="161"/>
      <c r="GA62" s="161"/>
      <c r="GB62" s="161"/>
      <c r="GC62" s="161"/>
      <c r="GD62" s="161"/>
    </row>
    <row r="63" spans="1:186" s="74" customFormat="1" ht="15" customHeight="1">
      <c r="A63" s="86">
        <v>56</v>
      </c>
      <c r="B63" s="145" t="s">
        <v>475</v>
      </c>
      <c r="C63" s="156" t="s">
        <v>500</v>
      </c>
      <c r="D63" s="129">
        <v>0</v>
      </c>
      <c r="E63" s="83">
        <f>IF(AND(ISNUMBER(E24),($S24)&gt;0),E24/$S24*100,0)</f>
        <v>92.302789888072894</v>
      </c>
      <c r="F63" s="83">
        <f t="shared" si="4"/>
        <v>95.059517297192841</v>
      </c>
      <c r="G63" s="83">
        <f t="shared" si="4"/>
        <v>100.69337737031829</v>
      </c>
      <c r="H63" s="83">
        <f t="shared" si="4"/>
        <v>100.66662322900204</v>
      </c>
      <c r="I63" s="83">
        <f t="shared" si="4"/>
        <v>102.00446634890584</v>
      </c>
      <c r="J63" s="83">
        <f t="shared" si="4"/>
        <v>105.75684289726182</v>
      </c>
      <c r="K63" s="83">
        <f t="shared" si="4"/>
        <v>107.65478669338904</v>
      </c>
      <c r="L63" s="83">
        <f t="shared" si="4"/>
        <v>108.28358659911785</v>
      </c>
      <c r="M63" s="83">
        <f t="shared" si="4"/>
        <v>108.76705509906364</v>
      </c>
      <c r="N63" s="83">
        <f t="shared" si="4"/>
        <v>110.48010928498854</v>
      </c>
      <c r="O63" s="83">
        <f t="shared" si="4"/>
        <v>108.80123297087871</v>
      </c>
      <c r="P63" s="83">
        <f t="shared" si="4"/>
        <v>108.18951179219987</v>
      </c>
      <c r="Q63" s="83">
        <f t="shared" si="4"/>
        <v>105.74390173897268</v>
      </c>
      <c r="R63" s="83">
        <f t="shared" si="4"/>
        <v>102.47288526705564</v>
      </c>
      <c r="S63" s="351">
        <f t="shared" si="4"/>
        <v>100</v>
      </c>
      <c r="T63" s="83">
        <f t="shared" si="4"/>
        <v>100.28104283574338</v>
      </c>
      <c r="U63" s="83">
        <f t="shared" si="4"/>
        <v>98.418847996387555</v>
      </c>
      <c r="V63" s="83">
        <f t="shared" si="4"/>
        <v>99.569739949421788</v>
      </c>
      <c r="W63" s="83">
        <f t="shared" si="4"/>
        <v>98.507568744114621</v>
      </c>
      <c r="X63" s="83">
        <f t="shared" si="4"/>
        <v>96.949253553611143</v>
      </c>
      <c r="Y63" s="83">
        <f t="shared" si="4"/>
        <v>97.476983886960284</v>
      </c>
      <c r="Z63" s="83">
        <f t="shared" si="4"/>
        <v>93.859603663642105</v>
      </c>
      <c r="AA63" s="83">
        <f t="shared" si="4"/>
        <v>95.755386219436019</v>
      </c>
      <c r="AB63" s="83" t="s">
        <v>457</v>
      </c>
    </row>
    <row r="64" spans="1:186" s="74" customFormat="1" ht="15" customHeight="1">
      <c r="A64" s="86">
        <v>57</v>
      </c>
      <c r="B64" s="128" t="s">
        <v>478</v>
      </c>
      <c r="C64" s="156" t="s">
        <v>500</v>
      </c>
      <c r="D64" s="129">
        <v>0</v>
      </c>
      <c r="E64" s="83">
        <f>IF(AND(ISNUMBER(E26),($S26)&gt;0),E26/$S26*100,0)</f>
        <v>95.464709386085431</v>
      </c>
      <c r="F64" s="83">
        <f t="shared" ref="F64:AA71" si="5">IF(AND(ISNUMBER(F26),($S26)&gt;0),F26/$S26*100,0)</f>
        <v>97.013057721429306</v>
      </c>
      <c r="G64" s="83">
        <f t="shared" si="5"/>
        <v>100.62885659764736</v>
      </c>
      <c r="H64" s="83">
        <f t="shared" si="5"/>
        <v>99.159224474534639</v>
      </c>
      <c r="I64" s="83">
        <f t="shared" si="5"/>
        <v>101.61194715703981</v>
      </c>
      <c r="J64" s="83">
        <f t="shared" si="5"/>
        <v>104.33269438952154</v>
      </c>
      <c r="K64" s="83">
        <f t="shared" si="5"/>
        <v>105.49534871274864</v>
      </c>
      <c r="L64" s="83">
        <f t="shared" si="5"/>
        <v>105.40326324778104</v>
      </c>
      <c r="M64" s="83">
        <f t="shared" si="5"/>
        <v>106.2422909220019</v>
      </c>
      <c r="N64" s="83">
        <f t="shared" si="5"/>
        <v>106.28685616440706</v>
      </c>
      <c r="O64" s="83">
        <f t="shared" si="5"/>
        <v>105.45174297429163</v>
      </c>
      <c r="P64" s="83">
        <f t="shared" si="5"/>
        <v>106.1505535227858</v>
      </c>
      <c r="Q64" s="83">
        <f t="shared" si="5"/>
        <v>104.13258126669056</v>
      </c>
      <c r="R64" s="83">
        <f t="shared" si="5"/>
        <v>102.58577716930375</v>
      </c>
      <c r="S64" s="351">
        <f t="shared" si="5"/>
        <v>100</v>
      </c>
      <c r="T64" s="83">
        <f t="shared" si="5"/>
        <v>99.254243387803172</v>
      </c>
      <c r="U64" s="83">
        <f t="shared" si="5"/>
        <v>97.95887289173983</v>
      </c>
      <c r="V64" s="83">
        <f t="shared" si="5"/>
        <v>98.108213321547581</v>
      </c>
      <c r="W64" s="83">
        <f t="shared" si="5"/>
        <v>97.759036173206866</v>
      </c>
      <c r="X64" s="83">
        <f t="shared" si="5"/>
        <v>96.898749894144359</v>
      </c>
      <c r="Y64" s="83">
        <f t="shared" si="5"/>
        <v>97.468272379402194</v>
      </c>
      <c r="Z64" s="83">
        <f t="shared" si="5"/>
        <v>96.202684846263338</v>
      </c>
      <c r="AA64" s="83">
        <f t="shared" si="5"/>
        <v>97.726604253219733</v>
      </c>
      <c r="AB64" s="83" t="s">
        <v>457</v>
      </c>
    </row>
    <row r="65" spans="1:28" s="74" customFormat="1" ht="15" customHeight="1">
      <c r="A65" s="86">
        <v>58</v>
      </c>
      <c r="B65" s="128" t="s">
        <v>480</v>
      </c>
      <c r="C65" s="156" t="s">
        <v>500</v>
      </c>
      <c r="D65" s="129">
        <v>0</v>
      </c>
      <c r="E65" s="83">
        <f>IF(AND(ISNUMBER(E27),($S27)&gt;0),E27/$S27*100,0)</f>
        <v>102.97633456990627</v>
      </c>
      <c r="F65" s="83">
        <f t="shared" si="5"/>
        <v>104.18780964460883</v>
      </c>
      <c r="G65" s="83">
        <f t="shared" si="5"/>
        <v>107.02167795227379</v>
      </c>
      <c r="H65" s="83">
        <f t="shared" si="5"/>
        <v>104.54082913068912</v>
      </c>
      <c r="I65" s="83">
        <f t="shared" si="5"/>
        <v>106.71498558715284</v>
      </c>
      <c r="J65" s="83">
        <f t="shared" si="5"/>
        <v>108.94660692140769</v>
      </c>
      <c r="K65" s="83">
        <f t="shared" si="5"/>
        <v>109.77803713730556</v>
      </c>
      <c r="L65" s="83">
        <f t="shared" si="5"/>
        <v>109.29917169680601</v>
      </c>
      <c r="M65" s="83">
        <f t="shared" si="5"/>
        <v>109.52483981301143</v>
      </c>
      <c r="N65" s="83">
        <f t="shared" si="5"/>
        <v>108.75210903997528</v>
      </c>
      <c r="O65" s="83">
        <f t="shared" si="5"/>
        <v>107.25189573492572</v>
      </c>
      <c r="P65" s="83">
        <f t="shared" si="5"/>
        <v>107.38358375437724</v>
      </c>
      <c r="Q65" s="83">
        <f t="shared" si="5"/>
        <v>104.75761118125808</v>
      </c>
      <c r="R65" s="83">
        <f t="shared" si="5"/>
        <v>102.77416965406516</v>
      </c>
      <c r="S65" s="351">
        <f t="shared" si="5"/>
        <v>100</v>
      </c>
      <c r="T65" s="83">
        <f t="shared" si="5"/>
        <v>97.638158910956165</v>
      </c>
      <c r="U65" s="83">
        <f t="shared" si="5"/>
        <v>96.359283229025621</v>
      </c>
      <c r="V65" s="83">
        <f t="shared" si="5"/>
        <v>95.403030476636658</v>
      </c>
      <c r="W65" s="83">
        <f t="shared" si="5"/>
        <v>94.564921653658075</v>
      </c>
      <c r="X65" s="83">
        <f t="shared" si="5"/>
        <v>93.414321719917154</v>
      </c>
      <c r="Y65" s="83">
        <f t="shared" si="5"/>
        <v>93.748253339365846</v>
      </c>
      <c r="Z65" s="83">
        <f t="shared" si="5"/>
        <v>92.716905496842401</v>
      </c>
      <c r="AA65" s="83">
        <f t="shared" si="5"/>
        <v>93.936062479425857</v>
      </c>
      <c r="AB65" s="157" t="s">
        <v>457</v>
      </c>
    </row>
    <row r="66" spans="1:28" s="74" customFormat="1" ht="15" customHeight="1">
      <c r="A66" s="86">
        <v>59</v>
      </c>
      <c r="B66" s="128" t="s">
        <v>481</v>
      </c>
      <c r="C66" s="156" t="s">
        <v>500</v>
      </c>
      <c r="D66" s="129">
        <v>0</v>
      </c>
      <c r="E66" s="83">
        <f>IF(AND(ISNUMBER(E28),($S28)&gt;0),E28/$S28*100,0)</f>
        <v>96.401325772204302</v>
      </c>
      <c r="F66" s="83">
        <f t="shared" si="5"/>
        <v>94.642800517225723</v>
      </c>
      <c r="G66" s="83">
        <f t="shared" si="5"/>
        <v>100.28680236441166</v>
      </c>
      <c r="H66" s="83">
        <f t="shared" si="5"/>
        <v>97.175046136412035</v>
      </c>
      <c r="I66" s="83">
        <f t="shared" si="5"/>
        <v>101.93513508301777</v>
      </c>
      <c r="J66" s="83">
        <f t="shared" si="5"/>
        <v>109.2253990049521</v>
      </c>
      <c r="K66" s="83">
        <f t="shared" si="5"/>
        <v>109.19574144204316</v>
      </c>
      <c r="L66" s="83">
        <f t="shared" si="5"/>
        <v>106.3716891650017</v>
      </c>
      <c r="M66" s="83">
        <f t="shared" si="5"/>
        <v>102.40164803182333</v>
      </c>
      <c r="N66" s="83">
        <f t="shared" si="5"/>
        <v>100.57962051291456</v>
      </c>
      <c r="O66" s="83">
        <f t="shared" si="5"/>
        <v>107.89316398594917</v>
      </c>
      <c r="P66" s="83">
        <f t="shared" si="5"/>
        <v>105.30283754133546</v>
      </c>
      <c r="Q66" s="83">
        <f t="shared" si="5"/>
        <v>105.30283754133546</v>
      </c>
      <c r="R66" s="83">
        <f t="shared" si="5"/>
        <v>102.21843329001317</v>
      </c>
      <c r="S66" s="351">
        <f t="shared" si="5"/>
        <v>100</v>
      </c>
      <c r="T66" s="83">
        <f t="shared" si="5"/>
        <v>99.879293783182931</v>
      </c>
      <c r="U66" s="83">
        <f t="shared" si="5"/>
        <v>88.849781653391986</v>
      </c>
      <c r="V66" s="83">
        <f t="shared" si="5"/>
        <v>96.688551089458542</v>
      </c>
      <c r="W66" s="83">
        <f t="shared" si="5"/>
        <v>94.356147541710726</v>
      </c>
      <c r="X66" s="83">
        <f t="shared" si="5"/>
        <v>99.6726004700391</v>
      </c>
      <c r="Y66" s="83">
        <f t="shared" si="5"/>
        <v>91.211570493012715</v>
      </c>
      <c r="Z66" s="83">
        <f t="shared" si="5"/>
        <v>92.819628605839512</v>
      </c>
      <c r="AA66" s="83">
        <f t="shared" si="5"/>
        <v>96.951998542213616</v>
      </c>
      <c r="AB66" s="83" t="s">
        <v>457</v>
      </c>
    </row>
    <row r="67" spans="1:28" s="159" customFormat="1" ht="15" customHeight="1">
      <c r="A67" s="86">
        <v>60</v>
      </c>
      <c r="B67" s="145" t="s">
        <v>482</v>
      </c>
      <c r="C67" s="156" t="s">
        <v>500</v>
      </c>
      <c r="D67" s="83">
        <f>IF(AND(ISNUMBER(D29),($S29)&gt;0),D29/$S29*100,0)</f>
        <v>88.461842895044128</v>
      </c>
      <c r="E67" s="83">
        <f>IF(AND(ISNUMBER(E29),($S29)&gt;0),E29/$S29*100,0)</f>
        <v>94.124863828150055</v>
      </c>
      <c r="F67" s="83">
        <f t="shared" si="5"/>
        <v>95.701780246102999</v>
      </c>
      <c r="G67" s="83">
        <f t="shared" si="5"/>
        <v>96.788735937656583</v>
      </c>
      <c r="H67" s="83">
        <f t="shared" si="5"/>
        <v>93.48180052525187</v>
      </c>
      <c r="I67" s="83">
        <f t="shared" si="5"/>
        <v>98.792979288258095</v>
      </c>
      <c r="J67" s="83">
        <f t="shared" si="5"/>
        <v>100.30949531724391</v>
      </c>
      <c r="K67" s="83">
        <f t="shared" si="5"/>
        <v>100.31098528374687</v>
      </c>
      <c r="L67" s="83">
        <f t="shared" si="5"/>
        <v>98.868315638450227</v>
      </c>
      <c r="M67" s="83">
        <f t="shared" si="5"/>
        <v>100.77935690658437</v>
      </c>
      <c r="N67" s="83">
        <f t="shared" si="5"/>
        <v>98.205760850939257</v>
      </c>
      <c r="O67" s="83">
        <f t="shared" si="5"/>
        <v>99.514912893061464</v>
      </c>
      <c r="P67" s="83">
        <f t="shared" si="5"/>
        <v>102.88421428891594</v>
      </c>
      <c r="Q67" s="83">
        <f t="shared" si="5"/>
        <v>101.6009960531533</v>
      </c>
      <c r="R67" s="83">
        <f t="shared" si="5"/>
        <v>103.00318922595886</v>
      </c>
      <c r="S67" s="351">
        <f t="shared" si="5"/>
        <v>100</v>
      </c>
      <c r="T67" s="83">
        <f t="shared" si="5"/>
        <v>97.020543073568788</v>
      </c>
      <c r="U67" s="83">
        <f t="shared" si="5"/>
        <v>96.416526925076909</v>
      </c>
      <c r="V67" s="83">
        <f t="shared" si="5"/>
        <v>94.075508840105087</v>
      </c>
      <c r="W67" s="83">
        <f t="shared" si="5"/>
        <v>94.338638493230192</v>
      </c>
      <c r="X67" s="83">
        <f t="shared" si="5"/>
        <v>94.57033292074361</v>
      </c>
      <c r="Y67" s="83">
        <f t="shared" si="5"/>
        <v>95.503172546315426</v>
      </c>
      <c r="Z67" s="83">
        <f t="shared" si="5"/>
        <v>94.162649484993111</v>
      </c>
      <c r="AA67" s="83">
        <f t="shared" si="5"/>
        <v>95.730189975084627</v>
      </c>
      <c r="AB67" s="83" t="s">
        <v>457</v>
      </c>
    </row>
    <row r="68" spans="1:28" s="159" customFormat="1" ht="15" customHeight="1">
      <c r="A68" s="86">
        <v>61</v>
      </c>
      <c r="B68" s="145" t="s">
        <v>483</v>
      </c>
      <c r="C68" s="156" t="s">
        <v>500</v>
      </c>
      <c r="D68" s="129">
        <v>0</v>
      </c>
      <c r="E68" s="83">
        <f>IF(AND(ISNUMBER(E30),($S30)&gt;0),E30/$S30*100,0)</f>
        <v>98.118669854231683</v>
      </c>
      <c r="F68" s="83">
        <f t="shared" si="5"/>
        <v>93.843914959255244</v>
      </c>
      <c r="G68" s="83">
        <f t="shared" si="5"/>
        <v>102.92571477505696</v>
      </c>
      <c r="H68" s="83">
        <f t="shared" si="5"/>
        <v>99.961200111164501</v>
      </c>
      <c r="I68" s="83">
        <f t="shared" si="5"/>
        <v>104.30555145348792</v>
      </c>
      <c r="J68" s="83">
        <f t="shared" si="5"/>
        <v>115.95148308204517</v>
      </c>
      <c r="K68" s="83">
        <f t="shared" si="5"/>
        <v>115.89832808029483</v>
      </c>
      <c r="L68" s="83">
        <f t="shared" si="5"/>
        <v>112.03217215911452</v>
      </c>
      <c r="M68" s="83">
        <f t="shared" si="5"/>
        <v>103.62549105302176</v>
      </c>
      <c r="N68" s="83">
        <f t="shared" si="5"/>
        <v>102.37044062862289</v>
      </c>
      <c r="O68" s="83">
        <f t="shared" si="5"/>
        <v>114.21364738769904</v>
      </c>
      <c r="P68" s="83">
        <f t="shared" si="5"/>
        <v>107.12742693982949</v>
      </c>
      <c r="Q68" s="83">
        <f t="shared" si="5"/>
        <v>108.09547617469255</v>
      </c>
      <c r="R68" s="83">
        <f t="shared" si="5"/>
        <v>101.62641989574044</v>
      </c>
      <c r="S68" s="351">
        <f t="shared" si="5"/>
        <v>100</v>
      </c>
      <c r="T68" s="83">
        <f t="shared" si="5"/>
        <v>102.03591169896673</v>
      </c>
      <c r="U68" s="83">
        <f t="shared" si="5"/>
        <v>83.141491538340077</v>
      </c>
      <c r="V68" s="83">
        <f t="shared" si="5"/>
        <v>98.659808572912326</v>
      </c>
      <c r="W68" s="83">
        <f t="shared" si="5"/>
        <v>94.369356223221317</v>
      </c>
      <c r="X68" s="83">
        <f t="shared" si="5"/>
        <v>103.52170895331014</v>
      </c>
      <c r="Y68" s="83">
        <f t="shared" si="5"/>
        <v>87.974021362044112</v>
      </c>
      <c r="Z68" s="83">
        <f t="shared" si="5"/>
        <v>91.806464750903274</v>
      </c>
      <c r="AA68" s="83">
        <f t="shared" si="5"/>
        <v>97.873720830437961</v>
      </c>
      <c r="AB68" s="157" t="s">
        <v>457</v>
      </c>
    </row>
    <row r="69" spans="1:28" s="159" customFormat="1" ht="15" customHeight="1">
      <c r="A69" s="86">
        <v>62</v>
      </c>
      <c r="B69" s="128" t="s">
        <v>484</v>
      </c>
      <c r="C69" s="156" t="s">
        <v>500</v>
      </c>
      <c r="D69" s="130" t="s">
        <v>476</v>
      </c>
      <c r="E69" s="157">
        <f t="shared" ref="E69:H71" si="6">IF(AND(ISNUMBER(E31),($N31)&gt;0),E31/$N31*100,0)</f>
        <v>0</v>
      </c>
      <c r="F69" s="157">
        <f t="shared" si="6"/>
        <v>0</v>
      </c>
      <c r="G69" s="157">
        <f t="shared" si="6"/>
        <v>0</v>
      </c>
      <c r="H69" s="157">
        <f t="shared" si="6"/>
        <v>0</v>
      </c>
      <c r="I69" s="83">
        <f>IF(AND(ISNUMBER(I31),($S31)&gt;0),I31/$S31*100,0)</f>
        <v>102.52987113380196</v>
      </c>
      <c r="J69" s="83">
        <f t="shared" si="5"/>
        <v>109.02086919922753</v>
      </c>
      <c r="K69" s="83">
        <f t="shared" si="5"/>
        <v>110.02665739092805</v>
      </c>
      <c r="L69" s="83">
        <f t="shared" si="5"/>
        <v>106.90508538916103</v>
      </c>
      <c r="M69" s="83">
        <f t="shared" si="5"/>
        <v>102.92350576162531</v>
      </c>
      <c r="N69" s="83">
        <f t="shared" si="5"/>
        <v>100.96179890172618</v>
      </c>
      <c r="O69" s="83">
        <f t="shared" si="5"/>
        <v>108.33991903199956</v>
      </c>
      <c r="P69" s="83">
        <f t="shared" si="5"/>
        <v>105.28376508243321</v>
      </c>
      <c r="Q69" s="83">
        <f t="shared" si="5"/>
        <v>105.30208223064564</v>
      </c>
      <c r="R69" s="83">
        <f t="shared" si="5"/>
        <v>102.15925953227638</v>
      </c>
      <c r="S69" s="351">
        <f t="shared" si="5"/>
        <v>100</v>
      </c>
      <c r="T69" s="83">
        <f t="shared" si="5"/>
        <v>100.04625376572289</v>
      </c>
      <c r="U69" s="83">
        <f t="shared" si="5"/>
        <v>88.774125505562978</v>
      </c>
      <c r="V69" s="83">
        <f t="shared" si="5"/>
        <v>96.827537729233697</v>
      </c>
      <c r="W69" s="83">
        <f t="shared" si="5"/>
        <v>94.626998833458984</v>
      </c>
      <c r="X69" s="83">
        <f t="shared" si="5"/>
        <v>100.4935111508193</v>
      </c>
      <c r="Y69" s="83">
        <f t="shared" si="5"/>
        <v>92.38871144469212</v>
      </c>
      <c r="Z69" s="83">
        <f t="shared" si="5"/>
        <v>93.082963895294753</v>
      </c>
      <c r="AA69" s="83">
        <f t="shared" si="5"/>
        <v>98.050641482506919</v>
      </c>
      <c r="AB69" s="83" t="s">
        <v>457</v>
      </c>
    </row>
    <row r="70" spans="1:28" s="159" customFormat="1" ht="15" customHeight="1">
      <c r="A70" s="86">
        <v>63</v>
      </c>
      <c r="B70" s="145" t="s">
        <v>486</v>
      </c>
      <c r="C70" s="156" t="s">
        <v>500</v>
      </c>
      <c r="D70" s="129">
        <v>0</v>
      </c>
      <c r="E70" s="157">
        <f t="shared" si="6"/>
        <v>0</v>
      </c>
      <c r="F70" s="157">
        <f t="shared" si="6"/>
        <v>0</v>
      </c>
      <c r="G70" s="157">
        <f t="shared" si="6"/>
        <v>0</v>
      </c>
      <c r="H70" s="157">
        <f t="shared" si="6"/>
        <v>0</v>
      </c>
      <c r="I70" s="83">
        <f>IF(AND(ISNUMBER(I32),($S32)&gt;0),I32/$S32*100,0)</f>
        <v>98.502164507576126</v>
      </c>
      <c r="J70" s="83">
        <f t="shared" si="5"/>
        <v>100.01954964657467</v>
      </c>
      <c r="K70" s="83">
        <f t="shared" si="5"/>
        <v>99.990007448162814</v>
      </c>
      <c r="L70" s="83">
        <f t="shared" si="5"/>
        <v>98.569670832753559</v>
      </c>
      <c r="M70" s="83">
        <f t="shared" si="5"/>
        <v>100.48488241105802</v>
      </c>
      <c r="N70" s="83">
        <f t="shared" si="5"/>
        <v>97.911902237476212</v>
      </c>
      <c r="O70" s="83">
        <f t="shared" si="5"/>
        <v>99.224782252994686</v>
      </c>
      <c r="P70" s="83">
        <f t="shared" si="5"/>
        <v>102.63020596800357</v>
      </c>
      <c r="Q70" s="83">
        <f t="shared" si="5"/>
        <v>101.32265068791158</v>
      </c>
      <c r="R70" s="83">
        <f t="shared" si="5"/>
        <v>102.75484736935077</v>
      </c>
      <c r="S70" s="351">
        <f t="shared" si="5"/>
        <v>100</v>
      </c>
      <c r="T70" s="83">
        <f t="shared" si="5"/>
        <v>96.978678409566626</v>
      </c>
      <c r="U70" s="83">
        <f t="shared" si="5"/>
        <v>96.459963967739569</v>
      </c>
      <c r="V70" s="83">
        <f t="shared" si="5"/>
        <v>94.432548654012365</v>
      </c>
      <c r="W70" s="83">
        <f t="shared" si="5"/>
        <v>95.20170109255146</v>
      </c>
      <c r="X70" s="83">
        <f t="shared" si="5"/>
        <v>95.347279238483736</v>
      </c>
      <c r="Y70" s="83">
        <f t="shared" si="5"/>
        <v>96.275191320476097</v>
      </c>
      <c r="Z70" s="83">
        <f t="shared" si="5"/>
        <v>95.022781091657961</v>
      </c>
      <c r="AA70" s="83">
        <f t="shared" si="5"/>
        <v>96.596166727355737</v>
      </c>
      <c r="AB70" s="83" t="s">
        <v>457</v>
      </c>
    </row>
    <row r="71" spans="1:28" s="159" customFormat="1" ht="15" customHeight="1">
      <c r="A71" s="86">
        <v>64</v>
      </c>
      <c r="B71" s="145" t="s">
        <v>509</v>
      </c>
      <c r="C71" s="156" t="s">
        <v>500</v>
      </c>
      <c r="D71" s="129">
        <v>0</v>
      </c>
      <c r="E71" s="157">
        <f t="shared" si="6"/>
        <v>0</v>
      </c>
      <c r="F71" s="157">
        <f t="shared" si="6"/>
        <v>0</v>
      </c>
      <c r="G71" s="157">
        <f t="shared" si="6"/>
        <v>0</v>
      </c>
      <c r="H71" s="157">
        <f t="shared" si="6"/>
        <v>0</v>
      </c>
      <c r="I71" s="83">
        <f>IF(AND(ISNUMBER(I33),($S33)&gt;0),I33/$S33*100,0)</f>
        <v>105.82056562286013</v>
      </c>
      <c r="J71" s="83">
        <f t="shared" si="5"/>
        <v>116.37507728709969</v>
      </c>
      <c r="K71" s="83">
        <f t="shared" si="5"/>
        <v>118.22674536163802</v>
      </c>
      <c r="L71" s="83">
        <f t="shared" si="5"/>
        <v>113.71523947689504</v>
      </c>
      <c r="M71" s="83">
        <f t="shared" si="5"/>
        <v>104.91589626205257</v>
      </c>
      <c r="N71" s="83">
        <f t="shared" si="5"/>
        <v>103.45360852854817</v>
      </c>
      <c r="O71" s="83">
        <f t="shared" si="5"/>
        <v>115.78711743775571</v>
      </c>
      <c r="P71" s="83">
        <f t="shared" si="5"/>
        <v>107.45176120642745</v>
      </c>
      <c r="Q71" s="83">
        <f t="shared" si="5"/>
        <v>108.55333527921485</v>
      </c>
      <c r="R71" s="83">
        <f t="shared" si="5"/>
        <v>101.6726556668287</v>
      </c>
      <c r="S71" s="351">
        <f t="shared" si="5"/>
        <v>100</v>
      </c>
      <c r="T71" s="83">
        <f t="shared" si="5"/>
        <v>102.55250713917997</v>
      </c>
      <c r="U71" s="83">
        <f t="shared" si="5"/>
        <v>82.49468446916967</v>
      </c>
      <c r="V71" s="83">
        <f t="shared" si="5"/>
        <v>98.784278396458106</v>
      </c>
      <c r="W71" s="83">
        <f t="shared" si="5"/>
        <v>94.157458786889862</v>
      </c>
      <c r="X71" s="83">
        <f t="shared" si="5"/>
        <v>104.69805695439646</v>
      </c>
      <c r="Y71" s="83">
        <f t="shared" si="5"/>
        <v>89.2134012505974</v>
      </c>
      <c r="Z71" s="83">
        <f t="shared" si="5"/>
        <v>91.498105227513847</v>
      </c>
      <c r="AA71" s="83">
        <f t="shared" si="5"/>
        <v>99.238968365623322</v>
      </c>
      <c r="AB71" s="83" t="s">
        <v>457</v>
      </c>
    </row>
    <row r="72" spans="1:28" s="159" customFormat="1" ht="15" customHeight="1">
      <c r="A72" s="86">
        <v>65</v>
      </c>
      <c r="B72" s="128" t="s">
        <v>495</v>
      </c>
      <c r="C72" s="156" t="s">
        <v>502</v>
      </c>
      <c r="D72" s="129">
        <v>0</v>
      </c>
      <c r="E72" s="83">
        <f t="shared" ref="E72:R74" si="7">IF(AND(ISNUMBER(E40),($N40)&gt;0),E40/$N40*100,0)</f>
        <v>101.9829525057683</v>
      </c>
      <c r="F72" s="83">
        <f t="shared" si="7"/>
        <v>100.79993852803398</v>
      </c>
      <c r="G72" s="83">
        <f t="shared" si="7"/>
        <v>99.573003810486227</v>
      </c>
      <c r="H72" s="83">
        <f t="shared" si="7"/>
        <v>97.864061778410885</v>
      </c>
      <c r="I72" s="83">
        <f t="shared" si="7"/>
        <v>96.724090958354196</v>
      </c>
      <c r="J72" s="83">
        <f t="shared" si="7"/>
        <v>98.211352795831175</v>
      </c>
      <c r="K72" s="83">
        <f t="shared" si="7"/>
        <v>99.348194941096551</v>
      </c>
      <c r="L72" s="83">
        <f t="shared" si="7"/>
        <v>99.008388655695157</v>
      </c>
      <c r="M72" s="83">
        <f t="shared" si="7"/>
        <v>99.266435830592954</v>
      </c>
      <c r="N72" s="355">
        <f>IF(AND(ISNUMBER(N40),($N40)&gt;0),N40/$N40*100,0)</f>
        <v>100</v>
      </c>
      <c r="O72" s="83">
        <f t="shared" ref="N72:U74" si="8">IF(AND(ISNUMBER(O40),($N40)&gt;0),O40/$N40*100,0)</f>
        <v>99.718652507608866</v>
      </c>
      <c r="P72" s="83">
        <f t="shared" si="8"/>
        <v>99.641250977978785</v>
      </c>
      <c r="Q72" s="83">
        <f t="shared" si="8"/>
        <v>99.563849448348719</v>
      </c>
      <c r="R72" s="83">
        <f t="shared" si="8"/>
        <v>99.486447918718639</v>
      </c>
      <c r="S72" s="352" t="s">
        <v>452</v>
      </c>
      <c r="T72" s="158" t="s">
        <v>452</v>
      </c>
      <c r="U72" s="157">
        <f t="shared" si="8"/>
        <v>96.888675961422649</v>
      </c>
      <c r="V72" s="146" t="s">
        <v>452</v>
      </c>
      <c r="W72" s="146" t="s">
        <v>452</v>
      </c>
      <c r="X72" s="157">
        <f>IF(AND(ISNUMBER(X40),($N40)&gt;0),X40/$N40*100,0)</f>
        <v>93.961563638314388</v>
      </c>
      <c r="Y72" s="130" t="s">
        <v>452</v>
      </c>
      <c r="Z72" s="130" t="s">
        <v>452</v>
      </c>
      <c r="AA72" s="83" t="s">
        <v>457</v>
      </c>
      <c r="AB72" s="129" t="s">
        <v>452</v>
      </c>
    </row>
    <row r="73" spans="1:28" s="159" customFormat="1" ht="15" customHeight="1">
      <c r="A73" s="86">
        <v>66</v>
      </c>
      <c r="B73" s="145" t="s">
        <v>496</v>
      </c>
      <c r="C73" s="156" t="s">
        <v>502</v>
      </c>
      <c r="D73" s="129">
        <v>0</v>
      </c>
      <c r="E73" s="83">
        <f t="shared" si="7"/>
        <v>133.74233916989411</v>
      </c>
      <c r="F73" s="83">
        <f t="shared" si="7"/>
        <v>132.47393623474059</v>
      </c>
      <c r="G73" s="83">
        <f t="shared" si="7"/>
        <v>130.50131845300763</v>
      </c>
      <c r="H73" s="83">
        <f t="shared" si="7"/>
        <v>120.80030837887976</v>
      </c>
      <c r="I73" s="83">
        <f t="shared" si="7"/>
        <v>120.22204934405735</v>
      </c>
      <c r="J73" s="83">
        <f t="shared" si="7"/>
        <v>125.02595028358658</v>
      </c>
      <c r="K73" s="83">
        <f t="shared" si="7"/>
        <v>124.21130402109708</v>
      </c>
      <c r="L73" s="83">
        <f t="shared" si="7"/>
        <v>99.720422966763195</v>
      </c>
      <c r="M73" s="83">
        <f t="shared" si="7"/>
        <v>96.048047472063686</v>
      </c>
      <c r="N73" s="355">
        <f t="shared" si="7"/>
        <v>100</v>
      </c>
      <c r="O73" s="83">
        <f t="shared" si="7"/>
        <v>87.679096851067357</v>
      </c>
      <c r="P73" s="83">
        <f t="shared" si="7"/>
        <v>88.739861937051529</v>
      </c>
      <c r="Q73" s="83">
        <f t="shared" si="7"/>
        <v>89.800627023035716</v>
      </c>
      <c r="R73" s="83">
        <f t="shared" si="7"/>
        <v>90.861392109019874</v>
      </c>
      <c r="S73" s="352" t="s">
        <v>452</v>
      </c>
      <c r="T73" s="158" t="s">
        <v>452</v>
      </c>
      <c r="U73" s="157">
        <f t="shared" si="8"/>
        <v>98.920859847342086</v>
      </c>
      <c r="V73" s="146" t="s">
        <v>452</v>
      </c>
      <c r="W73" s="146" t="s">
        <v>452</v>
      </c>
      <c r="X73" s="157">
        <f>IF(AND(ISNUMBER(X41),($N41)&gt;0),X41/$N41*100,0)</f>
        <v>98.432590444029444</v>
      </c>
      <c r="Y73" s="130" t="s">
        <v>452</v>
      </c>
      <c r="Z73" s="130" t="s">
        <v>452</v>
      </c>
      <c r="AA73" s="83" t="s">
        <v>457</v>
      </c>
      <c r="AB73" s="129" t="s">
        <v>452</v>
      </c>
    </row>
    <row r="74" spans="1:28" s="159" customFormat="1" ht="15" customHeight="1">
      <c r="A74" s="86">
        <v>67</v>
      </c>
      <c r="B74" s="145" t="s">
        <v>510</v>
      </c>
      <c r="C74" s="156" t="s">
        <v>502</v>
      </c>
      <c r="D74" s="129">
        <v>0</v>
      </c>
      <c r="E74" s="83">
        <f t="shared" si="7"/>
        <v>99.870415465054165</v>
      </c>
      <c r="F74" s="83">
        <f t="shared" si="7"/>
        <v>98.693081299002714</v>
      </c>
      <c r="G74" s="83">
        <f t="shared" si="7"/>
        <v>97.515747132951262</v>
      </c>
      <c r="H74" s="83">
        <f t="shared" si="7"/>
        <v>96.33841296689981</v>
      </c>
      <c r="I74" s="83">
        <f t="shared" si="7"/>
        <v>95.161078800848358</v>
      </c>
      <c r="J74" s="83">
        <f t="shared" si="7"/>
        <v>96.427727972600266</v>
      </c>
      <c r="K74" s="83">
        <f t="shared" si="7"/>
        <v>97.694377144352174</v>
      </c>
      <c r="L74" s="83">
        <f t="shared" si="7"/>
        <v>98.961026316104082</v>
      </c>
      <c r="M74" s="83">
        <f t="shared" si="7"/>
        <v>99.480513158052048</v>
      </c>
      <c r="N74" s="355">
        <f t="shared" si="8"/>
        <v>100</v>
      </c>
      <c r="O74" s="83">
        <f t="shared" si="8"/>
        <v>100.51948684194795</v>
      </c>
      <c r="P74" s="83">
        <f t="shared" si="8"/>
        <v>100.3663779581609</v>
      </c>
      <c r="Q74" s="83">
        <f t="shared" si="8"/>
        <v>100.21326907437384</v>
      </c>
      <c r="R74" s="83">
        <f t="shared" si="8"/>
        <v>100.06016019058679</v>
      </c>
      <c r="S74" s="352" t="s">
        <v>452</v>
      </c>
      <c r="T74" s="158" t="s">
        <v>452</v>
      </c>
      <c r="U74" s="157">
        <f t="shared" si="8"/>
        <v>96.753501319105126</v>
      </c>
      <c r="V74" s="146" t="s">
        <v>452</v>
      </c>
      <c r="W74" s="146" t="s">
        <v>452</v>
      </c>
      <c r="X74" s="157">
        <f>IF(AND(ISNUMBER(X42),($N42)&gt;0),X42/$N42*100,0)</f>
        <v>93.664164641382001</v>
      </c>
      <c r="Y74" s="130" t="s">
        <v>452</v>
      </c>
      <c r="Z74" s="130" t="s">
        <v>452</v>
      </c>
      <c r="AA74" s="83" t="s">
        <v>457</v>
      </c>
      <c r="AB74" s="129" t="s">
        <v>452</v>
      </c>
    </row>
    <row r="75" spans="1:28" ht="27" hidden="1" customHeight="1">
      <c r="A75" s="86">
        <v>64</v>
      </c>
      <c r="B75" s="162" t="s">
        <v>417</v>
      </c>
      <c r="C75" s="163" t="s">
        <v>418</v>
      </c>
      <c r="D75" s="164">
        <v>1990</v>
      </c>
      <c r="E75" s="164">
        <v>1991</v>
      </c>
      <c r="F75" s="164">
        <v>1992</v>
      </c>
      <c r="G75" s="164">
        <v>1993</v>
      </c>
      <c r="H75" s="164">
        <v>1994</v>
      </c>
      <c r="I75" s="164">
        <v>1995</v>
      </c>
      <c r="J75" s="164">
        <v>1996</v>
      </c>
      <c r="K75" s="164">
        <v>1997</v>
      </c>
      <c r="L75" s="164">
        <v>1998</v>
      </c>
      <c r="M75" s="164">
        <v>1999</v>
      </c>
      <c r="N75" s="165">
        <v>2000</v>
      </c>
      <c r="O75" s="165">
        <v>2001</v>
      </c>
      <c r="P75" s="165">
        <v>2002</v>
      </c>
      <c r="Q75" s="165"/>
      <c r="R75" s="133"/>
      <c r="S75" s="133"/>
      <c r="T75" s="133"/>
      <c r="U75" s="133"/>
      <c r="V75" s="133"/>
      <c r="W75" s="133"/>
      <c r="X75" s="133"/>
      <c r="Y75" s="133"/>
      <c r="Z75" s="133"/>
      <c r="AA75" s="133"/>
      <c r="AB75" s="133"/>
    </row>
    <row r="76" spans="1:28" ht="24.95" customHeight="1">
      <c r="A76" s="152"/>
      <c r="B76" s="166"/>
      <c r="C76" s="170"/>
      <c r="D76" s="226" t="s">
        <v>511</v>
      </c>
      <c r="E76" s="363"/>
      <c r="F76" s="363"/>
      <c r="G76" s="363"/>
      <c r="H76" s="363"/>
      <c r="I76" s="363"/>
      <c r="J76" s="363"/>
      <c r="K76" s="363"/>
      <c r="L76" s="363"/>
      <c r="M76" s="363"/>
      <c r="N76" s="363"/>
      <c r="O76" s="167"/>
      <c r="P76" s="167"/>
      <c r="Q76" s="167"/>
      <c r="R76" s="167"/>
      <c r="S76" s="227"/>
      <c r="T76" s="167"/>
      <c r="U76" s="167"/>
      <c r="V76" s="167"/>
      <c r="W76" s="167"/>
      <c r="X76" s="167"/>
      <c r="Y76" s="167"/>
      <c r="Z76" s="167"/>
      <c r="AA76" s="167"/>
      <c r="AB76" s="167"/>
    </row>
    <row r="77" spans="1:28" s="159" customFormat="1" ht="15" customHeight="1">
      <c r="A77" s="86">
        <v>68</v>
      </c>
      <c r="B77" s="128" t="s">
        <v>512</v>
      </c>
      <c r="C77" s="156" t="s">
        <v>500</v>
      </c>
      <c r="D77" s="129">
        <v>0</v>
      </c>
      <c r="E77" s="83">
        <f>IF(AND(ISNUMBER(E$12),($S16)&gt;0),(E16/E$12)/($S16/$S$12)*100,0)</f>
        <v>88.453315158482312</v>
      </c>
      <c r="F77" s="83">
        <f t="shared" ref="F77:AA78" si="9">IF(AND(ISNUMBER(F$12),($S16)&gt;0),(F16/F$12)/($S16/$S$12)*100,0)</f>
        <v>90.252396897215462</v>
      </c>
      <c r="G77" s="83">
        <f t="shared" si="9"/>
        <v>95.399142882497642</v>
      </c>
      <c r="H77" s="83">
        <f t="shared" si="9"/>
        <v>98.027993187345118</v>
      </c>
      <c r="I77" s="83">
        <f t="shared" si="9"/>
        <v>98.874312653768598</v>
      </c>
      <c r="J77" s="83">
        <f t="shared" si="9"/>
        <v>99.163847634582382</v>
      </c>
      <c r="K77" s="83">
        <f t="shared" si="9"/>
        <v>100.24689230097665</v>
      </c>
      <c r="L77" s="83">
        <f t="shared" si="9"/>
        <v>100.1964476042166</v>
      </c>
      <c r="M77" s="83">
        <f t="shared" si="9"/>
        <v>100.07416052646985</v>
      </c>
      <c r="N77" s="83">
        <f t="shared" si="9"/>
        <v>99.882302802141368</v>
      </c>
      <c r="O77" s="83">
        <f t="shared" si="9"/>
        <v>98.811672186412963</v>
      </c>
      <c r="P77" s="83">
        <f t="shared" si="9"/>
        <v>100.11242446884762</v>
      </c>
      <c r="Q77" s="83">
        <f t="shared" si="9"/>
        <v>100.64829908426798</v>
      </c>
      <c r="R77" s="83">
        <f t="shared" si="9"/>
        <v>100.28098047779461</v>
      </c>
      <c r="S77" s="351">
        <f t="shared" si="9"/>
        <v>100</v>
      </c>
      <c r="T77" s="83">
        <f t="shared" si="9"/>
        <v>98.426321594532212</v>
      </c>
      <c r="U77" s="83">
        <f t="shared" si="9"/>
        <v>98.595423015644073</v>
      </c>
      <c r="V77" s="83">
        <f t="shared" si="9"/>
        <v>98.147253794354057</v>
      </c>
      <c r="W77" s="83">
        <f t="shared" si="9"/>
        <v>97.773115508564047</v>
      </c>
      <c r="X77" s="83">
        <f t="shared" si="9"/>
        <v>97.118559279639811</v>
      </c>
      <c r="Y77" s="83">
        <f t="shared" si="9"/>
        <v>95.872220414254514</v>
      </c>
      <c r="Z77" s="83">
        <f t="shared" si="9"/>
        <v>95.158490384606438</v>
      </c>
      <c r="AA77" s="83">
        <f t="shared" si="9"/>
        <v>94.741730264508192</v>
      </c>
      <c r="AB77" s="83" t="s">
        <v>457</v>
      </c>
    </row>
    <row r="78" spans="1:28" s="159" customFormat="1" ht="15" customHeight="1">
      <c r="A78" s="86">
        <v>69</v>
      </c>
      <c r="B78" s="128" t="s">
        <v>513</v>
      </c>
      <c r="C78" s="156" t="s">
        <v>500</v>
      </c>
      <c r="D78" s="129">
        <v>0</v>
      </c>
      <c r="E78" s="83">
        <f>IF(AND(ISNUMBER(E$12),($S17)&gt;0),(E17/E$12)/($S17/$S$12)*100,0)</f>
        <v>84.733488947487629</v>
      </c>
      <c r="F78" s="83">
        <f t="shared" si="9"/>
        <v>85.98399133298625</v>
      </c>
      <c r="G78" s="83">
        <f t="shared" si="9"/>
        <v>90.145752033371735</v>
      </c>
      <c r="H78" s="83">
        <f t="shared" si="9"/>
        <v>92.420344489730496</v>
      </c>
      <c r="I78" s="83">
        <f t="shared" si="9"/>
        <v>93.887122237136353</v>
      </c>
      <c r="J78" s="83">
        <f t="shared" si="9"/>
        <v>94.280310032738399</v>
      </c>
      <c r="K78" s="83">
        <f t="shared" si="9"/>
        <v>95.545254897997438</v>
      </c>
      <c r="L78" s="83">
        <f t="shared" si="9"/>
        <v>95.861399596398144</v>
      </c>
      <c r="M78" s="83">
        <f t="shared" si="9"/>
        <v>95.355690609505572</v>
      </c>
      <c r="N78" s="83">
        <f t="shared" si="9"/>
        <v>94.856217945507083</v>
      </c>
      <c r="O78" s="83">
        <f t="shared" si="9"/>
        <v>94.907612341125073</v>
      </c>
      <c r="P78" s="83">
        <f t="shared" si="9"/>
        <v>97.282077689741257</v>
      </c>
      <c r="Q78" s="83">
        <f t="shared" si="9"/>
        <v>98.738189916658584</v>
      </c>
      <c r="R78" s="83">
        <f t="shared" si="9"/>
        <v>99.310516721914581</v>
      </c>
      <c r="S78" s="351">
        <f t="shared" si="9"/>
        <v>100</v>
      </c>
      <c r="T78" s="83">
        <f t="shared" si="9"/>
        <v>99.383202085504678</v>
      </c>
      <c r="U78" s="83">
        <f t="shared" si="9"/>
        <v>100.51666112181752</v>
      </c>
      <c r="V78" s="83">
        <f t="shared" si="9"/>
        <v>101.03789865338211</v>
      </c>
      <c r="W78" s="83">
        <f t="shared" si="9"/>
        <v>101.6147158594878</v>
      </c>
      <c r="X78" s="83">
        <f t="shared" si="9"/>
        <v>101.94286914513755</v>
      </c>
      <c r="Y78" s="83">
        <f t="shared" si="9"/>
        <v>101.832171064131</v>
      </c>
      <c r="Z78" s="83">
        <f t="shared" si="9"/>
        <v>102.17258267412144</v>
      </c>
      <c r="AA78" s="83">
        <f t="shared" si="9"/>
        <v>102.84739343259928</v>
      </c>
      <c r="AB78" s="83" t="s">
        <v>457</v>
      </c>
    </row>
    <row r="79" spans="1:28" s="159" customFormat="1" ht="15" customHeight="1">
      <c r="A79" s="86">
        <v>70</v>
      </c>
      <c r="B79" s="128" t="s">
        <v>0</v>
      </c>
      <c r="C79" s="156" t="s">
        <v>502</v>
      </c>
      <c r="D79" s="129">
        <v>0</v>
      </c>
      <c r="E79" s="83">
        <f t="shared" ref="E79:R82" si="10">IF(AND(ISNUMBER(E$12),($N18)&gt;0),(E18/E$12)/($N18/$N$12)*100,0)</f>
        <v>125.92348124230554</v>
      </c>
      <c r="F79" s="83">
        <f t="shared" si="10"/>
        <v>120.76806271541788</v>
      </c>
      <c r="G79" s="83">
        <f t="shared" si="10"/>
        <v>118.52334345482696</v>
      </c>
      <c r="H79" s="83">
        <f t="shared" si="10"/>
        <v>114.84753047753236</v>
      </c>
      <c r="I79" s="83">
        <f t="shared" si="10"/>
        <v>110.96949186300064</v>
      </c>
      <c r="J79" s="83">
        <f t="shared" si="10"/>
        <v>108.6356324482779</v>
      </c>
      <c r="K79" s="83">
        <f t="shared" si="10"/>
        <v>107.03142294751338</v>
      </c>
      <c r="L79" s="83">
        <f t="shared" si="10"/>
        <v>104.99150243745466</v>
      </c>
      <c r="M79" s="83">
        <f t="shared" si="10"/>
        <v>102.32091249073882</v>
      </c>
      <c r="N79" s="355">
        <f>IF(AND(ISNUMBER(N$12),($N18)&gt;0),(N18/N$12)/($N18/$N$12)*100,0)</f>
        <v>100</v>
      </c>
      <c r="O79" s="83">
        <f t="shared" ref="O79:R81" si="11">IF(AND(ISNUMBER(O$12),($N18)&gt;0),(O18/O$12)/($N18/$N$12)*100,0)</f>
        <v>97.972069799507494</v>
      </c>
      <c r="P79" s="168" t="s">
        <v>452</v>
      </c>
      <c r="Q79" s="168" t="s">
        <v>452</v>
      </c>
      <c r="R79" s="83">
        <f t="shared" si="11"/>
        <v>98.040171630446068</v>
      </c>
      <c r="S79" s="352" t="s">
        <v>452</v>
      </c>
      <c r="T79" s="158" t="s">
        <v>452</v>
      </c>
      <c r="U79" s="83">
        <f>IF(AND(ISNUMBER(U$12),($N18)&gt;0),(U18/U$12)/($N18/$N$12)*100,0)</f>
        <v>92.67629481781546</v>
      </c>
      <c r="V79" s="168" t="s">
        <v>452</v>
      </c>
      <c r="W79" s="168" t="s">
        <v>452</v>
      </c>
      <c r="X79" s="83">
        <f>IF(AND(ISNUMBER(X$12),($N18)&gt;0),(X18/X$12)/($N18/$N$12)*100,0)</f>
        <v>88.496990085323958</v>
      </c>
      <c r="Y79" s="157" t="s">
        <v>452</v>
      </c>
      <c r="Z79" s="157" t="s">
        <v>452</v>
      </c>
      <c r="AA79" s="129" t="s">
        <v>457</v>
      </c>
      <c r="AB79" s="129" t="s">
        <v>452</v>
      </c>
    </row>
    <row r="80" spans="1:28" s="159" customFormat="1" ht="15" customHeight="1">
      <c r="A80" s="86">
        <v>71</v>
      </c>
      <c r="B80" s="145" t="s">
        <v>469</v>
      </c>
      <c r="C80" s="156" t="s">
        <v>502</v>
      </c>
      <c r="D80" s="129">
        <v>0</v>
      </c>
      <c r="E80" s="83">
        <f t="shared" si="10"/>
        <v>293.92594743115137</v>
      </c>
      <c r="F80" s="83">
        <f t="shared" si="10"/>
        <v>255.59157760261857</v>
      </c>
      <c r="G80" s="83">
        <f t="shared" si="10"/>
        <v>224.13759797829553</v>
      </c>
      <c r="H80" s="83">
        <f t="shared" si="10"/>
        <v>190.40194948294427</v>
      </c>
      <c r="I80" s="83">
        <f t="shared" si="10"/>
        <v>157.16704410438359</v>
      </c>
      <c r="J80" s="83">
        <f t="shared" si="10"/>
        <v>153.744899651569</v>
      </c>
      <c r="K80" s="83">
        <f t="shared" si="10"/>
        <v>151.35813456415195</v>
      </c>
      <c r="L80" s="83">
        <f t="shared" si="10"/>
        <v>148.3576984069046</v>
      </c>
      <c r="M80" s="83">
        <f t="shared" si="10"/>
        <v>123.50910050217334</v>
      </c>
      <c r="N80" s="355">
        <f>IF(AND(ISNUMBER(N$12),($N19)&gt;0),(N19/N$12)/($N19/$N$12)*100,0)</f>
        <v>100</v>
      </c>
      <c r="O80" s="83">
        <f t="shared" si="11"/>
        <v>77.575105644080693</v>
      </c>
      <c r="P80" s="168" t="s">
        <v>452</v>
      </c>
      <c r="Q80" s="168" t="s">
        <v>452</v>
      </c>
      <c r="R80" s="83">
        <f t="shared" si="11"/>
        <v>84.333009238837761</v>
      </c>
      <c r="S80" s="352" t="s">
        <v>452</v>
      </c>
      <c r="T80" s="158" t="s">
        <v>452</v>
      </c>
      <c r="U80" s="83">
        <f>IF(AND(ISNUMBER(U$12),($N19)&gt;0),(U19/U$12)/($N19/$N$12)*100,0)</f>
        <v>84.044706722013885</v>
      </c>
      <c r="V80" s="168" t="s">
        <v>452</v>
      </c>
      <c r="W80" s="168" t="s">
        <v>452</v>
      </c>
      <c r="X80" s="83">
        <f>IF(AND(ISNUMBER(X$12),($N19)&gt;0),(X19/X$12)/($N19/$N$12)*100,0)</f>
        <v>67.646895499580552</v>
      </c>
      <c r="Y80" s="157" t="s">
        <v>452</v>
      </c>
      <c r="Z80" s="157" t="s">
        <v>452</v>
      </c>
      <c r="AA80" s="129" t="s">
        <v>457</v>
      </c>
      <c r="AB80" s="129" t="s">
        <v>452</v>
      </c>
    </row>
    <row r="81" spans="1:28" s="159" customFormat="1" ht="15" customHeight="1">
      <c r="A81" s="86">
        <v>72</v>
      </c>
      <c r="B81" s="145" t="s">
        <v>470</v>
      </c>
      <c r="C81" s="156" t="s">
        <v>502</v>
      </c>
      <c r="D81" s="129">
        <v>0</v>
      </c>
      <c r="E81" s="83">
        <f t="shared" si="10"/>
        <v>124.22364822564356</v>
      </c>
      <c r="F81" s="83">
        <f t="shared" si="10"/>
        <v>119.40393118076487</v>
      </c>
      <c r="G81" s="83">
        <f t="shared" si="10"/>
        <v>117.45474844582668</v>
      </c>
      <c r="H81" s="83">
        <f t="shared" si="10"/>
        <v>114.08307803291318</v>
      </c>
      <c r="I81" s="83">
        <f t="shared" si="10"/>
        <v>110.50206941159091</v>
      </c>
      <c r="J81" s="83">
        <f t="shared" si="10"/>
        <v>108.17922116165197</v>
      </c>
      <c r="K81" s="83">
        <f t="shared" si="10"/>
        <v>106.58292948408219</v>
      </c>
      <c r="L81" s="83">
        <f t="shared" si="10"/>
        <v>104.55272738022995</v>
      </c>
      <c r="M81" s="83">
        <f t="shared" si="10"/>
        <v>102.10653241429044</v>
      </c>
      <c r="N81" s="355">
        <f>IF(AND(ISNUMBER(N$12),($N20)&gt;0),(N20/N$12)/($N20/$N$12)*100,0)</f>
        <v>100</v>
      </c>
      <c r="O81" s="83">
        <f t="shared" si="11"/>
        <v>98.178444348034006</v>
      </c>
      <c r="P81" s="168" t="s">
        <v>452</v>
      </c>
      <c r="Q81" s="168" t="s">
        <v>452</v>
      </c>
      <c r="R81" s="83">
        <f t="shared" si="11"/>
        <v>98.178859399301857</v>
      </c>
      <c r="S81" s="352" t="s">
        <v>452</v>
      </c>
      <c r="T81" s="158" t="s">
        <v>452</v>
      </c>
      <c r="U81" s="83">
        <f>IF(AND(ISNUMBER(U$12),($N20)&gt;0),(U20/U$12)/($N20/$N$12)*100,0)</f>
        <v>92.763628407400844</v>
      </c>
      <c r="V81" s="168" t="s">
        <v>452</v>
      </c>
      <c r="W81" s="168" t="s">
        <v>452</v>
      </c>
      <c r="X81" s="83">
        <f>IF(AND(ISNUMBER(X$12),($N20)&gt;0),(X20/X$12)/($N20/$N$12)*100,0)</f>
        <v>88.707949364561742</v>
      </c>
      <c r="Y81" s="157" t="s">
        <v>452</v>
      </c>
      <c r="Z81" s="157" t="s">
        <v>452</v>
      </c>
      <c r="AA81" s="129" t="s">
        <v>457</v>
      </c>
      <c r="AB81" s="129" t="s">
        <v>452</v>
      </c>
    </row>
    <row r="82" spans="1:28" s="159" customFormat="1" ht="15" customHeight="1">
      <c r="A82" s="86">
        <v>73</v>
      </c>
      <c r="B82" s="128" t="s">
        <v>471</v>
      </c>
      <c r="C82" s="156" t="s">
        <v>502</v>
      </c>
      <c r="D82" s="129">
        <v>0</v>
      </c>
      <c r="E82" s="83">
        <f t="shared" si="10"/>
        <v>127.29535245967543</v>
      </c>
      <c r="F82" s="83">
        <f t="shared" si="10"/>
        <v>121.29862175949204</v>
      </c>
      <c r="G82" s="83">
        <f t="shared" si="10"/>
        <v>118.78533227256673</v>
      </c>
      <c r="H82" s="83">
        <f t="shared" si="10"/>
        <v>115.09174838255154</v>
      </c>
      <c r="I82" s="83">
        <f t="shared" si="10"/>
        <v>111.09907299690065</v>
      </c>
      <c r="J82" s="83">
        <f t="shared" si="10"/>
        <v>108.50551517619478</v>
      </c>
      <c r="K82" s="83">
        <f t="shared" si="10"/>
        <v>106.84549996879309</v>
      </c>
      <c r="L82" s="83">
        <f t="shared" si="10"/>
        <v>104.83631850648297</v>
      </c>
      <c r="M82" s="83">
        <f t="shared" si="10"/>
        <v>102.22590227992787</v>
      </c>
      <c r="N82" s="355">
        <f t="shared" si="10"/>
        <v>100</v>
      </c>
      <c r="O82" s="83">
        <f t="shared" si="10"/>
        <v>97.963164716776035</v>
      </c>
      <c r="P82" s="168" t="s">
        <v>452</v>
      </c>
      <c r="Q82" s="168" t="s">
        <v>452</v>
      </c>
      <c r="R82" s="83">
        <f t="shared" si="10"/>
        <v>97.891681455576943</v>
      </c>
      <c r="S82" s="352" t="s">
        <v>452</v>
      </c>
      <c r="T82" s="168" t="s">
        <v>452</v>
      </c>
      <c r="U82" s="83">
        <f>IF(AND(ISNUMBER(U$12),($N21)&gt;0),(U21/U$12)/($N21/$N$12)*100,0)</f>
        <v>92.810669221174493</v>
      </c>
      <c r="V82" s="168" t="s">
        <v>452</v>
      </c>
      <c r="W82" s="168" t="s">
        <v>452</v>
      </c>
      <c r="X82" s="83">
        <f>IF(AND(ISNUMBER(X$12),($N21)&gt;0),(X21/X$12)/($N21/$N$12)*100,0)</f>
        <v>89.259097601446967</v>
      </c>
      <c r="Y82" s="157" t="s">
        <v>452</v>
      </c>
      <c r="Z82" s="157" t="s">
        <v>452</v>
      </c>
      <c r="AA82" s="129" t="s">
        <v>457</v>
      </c>
      <c r="AB82" s="129" t="s">
        <v>452</v>
      </c>
    </row>
    <row r="83" spans="1:28" s="159" customFormat="1" ht="15" customHeight="1">
      <c r="A83" s="86">
        <v>74</v>
      </c>
      <c r="B83" s="128" t="s">
        <v>19</v>
      </c>
      <c r="C83" s="156" t="s">
        <v>500</v>
      </c>
      <c r="D83" s="129">
        <v>0</v>
      </c>
      <c r="E83" s="83">
        <f t="shared" ref="E83:AA85" si="12">IF(AND(ISNUMBER(E$12),($S22)&gt;0),(E22/E$12)/($S22/$S$12)*100,0)</f>
        <v>108.6522645669278</v>
      </c>
      <c r="F83" s="83">
        <f t="shared" si="12"/>
        <v>108.63058863760962</v>
      </c>
      <c r="G83" s="83">
        <f t="shared" si="12"/>
        <v>112.99936906824375</v>
      </c>
      <c r="H83" s="83">
        <f t="shared" si="12"/>
        <v>110.06212394525244</v>
      </c>
      <c r="I83" s="83">
        <f t="shared" si="12"/>
        <v>111.30450401767472</v>
      </c>
      <c r="J83" s="83">
        <f t="shared" si="12"/>
        <v>112.86278385198129</v>
      </c>
      <c r="K83" s="83">
        <f t="shared" si="12"/>
        <v>113.21952066832799</v>
      </c>
      <c r="L83" s="83">
        <f t="shared" si="12"/>
        <v>111.65399801361964</v>
      </c>
      <c r="M83" s="83">
        <f t="shared" si="12"/>
        <v>110.14355880413682</v>
      </c>
      <c r="N83" s="83">
        <f t="shared" si="12"/>
        <v>108.10595304302235</v>
      </c>
      <c r="O83" s="83">
        <f t="shared" si="12"/>
        <v>105.59610995322137</v>
      </c>
      <c r="P83" s="83">
        <f t="shared" si="12"/>
        <v>107.43979378640391</v>
      </c>
      <c r="Q83" s="83">
        <f t="shared" si="12"/>
        <v>105.68810196591507</v>
      </c>
      <c r="R83" s="83">
        <f t="shared" si="12"/>
        <v>103.34536726532473</v>
      </c>
      <c r="S83" s="351">
        <f t="shared" si="12"/>
        <v>100</v>
      </c>
      <c r="T83" s="83">
        <f t="shared" si="12"/>
        <v>97.400261955924364</v>
      </c>
      <c r="U83" s="83">
        <f t="shared" si="12"/>
        <v>96.14227001396722</v>
      </c>
      <c r="V83" s="83">
        <f t="shared" si="12"/>
        <v>95.561773209628527</v>
      </c>
      <c r="W83" s="83">
        <f t="shared" si="12"/>
        <v>94.721804072434523</v>
      </c>
      <c r="X83" s="83">
        <f t="shared" si="12"/>
        <v>93.276459892059151</v>
      </c>
      <c r="Y83" s="83">
        <f t="shared" si="12"/>
        <v>92.725015560857813</v>
      </c>
      <c r="Z83" s="83">
        <f t="shared" si="12"/>
        <v>89.365657928779271</v>
      </c>
      <c r="AA83" s="83">
        <f t="shared" si="12"/>
        <v>90.621040752550684</v>
      </c>
      <c r="AB83" s="83" t="s">
        <v>457</v>
      </c>
    </row>
    <row r="84" spans="1:28" s="159" customFormat="1" ht="15" customHeight="1">
      <c r="A84" s="86">
        <v>75</v>
      </c>
      <c r="B84" s="145" t="s">
        <v>508</v>
      </c>
      <c r="C84" s="156" t="s">
        <v>500</v>
      </c>
      <c r="D84" s="129">
        <v>0</v>
      </c>
      <c r="E84" s="83">
        <f t="shared" si="12"/>
        <v>110.01445553038565</v>
      </c>
      <c r="F84" s="83">
        <f t="shared" si="12"/>
        <v>109.09890556064848</v>
      </c>
      <c r="G84" s="83">
        <f t="shared" si="12"/>
        <v>110.15690699341451</v>
      </c>
      <c r="H84" s="83">
        <f t="shared" si="12"/>
        <v>104.90495233510056</v>
      </c>
      <c r="I84" s="83">
        <f t="shared" si="12"/>
        <v>109.03734507687564</v>
      </c>
      <c r="J84" s="83">
        <f t="shared" si="12"/>
        <v>109.07407539425189</v>
      </c>
      <c r="K84" s="83">
        <f t="shared" si="12"/>
        <v>108.1549188214296</v>
      </c>
      <c r="L84" s="83">
        <f t="shared" si="12"/>
        <v>105.24341922386627</v>
      </c>
      <c r="M84" s="83">
        <f t="shared" si="12"/>
        <v>104.82910603217044</v>
      </c>
      <c r="N84" s="83">
        <f t="shared" si="12"/>
        <v>100.10325743778927</v>
      </c>
      <c r="O84" s="83">
        <f t="shared" si="12"/>
        <v>99.648365943155298</v>
      </c>
      <c r="P84" s="83">
        <f t="shared" si="12"/>
        <v>104.00927599484558</v>
      </c>
      <c r="Q84" s="83">
        <f t="shared" si="12"/>
        <v>103.0016573042255</v>
      </c>
      <c r="R84" s="83">
        <f t="shared" si="12"/>
        <v>103.68681507999402</v>
      </c>
      <c r="S84" s="351">
        <f t="shared" si="12"/>
        <v>100</v>
      </c>
      <c r="T84" s="83">
        <f t="shared" si="12"/>
        <v>95.350654208275003</v>
      </c>
      <c r="U84" s="83">
        <f t="shared" si="12"/>
        <v>94.881916754026904</v>
      </c>
      <c r="V84" s="83">
        <f t="shared" si="12"/>
        <v>92.120545174104734</v>
      </c>
      <c r="W84" s="83">
        <f t="shared" si="12"/>
        <v>92.118012660072964</v>
      </c>
      <c r="X84" s="83">
        <f t="shared" si="12"/>
        <v>91.799422166165797</v>
      </c>
      <c r="Y84" s="83">
        <f t="shared" si="12"/>
        <v>91.51523158016623</v>
      </c>
      <c r="Z84" s="83">
        <f t="shared" si="12"/>
        <v>89.549998878301977</v>
      </c>
      <c r="AA84" s="83">
        <f t="shared" si="12"/>
        <v>90.605787255084479</v>
      </c>
      <c r="AB84" s="83" t="s">
        <v>457</v>
      </c>
    </row>
    <row r="85" spans="1:28" s="159" customFormat="1" ht="15" customHeight="1">
      <c r="A85" s="86">
        <v>76</v>
      </c>
      <c r="B85" s="145" t="s">
        <v>475</v>
      </c>
      <c r="C85" s="156" t="s">
        <v>500</v>
      </c>
      <c r="D85" s="129">
        <v>0</v>
      </c>
      <c r="E85" s="83">
        <f t="shared" si="12"/>
        <v>107.88479005942489</v>
      </c>
      <c r="F85" s="83">
        <f t="shared" si="12"/>
        <v>108.3667333416149</v>
      </c>
      <c r="G85" s="83">
        <f t="shared" si="12"/>
        <v>114.60084583581659</v>
      </c>
      <c r="H85" s="83">
        <f t="shared" si="12"/>
        <v>112.96773545478874</v>
      </c>
      <c r="I85" s="83">
        <f t="shared" si="12"/>
        <v>112.58184819202145</v>
      </c>
      <c r="J85" s="83">
        <f t="shared" si="12"/>
        <v>114.99738702853371</v>
      </c>
      <c r="K85" s="83">
        <f t="shared" si="12"/>
        <v>116.07297727787707</v>
      </c>
      <c r="L85" s="83">
        <f t="shared" si="12"/>
        <v>115.26579395960488</v>
      </c>
      <c r="M85" s="83">
        <f t="shared" si="12"/>
        <v>113.1377843813342</v>
      </c>
      <c r="N85" s="83">
        <f t="shared" si="12"/>
        <v>112.61476644223289</v>
      </c>
      <c r="O85" s="83">
        <f t="shared" si="12"/>
        <v>108.94713930764593</v>
      </c>
      <c r="P85" s="83">
        <f t="shared" si="12"/>
        <v>109.37258810319561</v>
      </c>
      <c r="Q85" s="83">
        <f t="shared" si="12"/>
        <v>107.20167667678413</v>
      </c>
      <c r="R85" s="83">
        <f t="shared" si="12"/>
        <v>103.15299152621682</v>
      </c>
      <c r="S85" s="351">
        <f t="shared" si="12"/>
        <v>100</v>
      </c>
      <c r="T85" s="83">
        <f t="shared" si="12"/>
        <v>98.555035213785644</v>
      </c>
      <c r="U85" s="83">
        <f t="shared" si="12"/>
        <v>96.852367954271472</v>
      </c>
      <c r="V85" s="83">
        <f t="shared" si="12"/>
        <v>97.500601804603775</v>
      </c>
      <c r="W85" s="83">
        <f t="shared" si="12"/>
        <v>96.188810964603235</v>
      </c>
      <c r="X85" s="83">
        <f t="shared" si="12"/>
        <v>94.108640424490332</v>
      </c>
      <c r="Y85" s="83">
        <f t="shared" si="12"/>
        <v>93.406622170851278</v>
      </c>
      <c r="Z85" s="83">
        <f t="shared" si="12"/>
        <v>89.261798056527297</v>
      </c>
      <c r="AA85" s="83">
        <f t="shared" si="12"/>
        <v>90.629634753516513</v>
      </c>
      <c r="AB85" s="83" t="s">
        <v>457</v>
      </c>
    </row>
    <row r="86" spans="1:28" s="159" customFormat="1" ht="15" customHeight="1">
      <c r="A86" s="86">
        <v>77</v>
      </c>
      <c r="B86" s="128" t="s">
        <v>478</v>
      </c>
      <c r="C86" s="156" t="s">
        <v>500</v>
      </c>
      <c r="D86" s="129">
        <v>0</v>
      </c>
      <c r="E86" s="83">
        <f t="shared" ref="E86:AA93" si="13">IF(AND(ISNUMBER(E$12),($S26)&gt;0),(E26/E$12)/($S26/$S$12)*100,0)</f>
        <v>111.58048573277924</v>
      </c>
      <c r="F86" s="83">
        <f t="shared" si="13"/>
        <v>110.59374648290243</v>
      </c>
      <c r="G86" s="83">
        <f t="shared" si="13"/>
        <v>114.52741364677721</v>
      </c>
      <c r="H86" s="83">
        <f t="shared" si="13"/>
        <v>111.27613780049801</v>
      </c>
      <c r="I86" s="83">
        <f t="shared" si="13"/>
        <v>112.14862661209611</v>
      </c>
      <c r="J86" s="83">
        <f t="shared" si="13"/>
        <v>113.44880300650671</v>
      </c>
      <c r="K86" s="83">
        <f t="shared" si="13"/>
        <v>113.74467954622361</v>
      </c>
      <c r="L86" s="83">
        <f t="shared" si="13"/>
        <v>112.1997451854601</v>
      </c>
      <c r="M86" s="83">
        <f t="shared" si="13"/>
        <v>110.51156429274246</v>
      </c>
      <c r="N86" s="83">
        <f t="shared" si="13"/>
        <v>108.34049278461609</v>
      </c>
      <c r="O86" s="83">
        <f t="shared" si="13"/>
        <v>105.59315752542282</v>
      </c>
      <c r="P86" s="83">
        <f t="shared" si="13"/>
        <v>107.31133337280585</v>
      </c>
      <c r="Q86" s="83">
        <f t="shared" si="13"/>
        <v>105.568142700341</v>
      </c>
      <c r="R86" s="83">
        <f t="shared" si="13"/>
        <v>103.26663268510123</v>
      </c>
      <c r="S86" s="351">
        <f t="shared" si="13"/>
        <v>100</v>
      </c>
      <c r="T86" s="83">
        <f t="shared" si="13"/>
        <v>97.545908733968332</v>
      </c>
      <c r="U86" s="83">
        <f t="shared" si="13"/>
        <v>96.399714026775982</v>
      </c>
      <c r="V86" s="83">
        <f t="shared" si="13"/>
        <v>96.069446858898672</v>
      </c>
      <c r="W86" s="83">
        <f t="shared" si="13"/>
        <v>95.457898011600363</v>
      </c>
      <c r="X86" s="83">
        <f t="shared" si="13"/>
        <v>94.059616522245918</v>
      </c>
      <c r="Y86" s="83">
        <f t="shared" si="13"/>
        <v>93.398274431081646</v>
      </c>
      <c r="Z86" s="83">
        <f t="shared" si="13"/>
        <v>91.49010108775137</v>
      </c>
      <c r="AA86" s="83">
        <f t="shared" si="13"/>
        <v>92.4953341932531</v>
      </c>
      <c r="AB86" s="83" t="s">
        <v>457</v>
      </c>
    </row>
    <row r="87" spans="1:28" s="159" customFormat="1" ht="15" customHeight="1">
      <c r="A87" s="86">
        <v>78</v>
      </c>
      <c r="B87" s="128" t="s">
        <v>480</v>
      </c>
      <c r="C87" s="156" t="s">
        <v>500</v>
      </c>
      <c r="D87" s="129">
        <v>0</v>
      </c>
      <c r="E87" s="83">
        <f t="shared" si="13"/>
        <v>120.36017816617462</v>
      </c>
      <c r="F87" s="83">
        <f t="shared" si="13"/>
        <v>118.77287941517531</v>
      </c>
      <c r="G87" s="83">
        <f t="shared" si="13"/>
        <v>121.80319238864131</v>
      </c>
      <c r="H87" s="83">
        <f t="shared" si="13"/>
        <v>117.31535588110972</v>
      </c>
      <c r="I87" s="83">
        <f t="shared" si="13"/>
        <v>117.78082604826521</v>
      </c>
      <c r="J87" s="83">
        <f t="shared" si="13"/>
        <v>118.46585789023236</v>
      </c>
      <c r="K87" s="83">
        <f t="shared" si="13"/>
        <v>118.36225774650953</v>
      </c>
      <c r="L87" s="83">
        <f t="shared" si="13"/>
        <v>116.34686475061913</v>
      </c>
      <c r="M87" s="83">
        <f t="shared" si="13"/>
        <v>113.92602015268987</v>
      </c>
      <c r="N87" s="83">
        <f t="shared" si="13"/>
        <v>110.85337839452272</v>
      </c>
      <c r="O87" s="83">
        <f t="shared" si="13"/>
        <v>107.3957243551603</v>
      </c>
      <c r="P87" s="83">
        <f t="shared" si="13"/>
        <v>108.55784706350133</v>
      </c>
      <c r="Q87" s="83">
        <f t="shared" si="13"/>
        <v>106.20178921529735</v>
      </c>
      <c r="R87" s="83">
        <f t="shared" si="13"/>
        <v>103.45627551923782</v>
      </c>
      <c r="S87" s="351">
        <f t="shared" si="13"/>
        <v>100</v>
      </c>
      <c r="T87" s="83">
        <f t="shared" si="13"/>
        <v>95.957639824709076</v>
      </c>
      <c r="U87" s="83">
        <f t="shared" si="13"/>
        <v>94.825584175197847</v>
      </c>
      <c r="V87" s="83">
        <f t="shared" si="13"/>
        <v>93.42047985843962</v>
      </c>
      <c r="W87" s="83">
        <f t="shared" si="13"/>
        <v>92.338969368479923</v>
      </c>
      <c r="X87" s="83">
        <f t="shared" si="13"/>
        <v>90.677282093523573</v>
      </c>
      <c r="Y87" s="83">
        <f t="shared" si="13"/>
        <v>89.833592809992524</v>
      </c>
      <c r="Z87" s="83">
        <f t="shared" si="13"/>
        <v>88.175076090707307</v>
      </c>
      <c r="AA87" s="83">
        <f t="shared" si="13"/>
        <v>88.907698760509632</v>
      </c>
      <c r="AB87" s="83" t="s">
        <v>457</v>
      </c>
    </row>
    <row r="88" spans="1:28" s="159" customFormat="1" ht="15" customHeight="1">
      <c r="A88" s="86">
        <v>79</v>
      </c>
      <c r="B88" s="128" t="s">
        <v>481</v>
      </c>
      <c r="C88" s="156" t="s">
        <v>500</v>
      </c>
      <c r="D88" s="129">
        <v>0</v>
      </c>
      <c r="E88" s="83">
        <f t="shared" si="13"/>
        <v>112.67521604705446</v>
      </c>
      <c r="F88" s="83">
        <f t="shared" si="13"/>
        <v>107.89168110636642</v>
      </c>
      <c r="G88" s="83">
        <f t="shared" si="13"/>
        <v>114.13811590471849</v>
      </c>
      <c r="H88" s="83">
        <f t="shared" si="13"/>
        <v>109.04949975100018</v>
      </c>
      <c r="I88" s="83">
        <f t="shared" si="13"/>
        <v>112.50532760100664</v>
      </c>
      <c r="J88" s="83">
        <f t="shared" si="13"/>
        <v>118.76900953747842</v>
      </c>
      <c r="K88" s="83">
        <f t="shared" si="13"/>
        <v>117.7344287657351</v>
      </c>
      <c r="L88" s="83">
        <f t="shared" si="13"/>
        <v>113.23061593647019</v>
      </c>
      <c r="M88" s="83">
        <f t="shared" si="13"/>
        <v>106.51658781021314</v>
      </c>
      <c r="N88" s="83">
        <f t="shared" si="13"/>
        <v>102.5229839671177</v>
      </c>
      <c r="O88" s="83">
        <f t="shared" si="13"/>
        <v>108.03785256979663</v>
      </c>
      <c r="P88" s="83">
        <f t="shared" si="13"/>
        <v>106.45434742905053</v>
      </c>
      <c r="Q88" s="83">
        <f t="shared" si="13"/>
        <v>106.75453201187921</v>
      </c>
      <c r="R88" s="83">
        <f t="shared" si="13"/>
        <v>102.89685076699757</v>
      </c>
      <c r="S88" s="351">
        <f t="shared" si="13"/>
        <v>100</v>
      </c>
      <c r="T88" s="83">
        <f t="shared" si="13"/>
        <v>98.160200946983551</v>
      </c>
      <c r="U88" s="83">
        <f t="shared" si="13"/>
        <v>87.435607310368596</v>
      </c>
      <c r="V88" s="83">
        <f t="shared" si="13"/>
        <v>94.679286333640093</v>
      </c>
      <c r="W88" s="83">
        <f t="shared" si="13"/>
        <v>92.135109565173138</v>
      </c>
      <c r="X88" s="83">
        <f t="shared" si="13"/>
        <v>96.752193276266937</v>
      </c>
      <c r="Y88" s="83">
        <f t="shared" si="13"/>
        <v>87.40283462741111</v>
      </c>
      <c r="Z88" s="83">
        <f t="shared" si="13"/>
        <v>88.272767206513606</v>
      </c>
      <c r="AA88" s="83">
        <f t="shared" si="13"/>
        <v>91.762192848017492</v>
      </c>
      <c r="AB88" s="83" t="s">
        <v>457</v>
      </c>
    </row>
    <row r="89" spans="1:28" s="159" customFormat="1" ht="15" customHeight="1">
      <c r="A89" s="86">
        <v>80</v>
      </c>
      <c r="B89" s="145" t="s">
        <v>482</v>
      </c>
      <c r="C89" s="156" t="s">
        <v>500</v>
      </c>
      <c r="D89" s="129">
        <v>0</v>
      </c>
      <c r="E89" s="83">
        <f t="shared" si="13"/>
        <v>110.01445553038565</v>
      </c>
      <c r="F89" s="83">
        <f t="shared" si="13"/>
        <v>109.09890556064848</v>
      </c>
      <c r="G89" s="83">
        <f t="shared" si="13"/>
        <v>110.15690699341451</v>
      </c>
      <c r="H89" s="83">
        <f t="shared" si="13"/>
        <v>104.90495233510056</v>
      </c>
      <c r="I89" s="83">
        <f t="shared" si="13"/>
        <v>109.03734507687564</v>
      </c>
      <c r="J89" s="83">
        <f t="shared" si="13"/>
        <v>109.07407539425189</v>
      </c>
      <c r="K89" s="83">
        <f t="shared" si="13"/>
        <v>108.1549188214296</v>
      </c>
      <c r="L89" s="83">
        <f t="shared" si="13"/>
        <v>105.24341922386627</v>
      </c>
      <c r="M89" s="83">
        <f t="shared" si="13"/>
        <v>104.82910603217044</v>
      </c>
      <c r="N89" s="83">
        <f t="shared" si="13"/>
        <v>100.10325743778927</v>
      </c>
      <c r="O89" s="83">
        <f t="shared" si="13"/>
        <v>99.648365943155298</v>
      </c>
      <c r="P89" s="83">
        <f t="shared" si="13"/>
        <v>104.00927599484558</v>
      </c>
      <c r="Q89" s="83">
        <f t="shared" si="13"/>
        <v>103.0016573042255</v>
      </c>
      <c r="R89" s="83">
        <f t="shared" si="13"/>
        <v>103.68681507999402</v>
      </c>
      <c r="S89" s="351">
        <f t="shared" si="13"/>
        <v>100</v>
      </c>
      <c r="T89" s="83">
        <f t="shared" si="13"/>
        <v>95.350654208275003</v>
      </c>
      <c r="U89" s="83">
        <f t="shared" si="13"/>
        <v>94.881916754026904</v>
      </c>
      <c r="V89" s="83">
        <f t="shared" si="13"/>
        <v>92.120545174104734</v>
      </c>
      <c r="W89" s="83">
        <f t="shared" si="13"/>
        <v>92.118012660072964</v>
      </c>
      <c r="X89" s="83">
        <f t="shared" si="13"/>
        <v>91.799422166165797</v>
      </c>
      <c r="Y89" s="83">
        <f t="shared" si="13"/>
        <v>91.51523158016623</v>
      </c>
      <c r="Z89" s="83">
        <f t="shared" si="13"/>
        <v>89.549998878301977</v>
      </c>
      <c r="AA89" s="83">
        <f t="shared" si="13"/>
        <v>90.605787255084479</v>
      </c>
      <c r="AB89" s="83" t="s">
        <v>457</v>
      </c>
    </row>
    <row r="90" spans="1:28" s="159" customFormat="1" ht="15" customHeight="1">
      <c r="A90" s="86">
        <v>81</v>
      </c>
      <c r="B90" s="145" t="s">
        <v>483</v>
      </c>
      <c r="C90" s="156" t="s">
        <v>500</v>
      </c>
      <c r="D90" s="129">
        <v>0</v>
      </c>
      <c r="E90" s="83">
        <f t="shared" si="13"/>
        <v>114.68247179711344</v>
      </c>
      <c r="F90" s="83">
        <f t="shared" si="13"/>
        <v>106.98096095237706</v>
      </c>
      <c r="G90" s="83">
        <f t="shared" si="13"/>
        <v>117.14150701389119</v>
      </c>
      <c r="H90" s="83">
        <f t="shared" si="13"/>
        <v>112.17611207850564</v>
      </c>
      <c r="I90" s="83">
        <f t="shared" si="13"/>
        <v>115.12154496407132</v>
      </c>
      <c r="J90" s="83">
        <f t="shared" si="13"/>
        <v>126.08278775371484</v>
      </c>
      <c r="K90" s="83">
        <f t="shared" si="13"/>
        <v>124.96113191996247</v>
      </c>
      <c r="L90" s="83">
        <f t="shared" si="13"/>
        <v>119.25609114470059</v>
      </c>
      <c r="M90" s="83">
        <f t="shared" si="13"/>
        <v>107.78961012126902</v>
      </c>
      <c r="N90" s="83">
        <f t="shared" si="13"/>
        <v>104.34840566859629</v>
      </c>
      <c r="O90" s="83">
        <f t="shared" si="13"/>
        <v>114.36681196538008</v>
      </c>
      <c r="P90" s="83">
        <f t="shared" si="13"/>
        <v>108.29888911736356</v>
      </c>
      <c r="Q90" s="83">
        <f t="shared" si="13"/>
        <v>109.58566968435932</v>
      </c>
      <c r="R90" s="83">
        <f t="shared" si="13"/>
        <v>102.30090821611037</v>
      </c>
      <c r="S90" s="351">
        <f t="shared" si="13"/>
        <v>100</v>
      </c>
      <c r="T90" s="83">
        <f t="shared" si="13"/>
        <v>100.27969979364887</v>
      </c>
      <c r="U90" s="83">
        <f t="shared" si="13"/>
        <v>81.818172988915961</v>
      </c>
      <c r="V90" s="83">
        <f t="shared" si="13"/>
        <v>96.609579523581161</v>
      </c>
      <c r="W90" s="83">
        <f t="shared" si="13"/>
        <v>92.148007329122777</v>
      </c>
      <c r="X90" s="83">
        <f t="shared" si="13"/>
        <v>100.48852288097817</v>
      </c>
      <c r="Y90" s="83">
        <f t="shared" si="13"/>
        <v>84.300476343668535</v>
      </c>
      <c r="Z90" s="83">
        <f t="shared" si="13"/>
        <v>87.309234186050574</v>
      </c>
      <c r="AA90" s="83">
        <f t="shared" si="13"/>
        <v>92.634575672880388</v>
      </c>
      <c r="AB90" s="83" t="s">
        <v>457</v>
      </c>
    </row>
    <row r="91" spans="1:28" s="159" customFormat="1" ht="15" customHeight="1">
      <c r="A91" s="86">
        <v>82</v>
      </c>
      <c r="B91" s="128" t="s">
        <v>484</v>
      </c>
      <c r="C91" s="156" t="s">
        <v>500</v>
      </c>
      <c r="D91" s="129">
        <v>0</v>
      </c>
      <c r="E91" s="129">
        <v>0</v>
      </c>
      <c r="F91" s="129">
        <v>0</v>
      </c>
      <c r="G91" s="129">
        <v>0</v>
      </c>
      <c r="H91" s="129">
        <v>0</v>
      </c>
      <c r="I91" s="83">
        <f>IF(AND(ISNUMBER(I$12),($S31)&gt;0),(I31/I$12)/($S31/$S$12)*100,0)</f>
        <v>113.16173497394151</v>
      </c>
      <c r="J91" s="83">
        <f t="shared" si="13"/>
        <v>118.5466088626528</v>
      </c>
      <c r="K91" s="83">
        <f t="shared" si="13"/>
        <v>118.63031914847699</v>
      </c>
      <c r="L91" s="83">
        <f t="shared" si="13"/>
        <v>113.79840595159405</v>
      </c>
      <c r="M91" s="83">
        <f t="shared" si="13"/>
        <v>107.05941603387237</v>
      </c>
      <c r="N91" s="83">
        <f t="shared" si="13"/>
        <v>102.91254667006784</v>
      </c>
      <c r="O91" s="83">
        <f t="shared" si="13"/>
        <v>108.48520673030941</v>
      </c>
      <c r="P91" s="83">
        <f t="shared" si="13"/>
        <v>106.43506640857936</v>
      </c>
      <c r="Q91" s="83">
        <f t="shared" si="13"/>
        <v>106.75376628855113</v>
      </c>
      <c r="R91" s="83">
        <f t="shared" si="13"/>
        <v>102.83728427665733</v>
      </c>
      <c r="S91" s="351">
        <f t="shared" si="13"/>
        <v>100</v>
      </c>
      <c r="T91" s="83">
        <f t="shared" si="13"/>
        <v>98.32428726373108</v>
      </c>
      <c r="U91" s="83">
        <f t="shared" si="13"/>
        <v>87.361155340886015</v>
      </c>
      <c r="V91" s="83">
        <f t="shared" si="13"/>
        <v>94.815384720838438</v>
      </c>
      <c r="W91" s="83">
        <f t="shared" si="13"/>
        <v>92.399585321032731</v>
      </c>
      <c r="X91" s="83">
        <f t="shared" si="13"/>
        <v>97.549051274100265</v>
      </c>
      <c r="Y91" s="83">
        <f t="shared" si="13"/>
        <v>88.530821519607727</v>
      </c>
      <c r="Z91" s="83">
        <f t="shared" si="13"/>
        <v>88.523202756111132</v>
      </c>
      <c r="AA91" s="83">
        <f t="shared" si="13"/>
        <v>92.802025825925753</v>
      </c>
      <c r="AB91" s="83" t="s">
        <v>457</v>
      </c>
    </row>
    <row r="92" spans="1:28" s="159" customFormat="1" ht="15" customHeight="1">
      <c r="A92" s="86">
        <v>83</v>
      </c>
      <c r="B92" s="145" t="s">
        <v>486</v>
      </c>
      <c r="C92" s="156" t="s">
        <v>500</v>
      </c>
      <c r="D92" s="129">
        <v>0</v>
      </c>
      <c r="E92" s="129">
        <v>0</v>
      </c>
      <c r="F92" s="129">
        <v>0</v>
      </c>
      <c r="G92" s="129">
        <v>0</v>
      </c>
      <c r="H92" s="129">
        <v>0</v>
      </c>
      <c r="I92" s="83">
        <f>IF(AND(ISNUMBER(I$12),($S32)&gt;0),(I32/I$12)/($S32/$S$12)*100,0)</f>
        <v>108.71637417567268</v>
      </c>
      <c r="J92" s="83">
        <f t="shared" si="13"/>
        <v>108.75879561098914</v>
      </c>
      <c r="K92" s="83">
        <f t="shared" si="13"/>
        <v>107.80884175267313</v>
      </c>
      <c r="L92" s="83">
        <f t="shared" si="13"/>
        <v>104.92551757578008</v>
      </c>
      <c r="M92" s="83">
        <f t="shared" si="13"/>
        <v>104.52279828162668</v>
      </c>
      <c r="N92" s="83">
        <f t="shared" si="13"/>
        <v>99.803720993298469</v>
      </c>
      <c r="O92" s="83">
        <f t="shared" si="13"/>
        <v>99.357846227544783</v>
      </c>
      <c r="P92" s="83">
        <f t="shared" si="13"/>
        <v>103.75249003659764</v>
      </c>
      <c r="Q92" s="83">
        <f t="shared" si="13"/>
        <v>102.71947469739506</v>
      </c>
      <c r="R92" s="83">
        <f t="shared" si="13"/>
        <v>103.43682499370399</v>
      </c>
      <c r="S92" s="351">
        <f t="shared" si="13"/>
        <v>100</v>
      </c>
      <c r="T92" s="83">
        <f t="shared" si="13"/>
        <v>95.309510106475969</v>
      </c>
      <c r="U92" s="83">
        <f t="shared" si="13"/>
        <v>94.9246624325677</v>
      </c>
      <c r="V92" s="83">
        <f t="shared" si="13"/>
        <v>92.470165417582777</v>
      </c>
      <c r="W92" s="83">
        <f t="shared" si="13"/>
        <v>92.960759732964178</v>
      </c>
      <c r="X92" s="83">
        <f t="shared" si="13"/>
        <v>92.553603956796138</v>
      </c>
      <c r="Y92" s="83">
        <f t="shared" si="13"/>
        <v>92.255013045198538</v>
      </c>
      <c r="Z92" s="83">
        <f t="shared" si="13"/>
        <v>90.367996086678147</v>
      </c>
      <c r="AA92" s="83">
        <f t="shared" si="13"/>
        <v>91.425408582531375</v>
      </c>
      <c r="AB92" s="83" t="s">
        <v>457</v>
      </c>
    </row>
    <row r="93" spans="1:28" s="159" customFormat="1" ht="15" customHeight="1">
      <c r="A93" s="86">
        <v>84</v>
      </c>
      <c r="B93" s="145" t="s">
        <v>509</v>
      </c>
      <c r="C93" s="156" t="s">
        <v>500</v>
      </c>
      <c r="D93" s="129">
        <v>0</v>
      </c>
      <c r="E93" s="129">
        <v>0</v>
      </c>
      <c r="F93" s="129">
        <v>0</v>
      </c>
      <c r="G93" s="129">
        <v>0</v>
      </c>
      <c r="H93" s="129">
        <v>0</v>
      </c>
      <c r="I93" s="83">
        <f>IF(AND(ISNUMBER(I$12),($S33)&gt;0),(I33/I$12)/($S33/$S$12)*100,0)</f>
        <v>116.79365895407653</v>
      </c>
      <c r="J93" s="83">
        <f t="shared" si="13"/>
        <v>126.54339366258276</v>
      </c>
      <c r="K93" s="83">
        <f t="shared" si="13"/>
        <v>127.47162248421861</v>
      </c>
      <c r="L93" s="83">
        <f t="shared" si="13"/>
        <v>121.04768391295318</v>
      </c>
      <c r="M93" s="83">
        <f t="shared" si="13"/>
        <v>109.13186937588344</v>
      </c>
      <c r="N93" s="83">
        <f t="shared" si="13"/>
        <v>105.45250215127764</v>
      </c>
      <c r="O93" s="83">
        <f t="shared" si="13"/>
        <v>115.94239209493445</v>
      </c>
      <c r="P93" s="83">
        <f t="shared" si="13"/>
        <v>108.62677005111345</v>
      </c>
      <c r="Q93" s="83">
        <f t="shared" si="13"/>
        <v>110.04984078906929</v>
      </c>
      <c r="R93" s="83">
        <f t="shared" si="13"/>
        <v>102.34745085117764</v>
      </c>
      <c r="S93" s="351">
        <f t="shared" si="13"/>
        <v>100</v>
      </c>
      <c r="T93" s="83">
        <f t="shared" si="13"/>
        <v>100.78740374607878</v>
      </c>
      <c r="U93" s="83">
        <f t="shared" si="13"/>
        <v>81.181660801118198</v>
      </c>
      <c r="V93" s="83">
        <f t="shared" si="13"/>
        <v>96.731462765501746</v>
      </c>
      <c r="W93" s="83">
        <f t="shared" si="13"/>
        <v>91.941097720987813</v>
      </c>
      <c r="X93" s="83">
        <f t="shared" si="13"/>
        <v>101.63040388563263</v>
      </c>
      <c r="Y93" s="83">
        <f t="shared" si="13"/>
        <v>85.488103251683</v>
      </c>
      <c r="Z93" s="83">
        <f t="shared" si="13"/>
        <v>87.015979959192407</v>
      </c>
      <c r="AA93" s="83">
        <f t="shared" si="13"/>
        <v>93.926741997377661</v>
      </c>
      <c r="AB93" s="83" t="s">
        <v>457</v>
      </c>
    </row>
    <row r="94" spans="1:28" s="159" customFormat="1" ht="15" customHeight="1">
      <c r="A94" s="86">
        <v>85</v>
      </c>
      <c r="B94" s="169" t="s">
        <v>495</v>
      </c>
      <c r="C94" s="156" t="s">
        <v>502</v>
      </c>
      <c r="D94" s="129">
        <v>0</v>
      </c>
      <c r="E94" s="83">
        <f t="shared" ref="E94:R96" si="14">IF(AND(ISNUMBER(E$12),($N40)&gt;0),(E40/E$12)/($N40/$N$12)*100,0)</f>
        <v>116.93963355959443</v>
      </c>
      <c r="F94" s="83">
        <f t="shared" si="14"/>
        <v>112.73256777480536</v>
      </c>
      <c r="G94" s="83">
        <f t="shared" si="14"/>
        <v>111.17759588313523</v>
      </c>
      <c r="H94" s="83">
        <f t="shared" si="14"/>
        <v>107.74097807119153</v>
      </c>
      <c r="I94" s="83">
        <f t="shared" si="14"/>
        <v>104.7303602269934</v>
      </c>
      <c r="J94" s="83">
        <f t="shared" si="14"/>
        <v>104.76831104230986</v>
      </c>
      <c r="K94" s="83">
        <f t="shared" si="14"/>
        <v>105.08640013596163</v>
      </c>
      <c r="L94" s="83">
        <f t="shared" si="14"/>
        <v>103.3947675368116</v>
      </c>
      <c r="M94" s="83">
        <f t="shared" si="14"/>
        <v>101.29814277911882</v>
      </c>
      <c r="N94" s="355">
        <f>IF(AND(ISNUMBER(N$12),($N40)&gt;0),(N40/N$12)/($N40/$N$12)*100,0)</f>
        <v>100</v>
      </c>
      <c r="O94" s="83">
        <f>IF(AND(ISNUMBER(O$12),($N40)&gt;0),(O40/O$12)/($N40/$N$12)*100,0)</f>
        <v>97.959637696509091</v>
      </c>
      <c r="P94" s="83">
        <f>IF(AND(ISNUMBER(P$12),($N40)&gt;0),(P40/P$12)/($N40/$N$12)*100,0)</f>
        <v>98.821457307153935</v>
      </c>
      <c r="Q94" s="83">
        <f>IF(AND(ISNUMBER(Q$12),($N40)&gt;0),(Q40/Q$12)/($N40/$N$12)*100,0)</f>
        <v>99.023137158916455</v>
      </c>
      <c r="R94" s="83">
        <f>IF(AND(ISNUMBER(R$12),($N40)&gt;0),(R40/R$12)/($N40/$N$12)*100,0)</f>
        <v>98.248412685881718</v>
      </c>
      <c r="S94" s="352" t="s">
        <v>452</v>
      </c>
      <c r="T94" s="158" t="s">
        <v>452</v>
      </c>
      <c r="U94" s="83">
        <f>IF(AND(ISNUMBER(U$12),($N40)&gt;0),(U40/U$12)/($N40/$N$12)*100,0)</f>
        <v>93.539219503307763</v>
      </c>
      <c r="V94" s="168" t="s">
        <v>452</v>
      </c>
      <c r="W94" s="168" t="s">
        <v>452</v>
      </c>
      <c r="X94" s="83">
        <f>IF(AND(ISNUMBER(X$12),($N40)&gt;0),(X40/X$12)/($N40/$N$12)*100,0)</f>
        <v>89.479597052766792</v>
      </c>
      <c r="Y94" s="130" t="s">
        <v>452</v>
      </c>
      <c r="Z94" s="130" t="s">
        <v>452</v>
      </c>
      <c r="AA94" s="129" t="s">
        <v>457</v>
      </c>
      <c r="AB94" s="129" t="s">
        <v>452</v>
      </c>
    </row>
    <row r="95" spans="1:28" s="159" customFormat="1" ht="15" customHeight="1">
      <c r="A95" s="86">
        <v>86</v>
      </c>
      <c r="B95" s="145" t="s">
        <v>496</v>
      </c>
      <c r="C95" s="156" t="s">
        <v>502</v>
      </c>
      <c r="D95" s="129">
        <v>0</v>
      </c>
      <c r="E95" s="83">
        <f t="shared" si="14"/>
        <v>153.35680865922959</v>
      </c>
      <c r="F95" s="83">
        <f t="shared" si="14"/>
        <v>148.15611212723837</v>
      </c>
      <c r="G95" s="83">
        <f t="shared" si="14"/>
        <v>145.71040633462209</v>
      </c>
      <c r="H95" s="83">
        <f t="shared" si="14"/>
        <v>132.99206204532626</v>
      </c>
      <c r="I95" s="83">
        <f t="shared" si="14"/>
        <v>130.17334575366212</v>
      </c>
      <c r="J95" s="83">
        <f t="shared" si="14"/>
        <v>133.37315162435252</v>
      </c>
      <c r="K95" s="83">
        <f t="shared" si="14"/>
        <v>131.38556572174915</v>
      </c>
      <c r="L95" s="83">
        <f t="shared" si="14"/>
        <v>104.1383471775947</v>
      </c>
      <c r="M95" s="83">
        <f t="shared" si="14"/>
        <v>98.013882991476919</v>
      </c>
      <c r="N95" s="355">
        <f t="shared" si="14"/>
        <v>100</v>
      </c>
      <c r="O95" s="83">
        <f t="shared" si="14"/>
        <v>86.13245711911641</v>
      </c>
      <c r="P95" s="83">
        <f t="shared" si="14"/>
        <v>88.009758927988116</v>
      </c>
      <c r="Q95" s="83">
        <f t="shared" si="14"/>
        <v>89.312936933720025</v>
      </c>
      <c r="R95" s="83">
        <f t="shared" si="14"/>
        <v>89.730689313926817</v>
      </c>
      <c r="S95" s="352" t="s">
        <v>452</v>
      </c>
      <c r="T95" s="158" t="s">
        <v>452</v>
      </c>
      <c r="U95" s="83">
        <f>IF(AND(ISNUMBER(U$12),($N41)&gt;0),(U41/U$12)/($N41/$N$12)*100,0)</f>
        <v>95.501150479140179</v>
      </c>
      <c r="V95" s="168" t="s">
        <v>452</v>
      </c>
      <c r="W95" s="168" t="s">
        <v>452</v>
      </c>
      <c r="X95" s="83">
        <f>IF(AND(ISNUMBER(X$12),($N41)&gt;0),(X41/X$12)/($N41/$N$12)*100,0)</f>
        <v>93.737355879849233</v>
      </c>
      <c r="Y95" s="130" t="s">
        <v>452</v>
      </c>
      <c r="Z95" s="130" t="s">
        <v>452</v>
      </c>
      <c r="AA95" s="129" t="s">
        <v>457</v>
      </c>
      <c r="AB95" s="129" t="s">
        <v>452</v>
      </c>
    </row>
    <row r="96" spans="1:28" s="159" customFormat="1" ht="15" customHeight="1">
      <c r="A96" s="86">
        <v>87</v>
      </c>
      <c r="B96" s="145" t="s">
        <v>510</v>
      </c>
      <c r="C96" s="156" t="s">
        <v>502</v>
      </c>
      <c r="D96" s="129">
        <v>0</v>
      </c>
      <c r="E96" s="83">
        <f t="shared" si="14"/>
        <v>114.51727471086227</v>
      </c>
      <c r="F96" s="83">
        <f t="shared" si="14"/>
        <v>110.37630219734621</v>
      </c>
      <c r="G96" s="83">
        <f t="shared" si="14"/>
        <v>108.8805791941722</v>
      </c>
      <c r="H96" s="83">
        <f t="shared" si="14"/>
        <v>106.06135337384821</v>
      </c>
      <c r="I96" s="83">
        <f t="shared" si="14"/>
        <v>103.03797082666048</v>
      </c>
      <c r="J96" s="83">
        <f t="shared" si="14"/>
        <v>102.86560473653775</v>
      </c>
      <c r="K96" s="83">
        <f t="shared" si="14"/>
        <v>103.33706026276417</v>
      </c>
      <c r="L96" s="83">
        <f t="shared" si="14"/>
        <v>103.34530689859187</v>
      </c>
      <c r="M96" s="83">
        <f t="shared" si="14"/>
        <v>101.51660167210991</v>
      </c>
      <c r="N96" s="355">
        <f t="shared" si="14"/>
        <v>100</v>
      </c>
      <c r="O96" s="83">
        <f t="shared" si="14"/>
        <v>98.746345491630947</v>
      </c>
      <c r="P96" s="83">
        <f t="shared" si="14"/>
        <v>99.540618339467429</v>
      </c>
      <c r="Q96" s="83">
        <f t="shared" si="14"/>
        <v>99.669029910732348</v>
      </c>
      <c r="R96" s="83">
        <f t="shared" si="14"/>
        <v>98.814985533024782</v>
      </c>
      <c r="S96" s="352" t="s">
        <v>452</v>
      </c>
      <c r="T96" s="158" t="s">
        <v>452</v>
      </c>
      <c r="U96" s="83">
        <f>IF(AND(ISNUMBER(U$12),($N42)&gt;0),(U42/U$12)/($N42/$N$12)*100,0)</f>
        <v>93.408717869204992</v>
      </c>
      <c r="V96" s="168" t="s">
        <v>452</v>
      </c>
      <c r="W96" s="168" t="s">
        <v>452</v>
      </c>
      <c r="X96" s="83">
        <f>IF(AND(ISNUMBER(X$12),($N42)&gt;0),(X42/X$12)/($N42/$N$12)*100,0)</f>
        <v>89.196383987988071</v>
      </c>
      <c r="Y96" s="130" t="s">
        <v>452</v>
      </c>
      <c r="Z96" s="130" t="s">
        <v>452</v>
      </c>
      <c r="AA96" s="129" t="s">
        <v>457</v>
      </c>
      <c r="AB96" s="129" t="s">
        <v>452</v>
      </c>
    </row>
    <row r="97" spans="1:28" ht="24.95" customHeight="1">
      <c r="A97" s="152"/>
      <c r="B97" s="166"/>
      <c r="C97" s="170"/>
      <c r="D97" s="226" t="s">
        <v>514</v>
      </c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167"/>
      <c r="P97" s="167"/>
      <c r="Q97" s="167"/>
      <c r="R97" s="167"/>
      <c r="S97" s="227"/>
      <c r="T97" s="167"/>
      <c r="U97" s="167"/>
      <c r="V97" s="167"/>
      <c r="W97" s="167"/>
      <c r="X97" s="167"/>
      <c r="Y97" s="167"/>
      <c r="Z97" s="167"/>
      <c r="AA97" s="167"/>
      <c r="AB97" s="167"/>
    </row>
    <row r="98" spans="1:28" s="159" customFormat="1" ht="15" customHeight="1">
      <c r="A98" s="86">
        <v>88</v>
      </c>
      <c r="B98" s="128" t="s">
        <v>0</v>
      </c>
      <c r="C98" s="156" t="s">
        <v>502</v>
      </c>
      <c r="D98" s="129">
        <v>0</v>
      </c>
      <c r="E98" s="83">
        <f t="shared" ref="E98:R101" si="15">IF(AND(ISNUMBER(E$11),($N18)&gt;0),(E18/E$11)/($N18/$N$11)*100,0)</f>
        <v>146.54055544433641</v>
      </c>
      <c r="F98" s="83">
        <f t="shared" si="15"/>
        <v>134.63640280555563</v>
      </c>
      <c r="G98" s="83">
        <f t="shared" si="15"/>
        <v>127.1409730436044</v>
      </c>
      <c r="H98" s="83">
        <f t="shared" si="15"/>
        <v>120.54497835682361</v>
      </c>
      <c r="I98" s="83">
        <f t="shared" si="15"/>
        <v>114.83924139348882</v>
      </c>
      <c r="J98" s="83">
        <f t="shared" si="15"/>
        <v>111.41583709290168</v>
      </c>
      <c r="K98" s="83">
        <f t="shared" si="15"/>
        <v>108.57855870534678</v>
      </c>
      <c r="L98" s="83">
        <f t="shared" si="15"/>
        <v>106.07622976623028</v>
      </c>
      <c r="M98" s="83">
        <f t="shared" si="15"/>
        <v>103.0764049882732</v>
      </c>
      <c r="N98" s="355">
        <f>IF(AND(ISNUMBER(N$11),($N18)&gt;0),(N18/N$11)/($N18/$N$11)*100,0)</f>
        <v>100</v>
      </c>
      <c r="O98" s="83">
        <f t="shared" ref="O98:R100" si="16">IF(AND(ISNUMBER(O$11),($N18)&gt;0),(O18/O$11)/($N18/$N$11)*100,0)</f>
        <v>96.393407197014227</v>
      </c>
      <c r="P98" s="168" t="s">
        <v>452</v>
      </c>
      <c r="Q98" s="168" t="s">
        <v>452</v>
      </c>
      <c r="R98" s="83">
        <f t="shared" si="16"/>
        <v>92.230844198181657</v>
      </c>
      <c r="S98" s="352" t="s">
        <v>452</v>
      </c>
      <c r="T98" s="158" t="s">
        <v>452</v>
      </c>
      <c r="U98" s="83">
        <f>IF(AND(ISNUMBER(U$11),($N18)&gt;0),(U18/U$11)/($N18/$N$11)*100,0)</f>
        <v>83.610461941694808</v>
      </c>
      <c r="V98" s="168" t="s">
        <v>452</v>
      </c>
      <c r="W98" s="168" t="s">
        <v>452</v>
      </c>
      <c r="X98" s="83">
        <f>IF(AND(ISNUMBER(X$11),($N18)&gt;0),(X18/X$11)/($N18/$N$11)*100,0)</f>
        <v>77.485368231755999</v>
      </c>
      <c r="Y98" s="157" t="s">
        <v>452</v>
      </c>
      <c r="Z98" s="157" t="s">
        <v>452</v>
      </c>
      <c r="AA98" s="129" t="s">
        <v>457</v>
      </c>
      <c r="AB98" s="129" t="s">
        <v>452</v>
      </c>
    </row>
    <row r="99" spans="1:28" s="159" customFormat="1" ht="15" customHeight="1">
      <c r="A99" s="86">
        <v>89</v>
      </c>
      <c r="B99" s="145" t="s">
        <v>469</v>
      </c>
      <c r="C99" s="156" t="s">
        <v>502</v>
      </c>
      <c r="D99" s="129">
        <v>0</v>
      </c>
      <c r="E99" s="83">
        <f t="shared" si="15"/>
        <v>342.04956193343503</v>
      </c>
      <c r="F99" s="83">
        <f t="shared" si="15"/>
        <v>284.94230860441195</v>
      </c>
      <c r="G99" s="83">
        <f t="shared" si="15"/>
        <v>240.43425937843085</v>
      </c>
      <c r="H99" s="83">
        <f t="shared" si="15"/>
        <v>199.84756123257387</v>
      </c>
      <c r="I99" s="83">
        <f t="shared" si="15"/>
        <v>162.64780358990063</v>
      </c>
      <c r="J99" s="83">
        <f t="shared" si="15"/>
        <v>157.67954130150846</v>
      </c>
      <c r="K99" s="83">
        <f t="shared" si="15"/>
        <v>153.5460115050947</v>
      </c>
      <c r="L99" s="83">
        <f t="shared" si="15"/>
        <v>149.89046673729482</v>
      </c>
      <c r="M99" s="83">
        <f t="shared" si="15"/>
        <v>124.42103723666106</v>
      </c>
      <c r="N99" s="355">
        <f>IF(AND(ISNUMBER(N$11),($N19)&gt;0),(N19/N$11)/($N19/$N$11)*100,0)</f>
        <v>100</v>
      </c>
      <c r="O99" s="83">
        <f t="shared" si="16"/>
        <v>76.325107369925732</v>
      </c>
      <c r="P99" s="168" t="s">
        <v>452</v>
      </c>
      <c r="Q99" s="168" t="s">
        <v>452</v>
      </c>
      <c r="R99" s="83">
        <f t="shared" si="16"/>
        <v>79.335893710895888</v>
      </c>
      <c r="S99" s="352" t="s">
        <v>452</v>
      </c>
      <c r="T99" s="158" t="s">
        <v>452</v>
      </c>
      <c r="U99" s="83">
        <f>IF(AND(ISNUMBER(U$11),($N19)&gt;0),(U19/U$11)/($N19/$N$11)*100,0)</f>
        <v>75.823237933666476</v>
      </c>
      <c r="V99" s="168" t="s">
        <v>452</v>
      </c>
      <c r="W99" s="168" t="s">
        <v>452</v>
      </c>
      <c r="X99" s="83">
        <f>IF(AND(ISNUMBER(X$11),($N19)&gt;0),(X19/X$11)/($N19/$N$11)*100,0)</f>
        <v>59.22963710366205</v>
      </c>
      <c r="Y99" s="157" t="s">
        <v>452</v>
      </c>
      <c r="Z99" s="157" t="s">
        <v>452</v>
      </c>
      <c r="AA99" s="129" t="s">
        <v>457</v>
      </c>
      <c r="AB99" s="129" t="s">
        <v>452</v>
      </c>
    </row>
    <row r="100" spans="1:28" s="159" customFormat="1" ht="15" customHeight="1">
      <c r="A100" s="86">
        <v>90</v>
      </c>
      <c r="B100" s="145" t="s">
        <v>470</v>
      </c>
      <c r="C100" s="156" t="s">
        <v>502</v>
      </c>
      <c r="D100" s="129">
        <v>0</v>
      </c>
      <c r="E100" s="83">
        <f t="shared" si="15"/>
        <v>144.56241386210871</v>
      </c>
      <c r="F100" s="83">
        <f t="shared" si="15"/>
        <v>133.11562190827408</v>
      </c>
      <c r="G100" s="83">
        <f t="shared" si="15"/>
        <v>125.99468231914798</v>
      </c>
      <c r="H100" s="83">
        <f t="shared" si="15"/>
        <v>119.74260234570451</v>
      </c>
      <c r="I100" s="83">
        <f t="shared" si="15"/>
        <v>114.35551889616993</v>
      </c>
      <c r="J100" s="83">
        <f t="shared" si="15"/>
        <v>110.94774532216256</v>
      </c>
      <c r="K100" s="83">
        <f t="shared" si="15"/>
        <v>108.12358228340375</v>
      </c>
      <c r="L100" s="83">
        <f t="shared" si="15"/>
        <v>105.63292147265111</v>
      </c>
      <c r="M100" s="83">
        <f t="shared" si="15"/>
        <v>102.86044202387518</v>
      </c>
      <c r="N100" s="355">
        <f>IF(AND(ISNUMBER(N$11),($N20)&gt;0),(N20/N$11)/($N20/$N$11)*100,0)</f>
        <v>100</v>
      </c>
      <c r="O100" s="83">
        <f t="shared" si="16"/>
        <v>96.596456351042789</v>
      </c>
      <c r="P100" s="168" t="s">
        <v>452</v>
      </c>
      <c r="Q100" s="168" t="s">
        <v>452</v>
      </c>
      <c r="R100" s="83">
        <f t="shared" si="16"/>
        <v>92.361314084033623</v>
      </c>
      <c r="S100" s="352" t="s">
        <v>452</v>
      </c>
      <c r="T100" s="158" t="s">
        <v>452</v>
      </c>
      <c r="U100" s="83">
        <f>IF(AND(ISNUMBER(U$11),($N20)&gt;0),(U20/U$11)/($N20/$N$11)*100,0)</f>
        <v>83.689252335534078</v>
      </c>
      <c r="V100" s="168" t="s">
        <v>452</v>
      </c>
      <c r="W100" s="168" t="s">
        <v>452</v>
      </c>
      <c r="X100" s="83">
        <f>IF(AND(ISNUMBER(X$11),($N20)&gt;0),(X20/X$11)/($N20/$N$11)*100,0)</f>
        <v>77.670077987623259</v>
      </c>
      <c r="Y100" s="157" t="s">
        <v>452</v>
      </c>
      <c r="Z100" s="157" t="s">
        <v>452</v>
      </c>
      <c r="AA100" s="129" t="s">
        <v>457</v>
      </c>
      <c r="AB100" s="129" t="s">
        <v>452</v>
      </c>
    </row>
    <row r="101" spans="1:28" s="159" customFormat="1" ht="15" customHeight="1">
      <c r="A101" s="86">
        <v>91</v>
      </c>
      <c r="B101" s="128" t="s">
        <v>471</v>
      </c>
      <c r="C101" s="156" t="s">
        <v>502</v>
      </c>
      <c r="D101" s="129">
        <v>0</v>
      </c>
      <c r="E101" s="83">
        <f t="shared" si="15"/>
        <v>148.13703902474694</v>
      </c>
      <c r="F101" s="83">
        <f t="shared" si="15"/>
        <v>135.22788833214244</v>
      </c>
      <c r="G101" s="83">
        <f t="shared" si="15"/>
        <v>127.42201062019518</v>
      </c>
      <c r="H101" s="83">
        <f t="shared" si="15"/>
        <v>120.80131161843124</v>
      </c>
      <c r="I101" s="83">
        <f t="shared" si="15"/>
        <v>114.97334130569131</v>
      </c>
      <c r="J101" s="83">
        <f t="shared" si="15"/>
        <v>111.28238985774807</v>
      </c>
      <c r="K101" s="83">
        <f t="shared" si="15"/>
        <v>108.38994821598091</v>
      </c>
      <c r="L101" s="83">
        <f t="shared" si="15"/>
        <v>105.91944254121093</v>
      </c>
      <c r="M101" s="83">
        <f t="shared" si="15"/>
        <v>102.98069326396214</v>
      </c>
      <c r="N101" s="355">
        <f t="shared" si="15"/>
        <v>100</v>
      </c>
      <c r="O101" s="83">
        <f t="shared" si="15"/>
        <v>96.38464560539316</v>
      </c>
      <c r="P101" s="168" t="s">
        <v>452</v>
      </c>
      <c r="Q101" s="168" t="s">
        <v>452</v>
      </c>
      <c r="R101" s="83">
        <f t="shared" si="15"/>
        <v>92.091152743591607</v>
      </c>
      <c r="S101" s="352" t="s">
        <v>452</v>
      </c>
      <c r="T101" s="158" t="s">
        <v>452</v>
      </c>
      <c r="U101" s="83">
        <f>IF(AND(ISNUMBER(U$11),($N21)&gt;0),(U21/U$11)/($N21/$N$11)*100,0)</f>
        <v>83.731691496243528</v>
      </c>
      <c r="V101" s="168" t="s">
        <v>452</v>
      </c>
      <c r="W101" s="168" t="s">
        <v>452</v>
      </c>
      <c r="X101" s="83">
        <f>IF(AND(ISNUMBER(X$11),($N21)&gt;0),(X21/X$11)/($N21/$N$11)*100,0)</f>
        <v>78.152647214488027</v>
      </c>
      <c r="Y101" s="157" t="s">
        <v>452</v>
      </c>
      <c r="Z101" s="157" t="s">
        <v>452</v>
      </c>
      <c r="AA101" s="129" t="s">
        <v>457</v>
      </c>
      <c r="AB101" s="129" t="s">
        <v>452</v>
      </c>
    </row>
    <row r="102" spans="1:28" s="159" customFormat="1" ht="15" customHeight="1">
      <c r="A102" s="86">
        <v>92</v>
      </c>
      <c r="B102" s="128" t="s">
        <v>19</v>
      </c>
      <c r="C102" s="156" t="s">
        <v>500</v>
      </c>
      <c r="D102" s="129">
        <v>0</v>
      </c>
      <c r="E102" s="83">
        <f>IF(AND(ISNUMBER(E$11),($S22)&gt;0),(E22/E$11)/($S22/$S$11)*100,0)</f>
        <v>136.37179470427165</v>
      </c>
      <c r="F102" s="83">
        <f t="shared" ref="F102:AA104" si="17">IF(AND(ISNUMBER(F$11),($S22)&gt;0),(F22/F$11)/($S22/$S$11)*100,0)</f>
        <v>130.61624508781296</v>
      </c>
      <c r="G102" s="83">
        <f t="shared" si="17"/>
        <v>130.73513423547618</v>
      </c>
      <c r="H102" s="83">
        <f t="shared" si="17"/>
        <v>124.59482755942817</v>
      </c>
      <c r="I102" s="83">
        <f t="shared" si="17"/>
        <v>124.23218340089812</v>
      </c>
      <c r="J102" s="83">
        <f t="shared" si="17"/>
        <v>124.84180827245017</v>
      </c>
      <c r="K102" s="83">
        <f t="shared" si="17"/>
        <v>123.87644880410905</v>
      </c>
      <c r="L102" s="83">
        <f t="shared" si="17"/>
        <v>121.66701835207682</v>
      </c>
      <c r="M102" s="83">
        <f t="shared" si="17"/>
        <v>119.67091871880662</v>
      </c>
      <c r="N102" s="83">
        <f t="shared" si="17"/>
        <v>116.59616645302945</v>
      </c>
      <c r="O102" s="83">
        <f t="shared" si="17"/>
        <v>112.05406846273389</v>
      </c>
      <c r="P102" s="83">
        <f t="shared" si="17"/>
        <v>112.51410826009996</v>
      </c>
      <c r="Q102" s="83">
        <f t="shared" si="17"/>
        <v>108.56524392511831</v>
      </c>
      <c r="R102" s="83">
        <f t="shared" si="17"/>
        <v>104.8570887194316</v>
      </c>
      <c r="S102" s="351">
        <f t="shared" si="17"/>
        <v>100</v>
      </c>
      <c r="T102" s="83">
        <f t="shared" si="17"/>
        <v>96.365179604268931</v>
      </c>
      <c r="U102" s="83">
        <f t="shared" si="17"/>
        <v>93.549397379699755</v>
      </c>
      <c r="V102" s="83">
        <f t="shared" si="17"/>
        <v>91.430667200427251</v>
      </c>
      <c r="W102" s="83">
        <f t="shared" si="17"/>
        <v>91.073513631830508</v>
      </c>
      <c r="X102" s="83">
        <f t="shared" si="17"/>
        <v>88.084180480444743</v>
      </c>
      <c r="Y102" s="83">
        <f t="shared" si="17"/>
        <v>85.848250843684255</v>
      </c>
      <c r="Z102" s="83">
        <f t="shared" si="17"/>
        <v>81.501075804223078</v>
      </c>
      <c r="AA102" s="83">
        <f t="shared" si="17"/>
        <v>81.66239233393847</v>
      </c>
      <c r="AB102" s="129" t="s">
        <v>457</v>
      </c>
    </row>
    <row r="103" spans="1:28" s="159" customFormat="1" ht="15" customHeight="1">
      <c r="A103" s="86">
        <v>93</v>
      </c>
      <c r="B103" s="145" t="s">
        <v>508</v>
      </c>
      <c r="C103" s="156" t="s">
        <v>500</v>
      </c>
      <c r="D103" s="129">
        <v>0</v>
      </c>
      <c r="E103" s="83">
        <f>IF(AND(ISNUMBER(E$11),($S23)&gt;0),(E23/E$11)/($S23/$S$11)*100,0)</f>
        <v>138.08150988744904</v>
      </c>
      <c r="F103" s="83">
        <f t="shared" si="17"/>
        <v>131.17934429187301</v>
      </c>
      <c r="G103" s="83">
        <f t="shared" si="17"/>
        <v>127.44653480367208</v>
      </c>
      <c r="H103" s="83">
        <f t="shared" si="17"/>
        <v>118.7566982881734</v>
      </c>
      <c r="I103" s="83">
        <f t="shared" si="17"/>
        <v>121.70170084928809</v>
      </c>
      <c r="J103" s="83">
        <f t="shared" si="17"/>
        <v>120.65097406885315</v>
      </c>
      <c r="K103" s="83">
        <f t="shared" si="17"/>
        <v>118.33513501213142</v>
      </c>
      <c r="L103" s="83">
        <f t="shared" si="17"/>
        <v>114.68154518375175</v>
      </c>
      <c r="M103" s="83">
        <f t="shared" si="17"/>
        <v>113.89676857680993</v>
      </c>
      <c r="N103" s="83">
        <f t="shared" si="17"/>
        <v>107.96497082877599</v>
      </c>
      <c r="O103" s="83">
        <f t="shared" si="17"/>
        <v>105.74257730270912</v>
      </c>
      <c r="P103" s="83">
        <f t="shared" si="17"/>
        <v>108.92156925211427</v>
      </c>
      <c r="Q103" s="83">
        <f t="shared" si="17"/>
        <v>105.8056663136127</v>
      </c>
      <c r="R103" s="83">
        <f t="shared" si="17"/>
        <v>105.20353118456811</v>
      </c>
      <c r="S103" s="351">
        <f t="shared" si="17"/>
        <v>100</v>
      </c>
      <c r="T103" s="83">
        <f t="shared" si="17"/>
        <v>94.337353243700122</v>
      </c>
      <c r="U103" s="83">
        <f t="shared" si="17"/>
        <v>92.323034740916327</v>
      </c>
      <c r="V103" s="83">
        <f t="shared" si="17"/>
        <v>88.138202392490285</v>
      </c>
      <c r="W103" s="83">
        <f t="shared" si="17"/>
        <v>88.570009449131319</v>
      </c>
      <c r="X103" s="83">
        <f t="shared" si="17"/>
        <v>86.689362776443403</v>
      </c>
      <c r="Y103" s="83">
        <f t="shared" si="17"/>
        <v>84.728188064369689</v>
      </c>
      <c r="Z103" s="83">
        <f t="shared" si="17"/>
        <v>81.669193916360129</v>
      </c>
      <c r="AA103" s="83">
        <f t="shared" si="17"/>
        <v>81.648646772375656</v>
      </c>
      <c r="AB103" s="129" t="s">
        <v>457</v>
      </c>
    </row>
    <row r="104" spans="1:28" s="159" customFormat="1" ht="15" customHeight="1">
      <c r="A104" s="86">
        <v>94</v>
      </c>
      <c r="B104" s="145" t="s">
        <v>475</v>
      </c>
      <c r="C104" s="156" t="s">
        <v>500</v>
      </c>
      <c r="D104" s="129">
        <v>0</v>
      </c>
      <c r="E104" s="83">
        <f>IF(AND(ISNUMBER(E$11),($S24)&gt;0),(E24/E$11)/($S24/$S$11)*100,0)</f>
        <v>135.40852093915396</v>
      </c>
      <c r="F104" s="83">
        <f t="shared" si="17"/>
        <v>130.29898833314019</v>
      </c>
      <c r="G104" s="83">
        <f t="shared" si="17"/>
        <v>132.5879700690744</v>
      </c>
      <c r="H104" s="83">
        <f t="shared" si="17"/>
        <v>127.88409867294446</v>
      </c>
      <c r="I104" s="83">
        <f t="shared" si="17"/>
        <v>125.65788721346188</v>
      </c>
      <c r="J104" s="83">
        <f t="shared" si="17"/>
        <v>127.20297385254449</v>
      </c>
      <c r="K104" s="83">
        <f t="shared" si="17"/>
        <v>126.99849056440804</v>
      </c>
      <c r="L104" s="83">
        <f t="shared" si="17"/>
        <v>125.60271659362606</v>
      </c>
      <c r="M104" s="83">
        <f t="shared" si="17"/>
        <v>122.92414323383926</v>
      </c>
      <c r="N104" s="83">
        <f t="shared" si="17"/>
        <v>121.45908419994377</v>
      </c>
      <c r="O104" s="83">
        <f t="shared" si="17"/>
        <v>115.61003726563453</v>
      </c>
      <c r="P104" s="83">
        <f t="shared" si="17"/>
        <v>114.53818724741024</v>
      </c>
      <c r="Q104" s="83">
        <f t="shared" si="17"/>
        <v>110.12002260528975</v>
      </c>
      <c r="R104" s="83">
        <f t="shared" si="17"/>
        <v>104.66189893514924</v>
      </c>
      <c r="S104" s="351">
        <f t="shared" si="17"/>
        <v>100</v>
      </c>
      <c r="T104" s="83">
        <f t="shared" si="17"/>
        <v>97.507680970911721</v>
      </c>
      <c r="U104" s="83">
        <f t="shared" si="17"/>
        <v>94.240344601836043</v>
      </c>
      <c r="V104" s="83">
        <f t="shared" si="17"/>
        <v>93.285680832677372</v>
      </c>
      <c r="W104" s="83">
        <f t="shared" si="17"/>
        <v>92.48401751211712</v>
      </c>
      <c r="X104" s="83">
        <f t="shared" si="17"/>
        <v>88.870037279639376</v>
      </c>
      <c r="Y104" s="83">
        <f t="shared" si="17"/>
        <v>86.479307467158506</v>
      </c>
      <c r="Z104" s="83">
        <f t="shared" si="17"/>
        <v>81.406356070517631</v>
      </c>
      <c r="AA104" s="83">
        <f t="shared" si="17"/>
        <v>81.670136745973039</v>
      </c>
      <c r="AB104" s="129" t="s">
        <v>457</v>
      </c>
    </row>
    <row r="105" spans="1:28" s="159" customFormat="1" ht="15" customHeight="1">
      <c r="A105" s="86">
        <v>95</v>
      </c>
      <c r="B105" s="128" t="s">
        <v>478</v>
      </c>
      <c r="C105" s="156" t="s">
        <v>500</v>
      </c>
      <c r="D105" s="129">
        <v>0</v>
      </c>
      <c r="E105" s="83">
        <f>IF(AND(ISNUMBER(E$11),($S26)&gt;0),(E26/E$11)/($S26/$S$11)*100,0)</f>
        <v>140.04706808462734</v>
      </c>
      <c r="F105" s="83">
        <f t="shared" ref="F105:AA112" si="18">IF(AND(ISNUMBER(F$11),($S26)&gt;0),(F26/F$11)/($S26/$S$11)*100,0)</f>
        <v>132.9767248521475</v>
      </c>
      <c r="G105" s="83">
        <f t="shared" si="18"/>
        <v>132.50301236381969</v>
      </c>
      <c r="H105" s="83">
        <f t="shared" si="18"/>
        <v>125.96914091562252</v>
      </c>
      <c r="I105" s="83">
        <f t="shared" si="18"/>
        <v>125.17434826555044</v>
      </c>
      <c r="J105" s="83">
        <f t="shared" si="18"/>
        <v>125.4900262982362</v>
      </c>
      <c r="K105" s="83">
        <f t="shared" si="18"/>
        <v>124.45103891425653</v>
      </c>
      <c r="L105" s="83">
        <f t="shared" si="18"/>
        <v>122.26170759163102</v>
      </c>
      <c r="M105" s="83">
        <f t="shared" si="18"/>
        <v>120.07075648865127</v>
      </c>
      <c r="N105" s="83">
        <f t="shared" si="18"/>
        <v>116.84912601705857</v>
      </c>
      <c r="O105" s="83">
        <f t="shared" si="18"/>
        <v>112.05093547282718</v>
      </c>
      <c r="P105" s="83">
        <f t="shared" si="18"/>
        <v>112.37958074126051</v>
      </c>
      <c r="Q105" s="83">
        <f t="shared" si="18"/>
        <v>108.44201901440577</v>
      </c>
      <c r="R105" s="83">
        <f t="shared" si="18"/>
        <v>104.77720242087518</v>
      </c>
      <c r="S105" s="351">
        <f t="shared" si="18"/>
        <v>100</v>
      </c>
      <c r="T105" s="83">
        <f t="shared" si="18"/>
        <v>96.509278579396351</v>
      </c>
      <c r="U105" s="83">
        <f t="shared" si="18"/>
        <v>93.799898353452207</v>
      </c>
      <c r="V105" s="83">
        <f t="shared" si="18"/>
        <v>91.916394274275319</v>
      </c>
      <c r="W105" s="83">
        <f t="shared" si="18"/>
        <v>91.7812562900221</v>
      </c>
      <c r="X105" s="83">
        <f t="shared" si="18"/>
        <v>88.823742316707154</v>
      </c>
      <c r="Y105" s="83">
        <f t="shared" si="18"/>
        <v>86.471578820758339</v>
      </c>
      <c r="Z105" s="83">
        <f t="shared" si="18"/>
        <v>83.438558355732255</v>
      </c>
      <c r="AA105" s="83">
        <f t="shared" si="18"/>
        <v>83.351396179320375</v>
      </c>
      <c r="AB105" s="129" t="s">
        <v>457</v>
      </c>
    </row>
    <row r="106" spans="1:28" s="159" customFormat="1" ht="15" customHeight="1">
      <c r="A106" s="86">
        <v>96</v>
      </c>
      <c r="B106" s="128" t="s">
        <v>480</v>
      </c>
      <c r="C106" s="156" t="s">
        <v>500</v>
      </c>
      <c r="D106" s="129">
        <v>0</v>
      </c>
      <c r="E106" s="83">
        <f>IF(AND(ISNUMBER(E$11),($S27)&gt;0),(E27/E$11)/($S27/$S$11)*100,0)</f>
        <v>151.06664893612563</v>
      </c>
      <c r="F106" s="83">
        <f t="shared" si="18"/>
        <v>142.8112258438662</v>
      </c>
      <c r="G106" s="83">
        <f t="shared" si="18"/>
        <v>140.92075768689995</v>
      </c>
      <c r="H106" s="83">
        <f t="shared" si="18"/>
        <v>132.80578288086292</v>
      </c>
      <c r="I106" s="83">
        <f t="shared" si="18"/>
        <v>131.4607105244711</v>
      </c>
      <c r="J106" s="83">
        <f t="shared" si="18"/>
        <v>131.03958109840733</v>
      </c>
      <c r="K106" s="83">
        <f t="shared" si="18"/>
        <v>129.50325240315098</v>
      </c>
      <c r="L106" s="83">
        <f t="shared" si="18"/>
        <v>126.78073674615278</v>
      </c>
      <c r="M106" s="83">
        <f t="shared" si="18"/>
        <v>123.78056098490271</v>
      </c>
      <c r="N106" s="83">
        <f t="shared" si="18"/>
        <v>119.55936371075424</v>
      </c>
      <c r="O106" s="83">
        <f t="shared" si="18"/>
        <v>113.96374217600534</v>
      </c>
      <c r="P106" s="83">
        <f t="shared" si="18"/>
        <v>113.684966496388</v>
      </c>
      <c r="Q106" s="83">
        <f t="shared" si="18"/>
        <v>109.09291525701899</v>
      </c>
      <c r="R106" s="83">
        <f t="shared" si="18"/>
        <v>104.96961932363784</v>
      </c>
      <c r="S106" s="351">
        <f t="shared" si="18"/>
        <v>100</v>
      </c>
      <c r="T106" s="83">
        <f t="shared" si="18"/>
        <v>94.937888363116357</v>
      </c>
      <c r="U106" s="83">
        <f t="shared" si="18"/>
        <v>92.268221402292866</v>
      </c>
      <c r="V106" s="83">
        <f t="shared" si="18"/>
        <v>89.381941300986597</v>
      </c>
      <c r="W106" s="83">
        <f t="shared" si="18"/>
        <v>88.782455822933031</v>
      </c>
      <c r="X106" s="83">
        <f t="shared" si="18"/>
        <v>85.629687175575384</v>
      </c>
      <c r="Y106" s="83">
        <f t="shared" si="18"/>
        <v>83.171264659211701</v>
      </c>
      <c r="Z106" s="83">
        <f t="shared" si="18"/>
        <v>80.415270553248845</v>
      </c>
      <c r="AA106" s="83">
        <f t="shared" si="18"/>
        <v>80.118428539279336</v>
      </c>
      <c r="AB106" s="129" t="s">
        <v>457</v>
      </c>
    </row>
    <row r="107" spans="1:28" s="159" customFormat="1" ht="15" customHeight="1">
      <c r="A107" s="86">
        <v>97</v>
      </c>
      <c r="B107" s="128" t="s">
        <v>481</v>
      </c>
      <c r="C107" s="156" t="s">
        <v>500</v>
      </c>
      <c r="D107" s="129">
        <v>0</v>
      </c>
      <c r="E107" s="83">
        <f>IF(AND(ISNUMBER(E$11),($S28)&gt;0),(E28/E$11)/($S28/$S$11)*100,0)</f>
        <v>141.42108765310974</v>
      </c>
      <c r="F107" s="83">
        <f t="shared" si="18"/>
        <v>129.72779066251238</v>
      </c>
      <c r="G107" s="83">
        <f t="shared" si="18"/>
        <v>132.05261256968564</v>
      </c>
      <c r="H107" s="83">
        <f t="shared" si="18"/>
        <v>123.44849553944897</v>
      </c>
      <c r="I107" s="83">
        <f t="shared" si="18"/>
        <v>125.57247898869328</v>
      </c>
      <c r="J107" s="83">
        <f t="shared" si="18"/>
        <v>131.37490863979249</v>
      </c>
      <c r="K107" s="83">
        <f t="shared" si="18"/>
        <v>128.81632823905323</v>
      </c>
      <c r="L107" s="83">
        <f t="shared" si="18"/>
        <v>123.3850258141139</v>
      </c>
      <c r="M107" s="83">
        <f t="shared" si="18"/>
        <v>115.73021664124666</v>
      </c>
      <c r="N107" s="83">
        <f t="shared" si="18"/>
        <v>110.57473309665139</v>
      </c>
      <c r="O107" s="83">
        <f t="shared" si="18"/>
        <v>114.64514113053677</v>
      </c>
      <c r="P107" s="83">
        <f t="shared" si="18"/>
        <v>111.4821198856974</v>
      </c>
      <c r="Q107" s="83">
        <f t="shared" si="18"/>
        <v>109.66070534334409</v>
      </c>
      <c r="R107" s="83">
        <f t="shared" si="18"/>
        <v>104.4020113850362</v>
      </c>
      <c r="S107" s="351">
        <f t="shared" si="18"/>
        <v>100</v>
      </c>
      <c r="T107" s="83">
        <f t="shared" si="18"/>
        <v>97.117042647459158</v>
      </c>
      <c r="U107" s="83">
        <f t="shared" si="18"/>
        <v>85.077545727022624</v>
      </c>
      <c r="V107" s="83">
        <f t="shared" si="18"/>
        <v>90.586329960156021</v>
      </c>
      <c r="W107" s="83">
        <f t="shared" si="18"/>
        <v>88.586447852463579</v>
      </c>
      <c r="X107" s="83">
        <f t="shared" si="18"/>
        <v>91.366435478873669</v>
      </c>
      <c r="Y107" s="83">
        <f t="shared" si="18"/>
        <v>80.920778779685193</v>
      </c>
      <c r="Z107" s="83">
        <f t="shared" si="18"/>
        <v>80.504364408978915</v>
      </c>
      <c r="AA107" s="83">
        <f t="shared" si="18"/>
        <v>82.690731992795065</v>
      </c>
      <c r="AB107" s="129" t="s">
        <v>457</v>
      </c>
    </row>
    <row r="108" spans="1:28" s="159" customFormat="1" ht="15" customHeight="1">
      <c r="A108" s="86">
        <v>98</v>
      </c>
      <c r="B108" s="145" t="s">
        <v>482</v>
      </c>
      <c r="C108" s="156" t="s">
        <v>500</v>
      </c>
      <c r="D108" s="129">
        <v>0</v>
      </c>
      <c r="E108" s="83">
        <f>IF(AND(ISNUMBER(E$11),($S29)&gt;0),(E29/E$11)/($S29/$S$11)*100,0)</f>
        <v>138.08150988744904</v>
      </c>
      <c r="F108" s="83">
        <f t="shared" si="18"/>
        <v>131.17934429187301</v>
      </c>
      <c r="G108" s="83">
        <f t="shared" si="18"/>
        <v>127.44653480367208</v>
      </c>
      <c r="H108" s="83">
        <f t="shared" si="18"/>
        <v>118.7566982881734</v>
      </c>
      <c r="I108" s="83">
        <f t="shared" si="18"/>
        <v>121.70170084928809</v>
      </c>
      <c r="J108" s="83">
        <f t="shared" si="18"/>
        <v>120.65097406885315</v>
      </c>
      <c r="K108" s="83">
        <f t="shared" si="18"/>
        <v>118.33513501213142</v>
      </c>
      <c r="L108" s="83">
        <f t="shared" si="18"/>
        <v>114.68154518375175</v>
      </c>
      <c r="M108" s="83">
        <f t="shared" si="18"/>
        <v>113.89676857680993</v>
      </c>
      <c r="N108" s="83">
        <f t="shared" si="18"/>
        <v>107.96497082877599</v>
      </c>
      <c r="O108" s="83">
        <f t="shared" si="18"/>
        <v>105.74257730270912</v>
      </c>
      <c r="P108" s="83">
        <f t="shared" si="18"/>
        <v>108.92156925211427</v>
      </c>
      <c r="Q108" s="83">
        <f t="shared" si="18"/>
        <v>105.8056663136127</v>
      </c>
      <c r="R108" s="83">
        <f t="shared" si="18"/>
        <v>105.20353118456811</v>
      </c>
      <c r="S108" s="351">
        <f t="shared" si="18"/>
        <v>100</v>
      </c>
      <c r="T108" s="83">
        <f t="shared" si="18"/>
        <v>94.337353243700122</v>
      </c>
      <c r="U108" s="83">
        <f t="shared" si="18"/>
        <v>92.323034740916327</v>
      </c>
      <c r="V108" s="83">
        <f t="shared" si="18"/>
        <v>88.138202392490285</v>
      </c>
      <c r="W108" s="83">
        <f t="shared" si="18"/>
        <v>88.570009449131319</v>
      </c>
      <c r="X108" s="83">
        <f t="shared" si="18"/>
        <v>86.689362776443403</v>
      </c>
      <c r="Y108" s="83">
        <f t="shared" si="18"/>
        <v>84.728188064369689</v>
      </c>
      <c r="Z108" s="83">
        <f t="shared" si="18"/>
        <v>81.669193916360129</v>
      </c>
      <c r="AA108" s="83">
        <f t="shared" si="18"/>
        <v>81.648646772375656</v>
      </c>
      <c r="AB108" s="129" t="s">
        <v>457</v>
      </c>
    </row>
    <row r="109" spans="1:28" s="159" customFormat="1" ht="15" customHeight="1">
      <c r="A109" s="86">
        <v>99</v>
      </c>
      <c r="B109" s="145" t="s">
        <v>483</v>
      </c>
      <c r="C109" s="156" t="s">
        <v>500</v>
      </c>
      <c r="D109" s="129">
        <v>0</v>
      </c>
      <c r="E109" s="83">
        <f>IF(AND(ISNUMBER(E$11),($S30)&gt;0),(E30/E$11)/($S30/$S$11)*100,0)</f>
        <v>143.94043752728925</v>
      </c>
      <c r="F109" s="83">
        <f t="shared" si="18"/>
        <v>128.63275059753843</v>
      </c>
      <c r="G109" s="83">
        <f t="shared" si="18"/>
        <v>135.52739958006435</v>
      </c>
      <c r="H109" s="83">
        <f t="shared" si="18"/>
        <v>126.98794862127846</v>
      </c>
      <c r="I109" s="83">
        <f t="shared" si="18"/>
        <v>128.49256203594581</v>
      </c>
      <c r="J109" s="83">
        <f t="shared" si="18"/>
        <v>139.46495627689569</v>
      </c>
      <c r="K109" s="83">
        <f t="shared" si="18"/>
        <v>136.72325381180534</v>
      </c>
      <c r="L109" s="83">
        <f t="shared" si="18"/>
        <v>129.95085969182537</v>
      </c>
      <c r="M109" s="83">
        <f t="shared" si="18"/>
        <v>117.11335471275657</v>
      </c>
      <c r="N109" s="83">
        <f t="shared" si="18"/>
        <v>112.54351618917792</v>
      </c>
      <c r="O109" s="83">
        <f t="shared" si="18"/>
        <v>121.36116172755244</v>
      </c>
      <c r="P109" s="83">
        <f t="shared" si="18"/>
        <v>113.41377812790986</v>
      </c>
      <c r="Q109" s="83">
        <f t="shared" si="18"/>
        <v>112.56891493629828</v>
      </c>
      <c r="R109" s="83">
        <f t="shared" si="18"/>
        <v>103.7973514705803</v>
      </c>
      <c r="S109" s="351">
        <f t="shared" si="18"/>
        <v>100</v>
      </c>
      <c r="T109" s="83">
        <f t="shared" si="18"/>
        <v>99.21401736732561</v>
      </c>
      <c r="U109" s="83">
        <f t="shared" si="18"/>
        <v>79.611608678567308</v>
      </c>
      <c r="V109" s="83">
        <f t="shared" si="18"/>
        <v>92.433177170301434</v>
      </c>
      <c r="W109" s="83">
        <f t="shared" si="18"/>
        <v>88.598848848120156</v>
      </c>
      <c r="X109" s="83">
        <f t="shared" si="18"/>
        <v>94.894780482711312</v>
      </c>
      <c r="Y109" s="83">
        <f t="shared" si="18"/>
        <v>78.048500672868215</v>
      </c>
      <c r="Z109" s="83">
        <f t="shared" si="18"/>
        <v>79.625626652656294</v>
      </c>
      <c r="AA109" s="83">
        <f t="shared" si="18"/>
        <v>83.476872473170602</v>
      </c>
      <c r="AB109" s="129" t="s">
        <v>457</v>
      </c>
    </row>
    <row r="110" spans="1:28" s="159" customFormat="1" ht="15" customHeight="1">
      <c r="A110" s="86">
        <v>100</v>
      </c>
      <c r="B110" s="128" t="s">
        <v>484</v>
      </c>
      <c r="C110" s="156" t="s">
        <v>500</v>
      </c>
      <c r="D110" s="129">
        <v>0</v>
      </c>
      <c r="E110" s="129">
        <v>0</v>
      </c>
      <c r="F110" s="129">
        <v>0</v>
      </c>
      <c r="G110" s="129">
        <v>0</v>
      </c>
      <c r="H110" s="129">
        <v>0</v>
      </c>
      <c r="I110" s="83">
        <f>IF(AND(ISNUMBER(I$11),($S31)&gt;0),(I31/I$11)/($S31/$S$11)*100,0)</f>
        <v>126.3051260802</v>
      </c>
      <c r="J110" s="83">
        <f t="shared" si="18"/>
        <v>131.12890281343738</v>
      </c>
      <c r="K110" s="83">
        <f t="shared" si="18"/>
        <v>129.79654541782872</v>
      </c>
      <c r="L110" s="83">
        <f t="shared" si="18"/>
        <v>124.00373467738068</v>
      </c>
      <c r="M110" s="83">
        <f t="shared" si="18"/>
        <v>116.31999922079189</v>
      </c>
      <c r="N110" s="83">
        <f t="shared" si="18"/>
        <v>110.99489051147009</v>
      </c>
      <c r="O110" s="83">
        <f t="shared" si="18"/>
        <v>115.11985420236672</v>
      </c>
      <c r="P110" s="83">
        <f t="shared" si="18"/>
        <v>111.46192823465076</v>
      </c>
      <c r="Q110" s="83">
        <f t="shared" si="18"/>
        <v>109.65991877476782</v>
      </c>
      <c r="R110" s="83">
        <f t="shared" si="18"/>
        <v>104.34157356447791</v>
      </c>
      <c r="S110" s="351">
        <f t="shared" si="18"/>
        <v>100</v>
      </c>
      <c r="T110" s="83">
        <f t="shared" si="18"/>
        <v>97.279385202463104</v>
      </c>
      <c r="U110" s="83">
        <f t="shared" si="18"/>
        <v>85.00510166180743</v>
      </c>
      <c r="V110" s="83">
        <f t="shared" si="18"/>
        <v>90.716544856013499</v>
      </c>
      <c r="W110" s="83">
        <f t="shared" si="18"/>
        <v>88.840737100778028</v>
      </c>
      <c r="X110" s="83">
        <f t="shared" si="18"/>
        <v>92.118935989502631</v>
      </c>
      <c r="Y110" s="83">
        <f t="shared" si="18"/>
        <v>81.965110787439102</v>
      </c>
      <c r="Z110" s="83">
        <f t="shared" si="18"/>
        <v>80.732760497419122</v>
      </c>
      <c r="AA110" s="83">
        <f t="shared" si="18"/>
        <v>83.627768776951839</v>
      </c>
      <c r="AB110" s="129" t="s">
        <v>457</v>
      </c>
    </row>
    <row r="111" spans="1:28" s="159" customFormat="1" ht="15" customHeight="1">
      <c r="A111" s="86">
        <v>101</v>
      </c>
      <c r="B111" s="145" t="s">
        <v>486</v>
      </c>
      <c r="C111" s="156" t="s">
        <v>500</v>
      </c>
      <c r="D111" s="129">
        <v>0</v>
      </c>
      <c r="E111" s="129">
        <v>0</v>
      </c>
      <c r="F111" s="129">
        <v>0</v>
      </c>
      <c r="G111" s="129">
        <v>0</v>
      </c>
      <c r="H111" s="129">
        <v>0</v>
      </c>
      <c r="I111" s="83">
        <f>IF(AND(ISNUMBER(I$11),($S32)&gt;0),(I32/I$11)/($S32/$S$11)*100,0)</f>
        <v>121.34345015479451</v>
      </c>
      <c r="J111" s="83">
        <f t="shared" si="18"/>
        <v>120.30223113596669</v>
      </c>
      <c r="K111" s="83">
        <f t="shared" si="18"/>
        <v>117.95648300904023</v>
      </c>
      <c r="L111" s="83">
        <f t="shared" si="18"/>
        <v>114.33513442963677</v>
      </c>
      <c r="M111" s="83">
        <f t="shared" si="18"/>
        <v>113.56396536692412</v>
      </c>
      <c r="N111" s="83">
        <f t="shared" si="18"/>
        <v>107.64190997821675</v>
      </c>
      <c r="O111" s="83">
        <f t="shared" si="18"/>
        <v>105.43429022549375</v>
      </c>
      <c r="P111" s="83">
        <f t="shared" si="18"/>
        <v>108.65265545315985</v>
      </c>
      <c r="Q111" s="83">
        <f t="shared" si="18"/>
        <v>105.51580186366874</v>
      </c>
      <c r="R111" s="83">
        <f t="shared" si="18"/>
        <v>104.94988427856026</v>
      </c>
      <c r="S111" s="351">
        <f t="shared" si="18"/>
        <v>100</v>
      </c>
      <c r="T111" s="83">
        <f t="shared" si="18"/>
        <v>94.296646384397064</v>
      </c>
      <c r="U111" s="83">
        <f t="shared" si="18"/>
        <v>92.364627606026502</v>
      </c>
      <c r="V111" s="83">
        <f t="shared" si="18"/>
        <v>88.472708660575648</v>
      </c>
      <c r="W111" s="83">
        <f t="shared" si="18"/>
        <v>89.38029740534941</v>
      </c>
      <c r="X111" s="83">
        <f t="shared" si="18"/>
        <v>87.401562671656237</v>
      </c>
      <c r="Y111" s="83">
        <f t="shared" si="18"/>
        <v>85.413105121492421</v>
      </c>
      <c r="Z111" s="83">
        <f t="shared" si="18"/>
        <v>82.415203670360256</v>
      </c>
      <c r="AA111" s="83">
        <f t="shared" si="18"/>
        <v>82.387241670993049</v>
      </c>
      <c r="AB111" s="129" t="s">
        <v>457</v>
      </c>
    </row>
    <row r="112" spans="1:28" s="159" customFormat="1" ht="15" customHeight="1">
      <c r="A112" s="86">
        <v>102</v>
      </c>
      <c r="B112" s="145" t="s">
        <v>509</v>
      </c>
      <c r="C112" s="156" t="s">
        <v>500</v>
      </c>
      <c r="D112" s="129">
        <v>0</v>
      </c>
      <c r="E112" s="129">
        <v>0</v>
      </c>
      <c r="F112" s="129">
        <v>0</v>
      </c>
      <c r="G112" s="129">
        <v>0</v>
      </c>
      <c r="H112" s="129">
        <v>0</v>
      </c>
      <c r="I112" s="83">
        <f>IF(AND(ISNUMBER(I$11),($S33)&gt;0),(I33/I$11)/($S33/$S$11)*100,0)</f>
        <v>130.35888697676356</v>
      </c>
      <c r="J112" s="83">
        <f t="shared" si="18"/>
        <v>139.97444995232604</v>
      </c>
      <c r="K112" s="83">
        <f t="shared" si="18"/>
        <v>139.47004742142778</v>
      </c>
      <c r="L112" s="83">
        <f t="shared" si="18"/>
        <v>131.90312073121819</v>
      </c>
      <c r="M112" s="83">
        <f t="shared" si="18"/>
        <v>118.57171868703284</v>
      </c>
      <c r="N112" s="83">
        <f t="shared" si="18"/>
        <v>113.73432403695378</v>
      </c>
      <c r="O112" s="83">
        <f t="shared" si="18"/>
        <v>123.03309986792354</v>
      </c>
      <c r="P112" s="83">
        <f t="shared" si="18"/>
        <v>113.75714467373274</v>
      </c>
      <c r="Q112" s="83">
        <f t="shared" si="18"/>
        <v>113.04572214797555</v>
      </c>
      <c r="R112" s="83">
        <f t="shared" si="18"/>
        <v>103.84457492474787</v>
      </c>
      <c r="S112" s="351">
        <f t="shared" si="18"/>
        <v>100</v>
      </c>
      <c r="T112" s="83">
        <f t="shared" si="18"/>
        <v>99.716325898937598</v>
      </c>
      <c r="U112" s="83">
        <f t="shared" si="18"/>
        <v>78.992262665781638</v>
      </c>
      <c r="V112" s="83">
        <f t="shared" si="18"/>
        <v>92.549791437231235</v>
      </c>
      <c r="W112" s="83">
        <f t="shared" si="18"/>
        <v>88.399908538636367</v>
      </c>
      <c r="X112" s="83">
        <f t="shared" si="18"/>
        <v>95.973098127029857</v>
      </c>
      <c r="Y112" s="83">
        <f t="shared" si="18"/>
        <v>79.148049614340437</v>
      </c>
      <c r="Z112" s="83">
        <f t="shared" si="18"/>
        <v>79.358180124235687</v>
      </c>
      <c r="AA112" s="83">
        <f t="shared" si="18"/>
        <v>84.641297340458735</v>
      </c>
      <c r="AB112" s="129" t="s">
        <v>457</v>
      </c>
    </row>
    <row r="113" spans="1:28" s="159" customFormat="1" ht="15" customHeight="1">
      <c r="A113" s="86">
        <v>103</v>
      </c>
      <c r="B113" s="128" t="s">
        <v>495</v>
      </c>
      <c r="C113" s="156" t="s">
        <v>502</v>
      </c>
      <c r="D113" s="129">
        <v>0</v>
      </c>
      <c r="E113" s="83">
        <f t="shared" ref="E113:R115" si="19">IF(AND(ISNUMBER(E$11),($N40)&gt;0),(E40/E$11)/($N40/$N$11)*100,0)</f>
        <v>136.08580930434871</v>
      </c>
      <c r="F113" s="83">
        <f t="shared" si="19"/>
        <v>125.67815582170137</v>
      </c>
      <c r="G113" s="83">
        <f t="shared" si="19"/>
        <v>119.26112872961458</v>
      </c>
      <c r="H113" s="83">
        <f t="shared" si="19"/>
        <v>113.08587843145277</v>
      </c>
      <c r="I113" s="83">
        <f t="shared" si="19"/>
        <v>108.38253755530461</v>
      </c>
      <c r="J113" s="83">
        <f t="shared" si="19"/>
        <v>107.44954314272496</v>
      </c>
      <c r="K113" s="83">
        <f t="shared" si="19"/>
        <v>106.60542065194653</v>
      </c>
      <c r="L113" s="83">
        <f t="shared" si="19"/>
        <v>104.46299808305409</v>
      </c>
      <c r="M113" s="83">
        <f t="shared" si="19"/>
        <v>102.04608359611179</v>
      </c>
      <c r="N113" s="355">
        <f>IF(AND(ISNUMBER(N$11),($N40)&gt;0),(N40/N$11)/($N40/$N$11)*100,0)</f>
        <v>100</v>
      </c>
      <c r="O113" s="83">
        <f>IF(AND(ISNUMBER(O$11),($N40)&gt;0),(O40/O$11)/($N40/$N$11)*100,0)</f>
        <v>96.381175417394886</v>
      </c>
      <c r="P113" s="83">
        <f>IF(AND(ISNUMBER(P$11),($N40)&gt;0),(P40/P$11)/($N40/$N$11)*100,0)</f>
        <v>95.952967097851143</v>
      </c>
      <c r="Q113" s="83">
        <f>IF(AND(ISNUMBER(Q$11),($N40)&gt;0),(Q40/Q$11)/($N40/$N$11)*100,0)</f>
        <v>94.311951920188875</v>
      </c>
      <c r="R113" s="83">
        <f>IF(AND(ISNUMBER(R$11),($N40)&gt;0),(R40/R$11)/($N40/$N$11)*100,0)</f>
        <v>92.42674602107877</v>
      </c>
      <c r="S113" s="352" t="s">
        <v>452</v>
      </c>
      <c r="T113" s="158" t="s">
        <v>452</v>
      </c>
      <c r="U113" s="83">
        <f>IF(AND(ISNUMBER(U$11),($N40)&gt;0),(U40/U$11)/($N40/$N$11)*100,0)</f>
        <v>84.388973121028599</v>
      </c>
      <c r="V113" s="168" t="s">
        <v>452</v>
      </c>
      <c r="W113" s="168" t="s">
        <v>452</v>
      </c>
      <c r="X113" s="83">
        <f>IF(AND(ISNUMBER(X$11),($N40)&gt;0),(X40/X$11)/($N40/$N$11)*100,0)</f>
        <v>78.345710065144786</v>
      </c>
      <c r="Y113" s="130" t="s">
        <v>452</v>
      </c>
      <c r="Z113" s="130" t="s">
        <v>452</v>
      </c>
      <c r="AA113" s="129" t="s">
        <v>457</v>
      </c>
      <c r="AB113" s="129" t="s">
        <v>452</v>
      </c>
    </row>
    <row r="114" spans="1:28" s="159" customFormat="1" ht="15" customHeight="1">
      <c r="A114" s="86">
        <v>104</v>
      </c>
      <c r="B114" s="145" t="s">
        <v>496</v>
      </c>
      <c r="C114" s="156" t="s">
        <v>502</v>
      </c>
      <c r="D114" s="129">
        <v>0</v>
      </c>
      <c r="E114" s="83">
        <f t="shared" si="19"/>
        <v>178.46545934392611</v>
      </c>
      <c r="F114" s="83">
        <f t="shared" si="19"/>
        <v>165.1695451757989</v>
      </c>
      <c r="G114" s="83">
        <f t="shared" si="19"/>
        <v>156.30476076658769</v>
      </c>
      <c r="H114" s="83">
        <f t="shared" si="19"/>
        <v>139.58963831633667</v>
      </c>
      <c r="I114" s="83">
        <f t="shared" si="19"/>
        <v>134.71277578218027</v>
      </c>
      <c r="J114" s="83">
        <f t="shared" si="19"/>
        <v>136.7864392101792</v>
      </c>
      <c r="K114" s="83">
        <f t="shared" si="19"/>
        <v>133.28473982589023</v>
      </c>
      <c r="L114" s="83">
        <f t="shared" si="19"/>
        <v>105.21426007087244</v>
      </c>
      <c r="M114" s="83">
        <f t="shared" si="19"/>
        <v>98.737574282452982</v>
      </c>
      <c r="N114" s="355">
        <f t="shared" si="19"/>
        <v>100</v>
      </c>
      <c r="O114" s="83">
        <f t="shared" si="19"/>
        <v>84.744570865482459</v>
      </c>
      <c r="P114" s="83">
        <f t="shared" si="19"/>
        <v>85.455099862160353</v>
      </c>
      <c r="Q114" s="83">
        <f t="shared" si="19"/>
        <v>85.063730110124055</v>
      </c>
      <c r="R114" s="83">
        <f t="shared" si="19"/>
        <v>84.413736617104817</v>
      </c>
      <c r="S114" s="352" t="s">
        <v>452</v>
      </c>
      <c r="T114" s="158" t="s">
        <v>452</v>
      </c>
      <c r="U114" s="83">
        <f>IF(AND(ISNUMBER(U$11),($N41)&gt;0),(U41/U$11)/($N41/$N$11)*100,0)</f>
        <v>86.15898297640247</v>
      </c>
      <c r="V114" s="168" t="s">
        <v>452</v>
      </c>
      <c r="W114" s="168" t="s">
        <v>452</v>
      </c>
      <c r="X114" s="83">
        <f>IF(AND(ISNUMBER(X$11),($N41)&gt;0),(X41/X$11)/($N41/$N$11)*100,0)</f>
        <v>82.073678781825521</v>
      </c>
      <c r="Y114" s="130" t="s">
        <v>452</v>
      </c>
      <c r="Z114" s="130" t="s">
        <v>452</v>
      </c>
      <c r="AA114" s="129" t="s">
        <v>457</v>
      </c>
      <c r="AB114" s="129" t="s">
        <v>452</v>
      </c>
    </row>
    <row r="115" spans="1:28" s="159" customFormat="1" ht="15" customHeight="1">
      <c r="A115" s="86">
        <v>105</v>
      </c>
      <c r="B115" s="145" t="s">
        <v>510</v>
      </c>
      <c r="C115" s="156" t="s">
        <v>502</v>
      </c>
      <c r="D115" s="129">
        <v>0</v>
      </c>
      <c r="E115" s="83">
        <f t="shared" si="19"/>
        <v>133.26684490091338</v>
      </c>
      <c r="F115" s="83">
        <f t="shared" si="19"/>
        <v>123.0513096649388</v>
      </c>
      <c r="G115" s="83">
        <f t="shared" si="19"/>
        <v>116.79709988584963</v>
      </c>
      <c r="H115" s="83">
        <f t="shared" si="19"/>
        <v>111.32292957267475</v>
      </c>
      <c r="I115" s="83">
        <f t="shared" si="19"/>
        <v>106.63113082527688</v>
      </c>
      <c r="J115" s="83">
        <f t="shared" si="19"/>
        <v>105.49814275022045</v>
      </c>
      <c r="K115" s="83">
        <f t="shared" si="19"/>
        <v>104.83079412744713</v>
      </c>
      <c r="L115" s="83">
        <f t="shared" si="19"/>
        <v>104.41302643866021</v>
      </c>
      <c r="M115" s="83">
        <f t="shared" si="19"/>
        <v>102.26615549323526</v>
      </c>
      <c r="N115" s="355">
        <f t="shared" si="19"/>
        <v>100</v>
      </c>
      <c r="O115" s="83">
        <f t="shared" si="19"/>
        <v>97.155206679523303</v>
      </c>
      <c r="P115" s="83">
        <f t="shared" si="19"/>
        <v>96.651253044567696</v>
      </c>
      <c r="Q115" s="83">
        <f t="shared" si="19"/>
        <v>94.927115284051013</v>
      </c>
      <c r="R115" s="83">
        <f t="shared" si="19"/>
        <v>92.959746842300746</v>
      </c>
      <c r="S115" s="352" t="s">
        <v>452</v>
      </c>
      <c r="T115" s="158" t="s">
        <v>452</v>
      </c>
      <c r="U115" s="83">
        <f>IF(AND(ISNUMBER(U$11),($N42)&gt;0),(U42/U$11)/($N42/$N$11)*100,0)</f>
        <v>84.271237491513759</v>
      </c>
      <c r="V115" s="168" t="s">
        <v>452</v>
      </c>
      <c r="W115" s="168" t="s">
        <v>452</v>
      </c>
      <c r="X115" s="83">
        <f>IF(AND(ISNUMBER(X$11),($N42)&gt;0),(X42/X$11)/($N42/$N$11)*100,0)</f>
        <v>78.097737014408679</v>
      </c>
      <c r="Y115" s="130" t="s">
        <v>452</v>
      </c>
      <c r="Z115" s="130" t="s">
        <v>452</v>
      </c>
      <c r="AA115" s="129" t="s">
        <v>457</v>
      </c>
      <c r="AB115" s="129" t="s">
        <v>452</v>
      </c>
    </row>
    <row r="116" spans="1:28" s="98" customFormat="1" ht="17.25" customHeight="1">
      <c r="A116" s="218" t="s">
        <v>646</v>
      </c>
    </row>
    <row r="117" spans="1:28" s="98" customFormat="1" ht="12.75" customHeight="1">
      <c r="A117" s="219" t="s">
        <v>647</v>
      </c>
    </row>
    <row r="118" spans="1:28" s="98" customFormat="1" ht="12.75" customHeight="1">
      <c r="A118" s="228" t="s">
        <v>648</v>
      </c>
    </row>
    <row r="119" spans="1:28" s="98" customFormat="1" ht="12.75" customHeight="1">
      <c r="A119" s="171" t="s">
        <v>649</v>
      </c>
    </row>
    <row r="120" spans="1:28" s="98" customFormat="1" ht="12.75" customHeight="1">
      <c r="A120" s="228" t="s">
        <v>650</v>
      </c>
    </row>
    <row r="121" spans="1:28" s="98" customFormat="1" ht="17.25" customHeight="1">
      <c r="A121" s="107"/>
    </row>
    <row r="122" spans="1:28" s="98" customFormat="1" ht="17.25" customHeight="1">
      <c r="A122" s="107"/>
    </row>
    <row r="123" spans="1:28" s="98" customFormat="1" ht="17.25" customHeight="1">
      <c r="A123" s="107"/>
    </row>
    <row r="124" spans="1:28" s="98" customFormat="1" ht="17.25" customHeight="1">
      <c r="A124" s="107"/>
    </row>
    <row r="125" spans="1:28" s="98" customFormat="1" ht="17.25" customHeight="1">
      <c r="A125" s="107"/>
    </row>
    <row r="126" spans="1:28" s="98" customFormat="1" ht="17.25" customHeight="1">
      <c r="A126" s="107"/>
    </row>
    <row r="127" spans="1:28" s="98" customFormat="1" ht="17.25" customHeight="1">
      <c r="A127" s="107"/>
    </row>
    <row r="128" spans="1:28" s="98" customFormat="1" ht="17.25" customHeight="1">
      <c r="A128" s="107"/>
    </row>
    <row r="129" spans="1:2" s="98" customFormat="1" ht="17.25" customHeight="1">
      <c r="A129" s="107"/>
    </row>
    <row r="130" spans="1:2" s="98" customFormat="1" ht="17.25" customHeight="1">
      <c r="A130" s="107"/>
    </row>
    <row r="131" spans="1:2" s="98" customFormat="1" ht="17.25" customHeight="1">
      <c r="A131" s="107"/>
    </row>
    <row r="132" spans="1:2" s="98" customFormat="1" ht="17.25" customHeight="1">
      <c r="A132" s="107"/>
    </row>
    <row r="133" spans="1:2" s="98" customFormat="1" ht="17.25" customHeight="1">
      <c r="A133" s="107"/>
    </row>
    <row r="134" spans="1:2" s="98" customFormat="1" ht="17.25" customHeight="1">
      <c r="A134" s="107"/>
    </row>
    <row r="135" spans="1:2" s="98" customFormat="1" ht="17.25" customHeight="1">
      <c r="A135" s="107"/>
    </row>
    <row r="136" spans="1:2" s="98" customFormat="1" ht="17.25" customHeight="1">
      <c r="A136" s="107"/>
    </row>
    <row r="137" spans="1:2" s="98" customFormat="1" ht="17.25" customHeight="1">
      <c r="A137" s="107"/>
    </row>
    <row r="138" spans="1:2" s="98" customFormat="1" ht="17.25" customHeight="1">
      <c r="A138" s="107"/>
    </row>
    <row r="139" spans="1:2" s="98" customFormat="1" ht="17.25" customHeight="1">
      <c r="A139" s="107"/>
    </row>
    <row r="140" spans="1:2" s="98" customFormat="1" ht="17.25" customHeight="1">
      <c r="A140" s="107"/>
      <c r="B140" s="107"/>
    </row>
    <row r="141" spans="1:2" ht="17.25" customHeight="1"/>
    <row r="142" spans="1:2" ht="17.25" customHeight="1"/>
    <row r="143" spans="1:2" ht="17.25" customHeight="1"/>
    <row r="144" spans="1:2" ht="17.25" customHeight="1"/>
    <row r="145" ht="17.25" customHeight="1"/>
    <row r="146" ht="17.25" customHeight="1"/>
    <row r="147" ht="17.25" customHeight="1"/>
    <row r="148" ht="17.25" customHeight="1"/>
    <row r="149" ht="17.25" customHeight="1"/>
    <row r="150" ht="17.25" customHeight="1"/>
    <row r="151" ht="17.25" customHeight="1"/>
    <row r="152" ht="17.25" customHeight="1"/>
    <row r="153" ht="17.25" customHeight="1"/>
    <row r="154" ht="17.25" customHeight="1"/>
    <row r="155" ht="17.25" customHeight="1"/>
    <row r="156" ht="17.25" customHeight="1"/>
    <row r="157" ht="17.25" customHeight="1"/>
    <row r="158" ht="17.25" customHeight="1"/>
    <row r="159" ht="17.25" customHeight="1"/>
    <row r="160" ht="17.25" customHeight="1"/>
    <row r="161" ht="17.25" customHeight="1"/>
    <row r="162" ht="17.25" customHeight="1"/>
    <row r="163" ht="17.25" customHeight="1"/>
    <row r="164" ht="17.25" customHeight="1"/>
    <row r="165" ht="17.25" customHeight="1"/>
    <row r="166" ht="17.25" customHeight="1"/>
    <row r="167" ht="17.25" customHeight="1"/>
    <row r="168" ht="17.25" customHeight="1"/>
    <row r="169" ht="17.25" customHeight="1"/>
    <row r="170" ht="17.25" customHeight="1"/>
    <row r="171" ht="17.25" customHeight="1"/>
    <row r="172" ht="17.25" customHeight="1"/>
    <row r="173" ht="17.25" customHeight="1"/>
    <row r="174" ht="17.25" customHeight="1"/>
    <row r="175" ht="17.25" customHeight="1"/>
    <row r="176" ht="17.25" customHeight="1"/>
    <row r="177" ht="17.25" customHeight="1"/>
    <row r="178" ht="17.25" customHeight="1"/>
    <row r="179" ht="17.25" customHeight="1"/>
    <row r="180" ht="17.25" customHeight="1"/>
    <row r="181" ht="17.25" customHeight="1"/>
    <row r="182" ht="17.25" customHeight="1"/>
    <row r="183" ht="17.25" customHeight="1"/>
    <row r="184" ht="17.25" customHeight="1"/>
    <row r="185" ht="17.25" customHeight="1"/>
    <row r="186" ht="17.25" customHeight="1"/>
    <row r="187" ht="17.25" customHeight="1"/>
    <row r="188" ht="17.25" customHeight="1"/>
    <row r="189" ht="17.25" customHeight="1"/>
    <row r="190" ht="17.25" customHeight="1"/>
    <row r="191" ht="17.25" customHeight="1"/>
    <row r="192" ht="17.25" customHeight="1"/>
    <row r="193" ht="17.25" customHeight="1"/>
    <row r="194" ht="17.25" customHeight="1"/>
    <row r="195" ht="17.25" customHeight="1"/>
    <row r="196" ht="17.25" customHeight="1"/>
    <row r="197" ht="17.25" customHeight="1"/>
    <row r="198" ht="17.25" customHeight="1"/>
    <row r="199" ht="17.25" customHeight="1"/>
    <row r="200" ht="17.25" customHeight="1"/>
    <row r="201" ht="17.25" customHeight="1"/>
    <row r="202" ht="17.25" customHeight="1"/>
    <row r="203" ht="17.25" customHeight="1"/>
    <row r="204" ht="17.25" customHeight="1"/>
    <row r="205" ht="17.25" customHeight="1"/>
    <row r="206" ht="17.25" customHeight="1"/>
    <row r="207" ht="17.25" customHeight="1"/>
    <row r="208" ht="17.25" customHeight="1"/>
    <row r="209" ht="17.25" customHeight="1"/>
    <row r="210" ht="17.25" customHeight="1"/>
    <row r="211" ht="17.25" customHeight="1"/>
    <row r="212" ht="17.25" customHeight="1"/>
    <row r="213" ht="17.25" customHeight="1"/>
    <row r="214" ht="17.25" customHeight="1"/>
    <row r="215" ht="17.25" customHeight="1"/>
    <row r="216" ht="17.25" customHeight="1"/>
    <row r="217" ht="17.25" customHeight="1"/>
    <row r="218" ht="17.25" customHeight="1"/>
    <row r="219" ht="17.25" customHeight="1"/>
    <row r="220" ht="17.25" customHeight="1"/>
    <row r="221" ht="17.25" customHeight="1"/>
    <row r="222" ht="17.25" customHeight="1"/>
    <row r="223" ht="17.25" customHeight="1"/>
    <row r="224" ht="17.25" customHeight="1"/>
    <row r="225" ht="17.25" customHeight="1"/>
    <row r="226" ht="17.25" customHeight="1"/>
    <row r="227" ht="17.25" customHeight="1"/>
    <row r="228" ht="17.25" customHeight="1"/>
    <row r="229" ht="17.25" customHeight="1"/>
    <row r="230" ht="17.25" customHeight="1"/>
    <row r="231" ht="17.25" customHeight="1"/>
    <row r="232" ht="17.25" customHeight="1"/>
    <row r="233" ht="17.25" customHeight="1"/>
    <row r="234" ht="17.25" customHeight="1"/>
    <row r="235" ht="17.25" customHeight="1"/>
    <row r="236" ht="17.25" customHeight="1"/>
    <row r="237" ht="17.25" customHeight="1"/>
    <row r="238" ht="17.25" customHeight="1"/>
    <row r="239" ht="17.25" customHeight="1"/>
    <row r="240" ht="17.25" customHeight="1"/>
    <row r="241" ht="17.25" customHeight="1"/>
    <row r="242" ht="17.25" customHeight="1"/>
    <row r="243" ht="17.25" customHeight="1"/>
    <row r="244" ht="17.25" customHeight="1"/>
    <row r="245" ht="17.25" customHeight="1"/>
    <row r="246" ht="17.25" customHeight="1"/>
    <row r="247" ht="17.25" customHeight="1"/>
    <row r="248" ht="17.25" customHeight="1"/>
    <row r="249" ht="17.25" customHeight="1"/>
    <row r="250" ht="17.25" customHeight="1"/>
    <row r="251" ht="17.25" customHeight="1"/>
    <row r="252" ht="17.25" customHeight="1"/>
    <row r="253" ht="17.25" customHeight="1"/>
    <row r="254" ht="17.25" customHeight="1"/>
    <row r="255" ht="17.25" customHeight="1"/>
    <row r="256" ht="17.25" customHeight="1"/>
    <row r="257" ht="17.25" customHeight="1"/>
    <row r="258" ht="17.25" customHeight="1"/>
    <row r="259" ht="17.25" customHeight="1"/>
    <row r="260" ht="17.25" customHeight="1"/>
    <row r="261" ht="17.25" customHeight="1"/>
    <row r="262" ht="17.25" customHeight="1"/>
    <row r="263" ht="17.25" customHeight="1"/>
    <row r="264" ht="17.25" customHeight="1"/>
    <row r="265" ht="17.25" customHeight="1"/>
    <row r="266" ht="17.25" customHeight="1"/>
    <row r="267" ht="17.25" customHeight="1"/>
    <row r="268" ht="17.25" customHeight="1"/>
    <row r="269" ht="17.25" customHeight="1"/>
    <row r="270" ht="17.25" customHeight="1"/>
    <row r="271" ht="17.25" customHeight="1"/>
    <row r="272" ht="17.25" customHeight="1"/>
    <row r="273" ht="17.25" customHeight="1"/>
    <row r="274" ht="17.25" customHeight="1"/>
    <row r="275" ht="17.25" customHeight="1"/>
    <row r="276" ht="17.25" customHeight="1"/>
    <row r="277" ht="17.25" customHeight="1"/>
    <row r="278" ht="17.25" customHeight="1"/>
    <row r="279" ht="17.25" customHeight="1"/>
    <row r="280" ht="17.25" customHeight="1"/>
    <row r="281" ht="17.25" customHeight="1"/>
    <row r="282" ht="17.25" customHeight="1"/>
    <row r="283" ht="17.25" customHeight="1"/>
    <row r="284" ht="17.25" customHeight="1"/>
    <row r="285" ht="17.25" customHeight="1"/>
    <row r="286" ht="17.25" customHeight="1"/>
    <row r="287" ht="17.25" customHeight="1"/>
    <row r="288" ht="17.25" customHeight="1"/>
    <row r="289" ht="17.25" customHeight="1"/>
    <row r="290" ht="17.25" customHeight="1"/>
    <row r="291" ht="17.25" customHeight="1"/>
    <row r="292" ht="17.25" customHeight="1"/>
    <row r="293" ht="17.25" customHeight="1"/>
    <row r="294" ht="17.25" customHeight="1"/>
    <row r="295" ht="17.25" customHeight="1"/>
    <row r="296" ht="17.25" customHeight="1"/>
    <row r="297" ht="17.25" customHeight="1"/>
    <row r="298" ht="17.25" customHeight="1"/>
    <row r="299" ht="17.25" customHeight="1"/>
    <row r="300" ht="17.25" customHeight="1"/>
    <row r="301" ht="17.25" customHeight="1"/>
    <row r="302" ht="17.25" customHeight="1"/>
    <row r="303" ht="17.25" customHeight="1"/>
    <row r="304" ht="17.25" customHeight="1"/>
    <row r="305" ht="17.25" customHeight="1"/>
    <row r="306" ht="17.25" customHeight="1"/>
    <row r="307" ht="17.25" customHeight="1"/>
    <row r="308" ht="17.25" customHeight="1"/>
    <row r="309" ht="17.25" customHeight="1"/>
    <row r="310" ht="17.25" customHeight="1"/>
    <row r="311" ht="17.25" customHeight="1"/>
    <row r="312" ht="17.25" customHeight="1"/>
    <row r="313" ht="17.25" customHeight="1"/>
    <row r="314" ht="17.25" customHeight="1"/>
    <row r="315" ht="17.25" customHeight="1"/>
    <row r="316" ht="17.25" customHeight="1"/>
    <row r="317" ht="17.25" customHeight="1"/>
    <row r="318" ht="17.25" customHeight="1"/>
    <row r="319" ht="17.25" customHeight="1"/>
    <row r="320" ht="17.25" customHeight="1"/>
    <row r="321" ht="17.25" customHeight="1"/>
    <row r="322" ht="17.25" customHeight="1"/>
    <row r="323" ht="17.25" customHeight="1"/>
    <row r="324" ht="17.25" customHeight="1"/>
    <row r="325" ht="17.25" customHeight="1"/>
    <row r="326" ht="17.25" customHeight="1"/>
    <row r="327" ht="17.25" customHeight="1"/>
    <row r="328" ht="17.25" customHeight="1"/>
    <row r="329" ht="17.25" customHeight="1"/>
    <row r="330" ht="17.25" customHeight="1"/>
    <row r="331" ht="17.25" customHeight="1"/>
    <row r="332" ht="17.25" customHeight="1"/>
    <row r="333" ht="17.25" customHeight="1"/>
    <row r="334" ht="17.25" customHeight="1"/>
    <row r="335" ht="17.25" customHeight="1"/>
    <row r="336" ht="17.25" customHeight="1"/>
    <row r="337" ht="17.25" customHeight="1"/>
    <row r="338" ht="17.25" customHeight="1"/>
    <row r="339" ht="17.25" customHeight="1"/>
    <row r="340" ht="17.25" customHeight="1"/>
    <row r="341" ht="17.25" customHeight="1"/>
    <row r="342" ht="17.25" customHeight="1"/>
    <row r="343" ht="17.25" customHeight="1"/>
    <row r="344" ht="17.25" customHeight="1"/>
    <row r="345" ht="17.25" customHeight="1"/>
    <row r="346" ht="17.25" customHeight="1"/>
    <row r="347" ht="17.25" customHeight="1"/>
    <row r="348" ht="17.25" customHeight="1"/>
    <row r="349" ht="17.25" customHeight="1"/>
    <row r="350" ht="17.25" customHeight="1"/>
    <row r="351" ht="17.25" customHeight="1"/>
    <row r="352" ht="17.25" customHeight="1"/>
    <row r="353" ht="17.25" customHeight="1"/>
    <row r="354" ht="17.25" customHeight="1"/>
    <row r="355" ht="17.25" customHeight="1"/>
    <row r="356" ht="17.25" customHeight="1"/>
    <row r="357" ht="17.25" customHeight="1"/>
    <row r="358" ht="17.25" customHeight="1"/>
    <row r="359" ht="17.25" customHeight="1"/>
    <row r="360" ht="17.25" customHeight="1"/>
  </sheetData>
  <printOptions horizontalCentered="1"/>
  <pageMargins left="0.43307086614173229" right="0.23622047244094491" top="0.39370078740157483" bottom="0.23622047244094491" header="0.11811023622047245" footer="0.11811023622047245"/>
  <pageSetup paperSize="9" scale="70" firstPageNumber="4" fitToHeight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  <rowBreaks count="1" manualBreakCount="1">
    <brk id="75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8"/>
  <sheetViews>
    <sheetView topLeftCell="A52" workbookViewId="0"/>
  </sheetViews>
  <sheetFormatPr baseColWidth="10" defaultRowHeight="12.75"/>
  <cols>
    <col min="1" max="1" width="4.28515625" style="105" customWidth="1"/>
    <col min="2" max="2" width="60.7109375" style="105" customWidth="1"/>
    <col min="3" max="4" width="12.7109375" style="105" customWidth="1"/>
    <col min="5" max="8" width="12.7109375" style="105" hidden="1" customWidth="1"/>
    <col min="9" max="9" width="12.7109375" style="105" customWidth="1"/>
    <col min="10" max="13" width="12.7109375" style="105" hidden="1" customWidth="1"/>
    <col min="14" max="22" width="12.7109375" style="105" customWidth="1"/>
    <col min="23" max="16384" width="11.42578125" style="105"/>
  </cols>
  <sheetData>
    <row r="1" spans="1:23" ht="20.100000000000001" customHeight="1">
      <c r="A1" s="230" t="s">
        <v>651</v>
      </c>
      <c r="B1" s="172"/>
      <c r="D1" s="173"/>
      <c r="E1" s="174"/>
      <c r="F1" s="174"/>
      <c r="G1" s="174"/>
      <c r="I1" s="172"/>
      <c r="J1" s="174"/>
      <c r="K1" s="174"/>
      <c r="L1" s="174"/>
      <c r="M1" s="174"/>
      <c r="N1" s="174"/>
      <c r="O1" s="174"/>
      <c r="P1" s="174"/>
      <c r="Q1" s="230"/>
      <c r="R1" s="174"/>
      <c r="S1" s="174"/>
      <c r="T1" s="174"/>
      <c r="U1" s="174"/>
      <c r="V1" s="174"/>
    </row>
    <row r="2" spans="1:23" ht="16.5" customHeight="1">
      <c r="A2" s="175" t="s">
        <v>515</v>
      </c>
      <c r="B2" s="175"/>
      <c r="D2" s="176"/>
      <c r="E2" s="176"/>
      <c r="F2" s="176"/>
      <c r="G2" s="176"/>
      <c r="I2" s="175"/>
      <c r="J2" s="176"/>
      <c r="K2" s="176"/>
      <c r="L2" s="176"/>
      <c r="M2" s="176"/>
      <c r="N2" s="176"/>
      <c r="O2" s="176"/>
      <c r="P2" s="176"/>
      <c r="Q2" s="175"/>
      <c r="R2" s="176"/>
      <c r="S2" s="176"/>
      <c r="T2" s="176"/>
      <c r="U2" s="176"/>
      <c r="V2" s="176"/>
    </row>
    <row r="3" spans="1:23" ht="12.75" customHeight="1">
      <c r="A3" s="177"/>
      <c r="B3" s="177"/>
      <c r="C3" s="177"/>
      <c r="D3" s="177"/>
      <c r="E3" s="177"/>
      <c r="F3" s="177"/>
      <c r="G3" s="177"/>
      <c r="H3" s="108"/>
      <c r="I3" s="177"/>
      <c r="J3" s="177"/>
      <c r="K3" s="177"/>
      <c r="L3" s="177"/>
      <c r="M3" s="177"/>
      <c r="N3" s="177"/>
      <c r="O3" s="177"/>
      <c r="P3" s="108"/>
      <c r="Q3" s="177"/>
      <c r="R3" s="177"/>
      <c r="S3" s="177"/>
      <c r="T3" s="177"/>
      <c r="U3" s="177"/>
      <c r="V3" s="177"/>
    </row>
    <row r="4" spans="1:23" ht="27" customHeight="1">
      <c r="A4" s="178" t="s">
        <v>416</v>
      </c>
      <c r="B4" s="179" t="s">
        <v>417</v>
      </c>
      <c r="C4" s="180">
        <v>1994</v>
      </c>
      <c r="D4" s="179">
        <v>1995</v>
      </c>
      <c r="E4" s="179">
        <v>1996</v>
      </c>
      <c r="F4" s="180">
        <v>1997</v>
      </c>
      <c r="G4" s="181">
        <v>1998</v>
      </c>
      <c r="H4" s="181">
        <v>1999</v>
      </c>
      <c r="I4" s="179">
        <v>2000</v>
      </c>
      <c r="J4" s="181">
        <v>2001</v>
      </c>
      <c r="K4" s="181">
        <v>2002</v>
      </c>
      <c r="L4" s="181">
        <v>2003</v>
      </c>
      <c r="M4" s="181">
        <v>2004</v>
      </c>
      <c r="N4" s="181">
        <v>2005</v>
      </c>
      <c r="O4" s="181">
        <v>2006</v>
      </c>
      <c r="P4" s="180">
        <v>2007</v>
      </c>
      <c r="Q4" s="198">
        <v>2008</v>
      </c>
      <c r="R4" s="181">
        <v>2009</v>
      </c>
      <c r="S4" s="181">
        <v>2010</v>
      </c>
      <c r="T4" s="181">
        <v>2011</v>
      </c>
      <c r="U4" s="181">
        <v>2012</v>
      </c>
      <c r="V4" s="181">
        <v>2013</v>
      </c>
      <c r="W4" s="108"/>
    </row>
    <row r="5" spans="1:23" s="106" customFormat="1" ht="15" customHeight="1">
      <c r="A5" s="182">
        <v>1</v>
      </c>
      <c r="B5" s="183" t="s">
        <v>516</v>
      </c>
      <c r="C5" s="184">
        <v>1334.4109929748543</v>
      </c>
      <c r="D5" s="184">
        <v>1283.0750374249644</v>
      </c>
      <c r="E5" s="184">
        <v>1263.7812090464049</v>
      </c>
      <c r="F5" s="184">
        <v>1246.5199315034042</v>
      </c>
      <c r="G5" s="184">
        <v>1206.219225915075</v>
      </c>
      <c r="H5" s="184">
        <v>1247.1295098664368</v>
      </c>
      <c r="I5" s="184">
        <v>1218.4403800958655</v>
      </c>
      <c r="J5" s="184">
        <v>1150.6409276583572</v>
      </c>
      <c r="K5" s="184">
        <v>1122.8882406786067</v>
      </c>
      <c r="L5" s="184">
        <v>1091.6163104209952</v>
      </c>
      <c r="M5" s="184">
        <v>1117.8024005440839</v>
      </c>
      <c r="N5" s="184">
        <v>1081.8808312094818</v>
      </c>
      <c r="O5" s="184">
        <v>1102.1763178867691</v>
      </c>
      <c r="P5" s="184">
        <v>1109.3682816331439</v>
      </c>
      <c r="Q5" s="184">
        <v>1090.9251674355928</v>
      </c>
      <c r="R5" s="184">
        <v>1047.0250108118896</v>
      </c>
      <c r="S5" s="184">
        <v>1021.2701617765715</v>
      </c>
      <c r="T5" s="184">
        <v>1115.2814656395951</v>
      </c>
      <c r="U5" s="184">
        <v>1086.4016842496935</v>
      </c>
      <c r="V5" s="184">
        <v>1057.9497360366722</v>
      </c>
      <c r="W5" s="364"/>
    </row>
    <row r="6" spans="1:23" s="106" customFormat="1" ht="15" customHeight="1">
      <c r="A6" s="80">
        <v>2</v>
      </c>
      <c r="B6" s="185" t="s">
        <v>517</v>
      </c>
      <c r="C6" s="184">
        <v>1122.4748817306668</v>
      </c>
      <c r="D6" s="184">
        <v>1061.9279185543332</v>
      </c>
      <c r="E6" s="184">
        <v>1028.1035616803335</v>
      </c>
      <c r="F6" s="184">
        <v>1008.6365704846667</v>
      </c>
      <c r="G6" s="184">
        <v>967.70394481199992</v>
      </c>
      <c r="H6" s="184">
        <v>1010.5001675552164</v>
      </c>
      <c r="I6" s="184">
        <v>972.31329727676336</v>
      </c>
      <c r="J6" s="184">
        <v>913.19293816014169</v>
      </c>
      <c r="K6" s="184">
        <v>892.33451761678407</v>
      </c>
      <c r="L6" s="184">
        <v>884.23339473254532</v>
      </c>
      <c r="M6" s="184">
        <v>863.33487658290437</v>
      </c>
      <c r="N6" s="184">
        <v>834.2871480289399</v>
      </c>
      <c r="O6" s="184">
        <v>867.86339021777474</v>
      </c>
      <c r="P6" s="184">
        <v>847.09469384562965</v>
      </c>
      <c r="Q6" s="184">
        <v>827.57242850889156</v>
      </c>
      <c r="R6" s="184">
        <v>779.09012845711754</v>
      </c>
      <c r="S6" s="184">
        <v>772.05619443936575</v>
      </c>
      <c r="T6" s="184">
        <v>833.49516691061581</v>
      </c>
      <c r="U6" s="184">
        <v>803.75564553587822</v>
      </c>
      <c r="V6" s="184">
        <v>797.98656513077003</v>
      </c>
      <c r="W6" s="364"/>
    </row>
    <row r="7" spans="1:23" s="106" customFormat="1" ht="15" customHeight="1">
      <c r="A7" s="80">
        <v>3</v>
      </c>
      <c r="B7" s="186" t="s">
        <v>518</v>
      </c>
      <c r="C7" s="184">
        <v>277.98002962200002</v>
      </c>
      <c r="D7" s="184">
        <v>265.52494707899996</v>
      </c>
      <c r="E7" s="184">
        <v>255.757909119</v>
      </c>
      <c r="F7" s="184">
        <v>243.761334756</v>
      </c>
      <c r="G7" s="184">
        <v>226.99164810799996</v>
      </c>
      <c r="H7" s="184">
        <v>220.849588461</v>
      </c>
      <c r="I7" s="184">
        <v>220.660821744</v>
      </c>
      <c r="J7" s="184">
        <v>222.41165539799999</v>
      </c>
      <c r="K7" s="184">
        <v>227.88329935499996</v>
      </c>
      <c r="L7" s="184">
        <v>225.53194599699998</v>
      </c>
      <c r="M7" s="184">
        <v>226.85874939300001</v>
      </c>
      <c r="N7" s="184">
        <v>220.881933119</v>
      </c>
      <c r="O7" s="184">
        <v>215.657241279</v>
      </c>
      <c r="P7" s="184">
        <v>219.04532169300001</v>
      </c>
      <c r="Q7" s="184">
        <v>209.05007265</v>
      </c>
      <c r="R7" s="184">
        <v>199.10583685600002</v>
      </c>
      <c r="S7" s="184">
        <v>196.06436739800003</v>
      </c>
      <c r="T7" s="184">
        <v>202.06236201600001</v>
      </c>
      <c r="U7" s="184">
        <v>208.74355425099998</v>
      </c>
      <c r="V7" s="184">
        <v>202.05247995799999</v>
      </c>
      <c r="W7" s="364"/>
    </row>
    <row r="8" spans="1:23" s="106" customFormat="1" ht="15" customHeight="1">
      <c r="A8" s="80">
        <v>4</v>
      </c>
      <c r="B8" s="187" t="s">
        <v>519</v>
      </c>
      <c r="C8" s="184">
        <v>52.405467999999999</v>
      </c>
      <c r="D8" s="184">
        <v>53.563599000000004</v>
      </c>
      <c r="E8" s="184">
        <v>48.196514999999998</v>
      </c>
      <c r="F8" s="184">
        <v>46.789987000000004</v>
      </c>
      <c r="G8" s="184">
        <v>41.639952000000001</v>
      </c>
      <c r="H8" s="184">
        <v>39.523561999999998</v>
      </c>
      <c r="I8" s="184">
        <v>33.590680999999996</v>
      </c>
      <c r="J8" s="184">
        <v>27.361079</v>
      </c>
      <c r="K8" s="184">
        <v>26.363084000000001</v>
      </c>
      <c r="L8" s="184">
        <v>25.873043000000003</v>
      </c>
      <c r="M8" s="184">
        <v>25.871882000000003</v>
      </c>
      <c r="N8" s="184">
        <v>24.906866999999998</v>
      </c>
      <c r="O8" s="184">
        <v>20.882118999999999</v>
      </c>
      <c r="P8" s="184">
        <v>21.531955999999997</v>
      </c>
      <c r="Q8" s="184">
        <v>17.171704000000002</v>
      </c>
      <c r="R8" s="184">
        <v>13.766332</v>
      </c>
      <c r="S8" s="184">
        <v>12.899914000000001</v>
      </c>
      <c r="T8" s="184">
        <v>12.05865</v>
      </c>
      <c r="U8" s="184">
        <v>10.770153000000001</v>
      </c>
      <c r="V8" s="184">
        <v>7.5664059999999997</v>
      </c>
      <c r="W8" s="364"/>
    </row>
    <row r="9" spans="1:23" s="106" customFormat="1" ht="15" customHeight="1">
      <c r="A9" s="80">
        <v>5</v>
      </c>
      <c r="B9" s="187" t="s">
        <v>520</v>
      </c>
      <c r="C9" s="184">
        <v>207.08639000000002</v>
      </c>
      <c r="D9" s="184">
        <v>192.75322599999998</v>
      </c>
      <c r="E9" s="184">
        <v>187.23989699999998</v>
      </c>
      <c r="F9" s="184">
        <v>177.15976699999999</v>
      </c>
      <c r="G9" s="184">
        <v>166.03506099999998</v>
      </c>
      <c r="H9" s="184">
        <v>161.283706</v>
      </c>
      <c r="I9" s="184">
        <v>167.69351500000002</v>
      </c>
      <c r="J9" s="184">
        <v>175.36433300000002</v>
      </c>
      <c r="K9" s="184">
        <v>181.77799999999999</v>
      </c>
      <c r="L9" s="184">
        <v>179.23474299999998</v>
      </c>
      <c r="M9" s="184">
        <v>181.92594399999999</v>
      </c>
      <c r="N9" s="184">
        <v>177.90719300000001</v>
      </c>
      <c r="O9" s="184">
        <v>176.32359400000001</v>
      </c>
      <c r="P9" s="184">
        <v>180.414098</v>
      </c>
      <c r="Q9" s="184">
        <v>175.326132</v>
      </c>
      <c r="R9" s="184">
        <v>169.85897500000002</v>
      </c>
      <c r="S9" s="184">
        <v>169.40311600000001</v>
      </c>
      <c r="T9" s="184">
        <v>176.59455700000001</v>
      </c>
      <c r="U9" s="184">
        <v>185.43203599999998</v>
      </c>
      <c r="V9" s="184">
        <v>182.75385500000002</v>
      </c>
      <c r="W9" s="364"/>
    </row>
    <row r="10" spans="1:23" s="106" customFormat="1" ht="15" customHeight="1">
      <c r="A10" s="80">
        <v>6</v>
      </c>
      <c r="B10" s="187" t="s">
        <v>521</v>
      </c>
      <c r="C10" s="184">
        <v>2.936582</v>
      </c>
      <c r="D10" s="184">
        <v>2.9582120000000001</v>
      </c>
      <c r="E10" s="184">
        <v>2.847696</v>
      </c>
      <c r="F10" s="184">
        <v>2.8200780000000001</v>
      </c>
      <c r="G10" s="184">
        <v>2.8832059999999999</v>
      </c>
      <c r="H10" s="184">
        <v>2.7390859999999999</v>
      </c>
      <c r="I10" s="184">
        <v>3.1193059999999999</v>
      </c>
      <c r="J10" s="184">
        <v>3.3617759999999999</v>
      </c>
      <c r="K10" s="184">
        <v>3.6360670000000002</v>
      </c>
      <c r="L10" s="184">
        <v>3.799722</v>
      </c>
      <c r="M10" s="184">
        <v>3.5139200000000002</v>
      </c>
      <c r="N10" s="184">
        <v>3.572727</v>
      </c>
      <c r="O10" s="184">
        <v>3.5143420000000001</v>
      </c>
      <c r="P10" s="184">
        <v>3.4153730000000002</v>
      </c>
      <c r="Q10" s="184">
        <v>3.053998</v>
      </c>
      <c r="R10" s="184">
        <v>2.8000630000000002</v>
      </c>
      <c r="S10" s="184">
        <v>2.511174</v>
      </c>
      <c r="T10" s="184">
        <v>2.6787480000000001</v>
      </c>
      <c r="U10" s="184">
        <v>2.6213519999999999</v>
      </c>
      <c r="V10" s="184">
        <v>2.638379</v>
      </c>
      <c r="W10" s="364"/>
    </row>
    <row r="11" spans="1:23" s="106" customFormat="1" ht="15" customHeight="1">
      <c r="A11" s="80">
        <v>7</v>
      </c>
      <c r="B11" s="187" t="s">
        <v>522</v>
      </c>
      <c r="C11" s="184">
        <v>15.032849622000001</v>
      </c>
      <c r="D11" s="184">
        <v>15.722229078999998</v>
      </c>
      <c r="E11" s="184">
        <v>17.000043119000001</v>
      </c>
      <c r="F11" s="184">
        <v>16.462126756</v>
      </c>
      <c r="G11" s="184">
        <v>15.927449107999999</v>
      </c>
      <c r="H11" s="184">
        <v>16.781419461000002</v>
      </c>
      <c r="I11" s="184">
        <v>15.742323744000002</v>
      </c>
      <c r="J11" s="184">
        <v>15.795860398</v>
      </c>
      <c r="K11" s="184">
        <v>15.739307355000003</v>
      </c>
      <c r="L11" s="184">
        <v>16.328584997</v>
      </c>
      <c r="M11" s="184">
        <v>15.264615393</v>
      </c>
      <c r="N11" s="184">
        <v>14.202761119</v>
      </c>
      <c r="O11" s="184">
        <v>14.616979279000001</v>
      </c>
      <c r="P11" s="184">
        <v>13.360872693000001</v>
      </c>
      <c r="Q11" s="184">
        <v>13.220418649999999</v>
      </c>
      <c r="R11" s="184">
        <v>12.380068856000001</v>
      </c>
      <c r="S11" s="184">
        <v>10.898838398000002</v>
      </c>
      <c r="T11" s="184">
        <v>10.334825016</v>
      </c>
      <c r="U11" s="184">
        <v>9.4401882510000021</v>
      </c>
      <c r="V11" s="184">
        <v>8.6522599580000001</v>
      </c>
      <c r="W11" s="364"/>
    </row>
    <row r="12" spans="1:23" s="106" customFormat="1" ht="15" customHeight="1">
      <c r="A12" s="80">
        <v>8</v>
      </c>
      <c r="B12" s="187" t="s">
        <v>523</v>
      </c>
      <c r="C12" s="184">
        <v>0.51873999999999998</v>
      </c>
      <c r="D12" s="184">
        <v>0.52768100000000007</v>
      </c>
      <c r="E12" s="184">
        <v>0.47375799999999996</v>
      </c>
      <c r="F12" s="184">
        <v>0.52937599999999996</v>
      </c>
      <c r="G12" s="184">
        <v>0.50597999999999999</v>
      </c>
      <c r="H12" s="184">
        <v>0.52181500000000003</v>
      </c>
      <c r="I12" s="184">
        <v>0.51499600000000001</v>
      </c>
      <c r="J12" s="184">
        <v>0.52860699999999994</v>
      </c>
      <c r="K12" s="184">
        <v>0.36684100000000003</v>
      </c>
      <c r="L12" s="184">
        <v>0.29585300000000003</v>
      </c>
      <c r="M12" s="184">
        <v>0.28238799999999997</v>
      </c>
      <c r="N12" s="184">
        <v>0.29238500000000001</v>
      </c>
      <c r="O12" s="184">
        <v>0.32020700000000002</v>
      </c>
      <c r="P12" s="184">
        <v>0.32302199999999998</v>
      </c>
      <c r="Q12" s="184">
        <v>0.27782000000000001</v>
      </c>
      <c r="R12" s="184">
        <v>0.300398</v>
      </c>
      <c r="S12" s="184">
        <v>0.351325</v>
      </c>
      <c r="T12" s="184">
        <v>0.39558199999999999</v>
      </c>
      <c r="U12" s="184">
        <v>0.479825</v>
      </c>
      <c r="V12" s="184">
        <v>0.44157999999999997</v>
      </c>
      <c r="W12" s="364"/>
    </row>
    <row r="13" spans="1:23" s="106" customFormat="1" ht="15" customHeight="1">
      <c r="A13" s="80">
        <v>9</v>
      </c>
      <c r="B13" s="186" t="s">
        <v>524</v>
      </c>
      <c r="C13" s="184">
        <v>844.49485210866669</v>
      </c>
      <c r="D13" s="184">
        <v>796.40297147533329</v>
      </c>
      <c r="E13" s="184">
        <v>772.34565256133351</v>
      </c>
      <c r="F13" s="184">
        <v>764.87523572866667</v>
      </c>
      <c r="G13" s="184">
        <v>740.71229670399998</v>
      </c>
      <c r="H13" s="184">
        <v>789.65057909421648</v>
      </c>
      <c r="I13" s="184">
        <v>751.65247553276333</v>
      </c>
      <c r="J13" s="184">
        <v>690.7812827621417</v>
      </c>
      <c r="K13" s="184">
        <v>664.45121826178411</v>
      </c>
      <c r="L13" s="184">
        <v>658.70144873554534</v>
      </c>
      <c r="M13" s="184">
        <v>636.47612718990433</v>
      </c>
      <c r="N13" s="184">
        <v>613.4052149099399</v>
      </c>
      <c r="O13" s="184">
        <v>652.20614893877473</v>
      </c>
      <c r="P13" s="184">
        <v>628.04937215262964</v>
      </c>
      <c r="Q13" s="184">
        <v>618.52235585889161</v>
      </c>
      <c r="R13" s="184">
        <v>579.98429160111755</v>
      </c>
      <c r="S13" s="184">
        <v>575.9918270413657</v>
      </c>
      <c r="T13" s="184">
        <v>631.43280489461574</v>
      </c>
      <c r="U13" s="184">
        <v>595.01209128487824</v>
      </c>
      <c r="V13" s="184">
        <v>595.93408517276998</v>
      </c>
      <c r="W13" s="364"/>
    </row>
    <row r="14" spans="1:23" s="106" customFormat="1" ht="15" customHeight="1">
      <c r="A14" s="80">
        <v>10</v>
      </c>
      <c r="B14" s="187" t="s">
        <v>525</v>
      </c>
      <c r="C14" s="184">
        <v>0.14576</v>
      </c>
      <c r="D14" s="184">
        <v>6.8720000000000003E-2</v>
      </c>
      <c r="E14" s="184">
        <v>0.10428</v>
      </c>
      <c r="F14" s="184">
        <v>0.20094000000000001</v>
      </c>
      <c r="G14" s="184">
        <v>0.60491200000000001</v>
      </c>
      <c r="H14" s="184">
        <v>0.61516499999999996</v>
      </c>
      <c r="I14" s="184">
        <v>0.46152499999999996</v>
      </c>
      <c r="J14" s="184">
        <v>0.40700200000000003</v>
      </c>
      <c r="K14" s="184">
        <v>0.41937099999999999</v>
      </c>
      <c r="L14" s="184">
        <v>0.42917</v>
      </c>
      <c r="M14" s="184">
        <v>0.41223799999999999</v>
      </c>
      <c r="N14" s="184">
        <v>0.36210599999999998</v>
      </c>
      <c r="O14" s="184">
        <v>0.42614999999999997</v>
      </c>
      <c r="P14" s="184">
        <v>0.43420999999999998</v>
      </c>
      <c r="Q14" s="184">
        <v>0.46315699999999999</v>
      </c>
      <c r="R14" s="184">
        <v>0.36770999999999998</v>
      </c>
      <c r="S14" s="184">
        <v>0.39368599999999998</v>
      </c>
      <c r="T14" s="184">
        <v>0.489091</v>
      </c>
      <c r="U14" s="184">
        <v>0.45111399999999996</v>
      </c>
      <c r="V14" s="184">
        <v>0.41845100000000002</v>
      </c>
      <c r="W14" s="364"/>
    </row>
    <row r="15" spans="1:23" s="106" customFormat="1" ht="15" customHeight="1">
      <c r="A15" s="80">
        <v>11</v>
      </c>
      <c r="B15" s="187" t="s">
        <v>526</v>
      </c>
      <c r="C15" s="184">
        <v>844.3490921086667</v>
      </c>
      <c r="D15" s="184">
        <v>796.3342514753333</v>
      </c>
      <c r="E15" s="184">
        <v>772.24137256133349</v>
      </c>
      <c r="F15" s="184">
        <v>764.67429572866672</v>
      </c>
      <c r="G15" s="184">
        <v>740.10738470399997</v>
      </c>
      <c r="H15" s="184">
        <v>789.03541409421643</v>
      </c>
      <c r="I15" s="184">
        <v>751.19095053276328</v>
      </c>
      <c r="J15" s="184">
        <v>690.37428076214167</v>
      </c>
      <c r="K15" s="184">
        <v>664.03184726178415</v>
      </c>
      <c r="L15" s="184">
        <v>658.27227873554534</v>
      </c>
      <c r="M15" s="184">
        <v>636.06388918990433</v>
      </c>
      <c r="N15" s="184">
        <v>613.04310890993986</v>
      </c>
      <c r="O15" s="184">
        <v>651.77999893877472</v>
      </c>
      <c r="P15" s="184">
        <v>627.61516215262964</v>
      </c>
      <c r="Q15" s="184">
        <v>618.05919885889159</v>
      </c>
      <c r="R15" s="184">
        <v>579.61658160111756</v>
      </c>
      <c r="S15" s="184">
        <v>575.59814104136569</v>
      </c>
      <c r="T15" s="184">
        <v>630.94371389461571</v>
      </c>
      <c r="U15" s="184">
        <v>594.56097728487828</v>
      </c>
      <c r="V15" s="184">
        <v>595.51563417276998</v>
      </c>
      <c r="W15" s="364"/>
    </row>
    <row r="16" spans="1:23" s="106" customFormat="1" ht="15" customHeight="1">
      <c r="A16" s="80">
        <v>12</v>
      </c>
      <c r="B16" s="188" t="s">
        <v>527</v>
      </c>
      <c r="C16" s="184">
        <v>780.49473755866666</v>
      </c>
      <c r="D16" s="184">
        <v>737.86435242533332</v>
      </c>
      <c r="E16" s="184">
        <v>713.41205836133349</v>
      </c>
      <c r="F16" s="184">
        <v>704.16439337866677</v>
      </c>
      <c r="G16" s="184">
        <v>680.49578490399995</v>
      </c>
      <c r="H16" s="184">
        <v>726.72253219727065</v>
      </c>
      <c r="I16" s="184">
        <v>691.85276614745317</v>
      </c>
      <c r="J16" s="184">
        <v>632.10174503119629</v>
      </c>
      <c r="K16" s="184">
        <v>604.9393618978263</v>
      </c>
      <c r="L16" s="184">
        <v>599.3094050888792</v>
      </c>
      <c r="M16" s="184">
        <v>574.25304708272665</v>
      </c>
      <c r="N16" s="184">
        <v>550.43123899463308</v>
      </c>
      <c r="O16" s="184">
        <v>587.58025522545836</v>
      </c>
      <c r="P16" s="184">
        <v>565.53791857756244</v>
      </c>
      <c r="Q16" s="184">
        <v>558.16282394189864</v>
      </c>
      <c r="R16" s="184">
        <v>521.99155929432368</v>
      </c>
      <c r="S16" s="184">
        <v>511.41312888876382</v>
      </c>
      <c r="T16" s="184">
        <v>566.75229219450057</v>
      </c>
      <c r="U16" s="184">
        <v>535.10469478633138</v>
      </c>
      <c r="V16" s="184">
        <v>534.53678036331667</v>
      </c>
      <c r="W16" s="364"/>
    </row>
    <row r="17" spans="1:23" s="106" customFormat="1" ht="15" customHeight="1">
      <c r="A17" s="80">
        <v>13</v>
      </c>
      <c r="B17" s="189" t="s">
        <v>528</v>
      </c>
      <c r="C17" s="184">
        <v>322.52100000000002</v>
      </c>
      <c r="D17" s="184">
        <v>200.68258600000001</v>
      </c>
      <c r="E17" s="184">
        <v>188.37912400000002</v>
      </c>
      <c r="F17" s="184">
        <v>182.58210800000001</v>
      </c>
      <c r="G17" s="184">
        <v>173.99100000000001</v>
      </c>
      <c r="H17" s="184">
        <v>180.56847850772905</v>
      </c>
      <c r="I17" s="184">
        <v>170.65578899041409</v>
      </c>
      <c r="J17" s="184">
        <v>155.16684445208793</v>
      </c>
      <c r="K17" s="184">
        <v>145.84358520390614</v>
      </c>
      <c r="L17" s="184">
        <v>150.44644985469102</v>
      </c>
      <c r="M17" s="184">
        <v>142.26637179161244</v>
      </c>
      <c r="N17" s="184">
        <v>132.55939720946927</v>
      </c>
      <c r="O17" s="184">
        <v>139.40391519239108</v>
      </c>
      <c r="P17" s="184">
        <v>132.85340795186607</v>
      </c>
      <c r="Q17" s="184">
        <v>132.80100312551406</v>
      </c>
      <c r="R17" s="184">
        <v>123.77266401471532</v>
      </c>
      <c r="S17" s="184">
        <v>120.27410615781103</v>
      </c>
      <c r="T17" s="184">
        <v>135.72886887852368</v>
      </c>
      <c r="U17" s="184">
        <v>127.78772132512324</v>
      </c>
      <c r="V17" s="184">
        <v>124.9323697936064</v>
      </c>
      <c r="W17" s="364"/>
    </row>
    <row r="18" spans="1:23" s="106" customFormat="1" ht="15" customHeight="1">
      <c r="A18" s="80">
        <v>14</v>
      </c>
      <c r="B18" s="189" t="s">
        <v>529</v>
      </c>
      <c r="C18" s="184">
        <v>374.37375319221479</v>
      </c>
      <c r="D18" s="184">
        <v>451.26569656329451</v>
      </c>
      <c r="E18" s="184">
        <v>427.76943135261502</v>
      </c>
      <c r="F18" s="184">
        <v>425.75655617075086</v>
      </c>
      <c r="G18" s="184">
        <v>410.95980005195077</v>
      </c>
      <c r="H18" s="184">
        <v>448.85307498162791</v>
      </c>
      <c r="I18" s="184">
        <v>429.19495498780844</v>
      </c>
      <c r="J18" s="184">
        <v>391.48109683887645</v>
      </c>
      <c r="K18" s="184">
        <v>378.71745963440122</v>
      </c>
      <c r="L18" s="184">
        <v>369.92796614934576</v>
      </c>
      <c r="M18" s="184">
        <v>352.5907774225887</v>
      </c>
      <c r="N18" s="184">
        <v>342.98222889989285</v>
      </c>
      <c r="O18" s="184">
        <v>368.87439130781553</v>
      </c>
      <c r="P18" s="184">
        <v>351.2454744555173</v>
      </c>
      <c r="Q18" s="184">
        <v>348.30071605875531</v>
      </c>
      <c r="R18" s="184">
        <v>332.66536970810608</v>
      </c>
      <c r="S18" s="184">
        <v>322.42161172308369</v>
      </c>
      <c r="T18" s="184">
        <v>357.82273181250059</v>
      </c>
      <c r="U18" s="184">
        <v>335.02708566788192</v>
      </c>
      <c r="V18" s="184">
        <v>338.34442327432515</v>
      </c>
      <c r="W18" s="364"/>
    </row>
    <row r="19" spans="1:23" s="106" customFormat="1" ht="15" customHeight="1">
      <c r="A19" s="80">
        <v>15</v>
      </c>
      <c r="B19" s="189" t="s">
        <v>782</v>
      </c>
      <c r="C19" s="184">
        <v>83.599984366451835</v>
      </c>
      <c r="D19" s="184">
        <v>85.916069862038839</v>
      </c>
      <c r="E19" s="184">
        <v>97.263503008718402</v>
      </c>
      <c r="F19" s="184">
        <v>95.825729207915813</v>
      </c>
      <c r="G19" s="184">
        <v>95.544984852049154</v>
      </c>
      <c r="H19" s="184">
        <v>97.300978707913757</v>
      </c>
      <c r="I19" s="184">
        <v>92.002022169230543</v>
      </c>
      <c r="J19" s="184">
        <v>85.453803740231962</v>
      </c>
      <c r="K19" s="184">
        <v>80.378317059518963</v>
      </c>
      <c r="L19" s="184">
        <v>78.934989084842442</v>
      </c>
      <c r="M19" s="184">
        <v>79.395897868525523</v>
      </c>
      <c r="N19" s="184">
        <v>74.889612885270935</v>
      </c>
      <c r="O19" s="184">
        <v>79.301948725251805</v>
      </c>
      <c r="P19" s="184">
        <v>81.439036170179094</v>
      </c>
      <c r="Q19" s="184">
        <v>77.061104757629238</v>
      </c>
      <c r="R19" s="184">
        <v>65.553525571502291</v>
      </c>
      <c r="S19" s="184">
        <v>68.717411007869117</v>
      </c>
      <c r="T19" s="184">
        <v>73.200691503476307</v>
      </c>
      <c r="U19" s="184">
        <v>72.289887793326173</v>
      </c>
      <c r="V19" s="184">
        <v>71.259987295385116</v>
      </c>
      <c r="W19" s="364"/>
    </row>
    <row r="20" spans="1:23" s="106" customFormat="1" ht="15" customHeight="1">
      <c r="A20" s="80">
        <v>16</v>
      </c>
      <c r="B20" s="190" t="s">
        <v>530</v>
      </c>
      <c r="C20" s="184">
        <v>63.854354550000011</v>
      </c>
      <c r="D20" s="184">
        <v>58.469899050000009</v>
      </c>
      <c r="E20" s="184">
        <v>58.829314199999999</v>
      </c>
      <c r="F20" s="184">
        <v>60.509902349999997</v>
      </c>
      <c r="G20" s="184">
        <v>59.611599799999993</v>
      </c>
      <c r="H20" s="184">
        <v>62.312881896945768</v>
      </c>
      <c r="I20" s="184">
        <v>59.338184385310086</v>
      </c>
      <c r="J20" s="184">
        <v>58.272535730945329</v>
      </c>
      <c r="K20" s="184">
        <v>59.092485363957891</v>
      </c>
      <c r="L20" s="184">
        <v>58.962873646666118</v>
      </c>
      <c r="M20" s="184">
        <v>61.81084210717772</v>
      </c>
      <c r="N20" s="184">
        <v>62.611869915306798</v>
      </c>
      <c r="O20" s="184">
        <v>64.199743713316337</v>
      </c>
      <c r="P20" s="184">
        <v>62.077243575067172</v>
      </c>
      <c r="Q20" s="184">
        <v>59.896374916992926</v>
      </c>
      <c r="R20" s="184">
        <v>57.62502230679388</v>
      </c>
      <c r="S20" s="184">
        <v>64.185012152601857</v>
      </c>
      <c r="T20" s="184">
        <v>64.191421700115143</v>
      </c>
      <c r="U20" s="184">
        <v>59.456282498546912</v>
      </c>
      <c r="V20" s="184">
        <v>60.978853809453312</v>
      </c>
      <c r="W20" s="364"/>
    </row>
    <row r="21" spans="1:23" s="106" customFormat="1" ht="15" customHeight="1">
      <c r="A21" s="80">
        <v>17</v>
      </c>
      <c r="B21" s="191" t="s">
        <v>531</v>
      </c>
      <c r="C21" s="184">
        <v>16.797000000000001</v>
      </c>
      <c r="D21" s="184">
        <v>17.982828000000001</v>
      </c>
      <c r="E21" s="184">
        <v>17.566752000000001</v>
      </c>
      <c r="F21" s="184">
        <v>16.854783999999999</v>
      </c>
      <c r="G21" s="184">
        <v>16.274999999999999</v>
      </c>
      <c r="H21" s="184">
        <v>16.761136096945769</v>
      </c>
      <c r="I21" s="184">
        <v>15.389846685310083</v>
      </c>
      <c r="J21" s="184">
        <v>14.52261748094533</v>
      </c>
      <c r="K21" s="184">
        <v>14.173212863957888</v>
      </c>
      <c r="L21" s="184">
        <v>14.371518396666117</v>
      </c>
      <c r="M21" s="184">
        <v>14.182854307177715</v>
      </c>
      <c r="N21" s="184">
        <v>13.379957065306794</v>
      </c>
      <c r="O21" s="184">
        <v>13.783736963316334</v>
      </c>
      <c r="P21" s="184">
        <v>14.20016307506717</v>
      </c>
      <c r="Q21" s="184">
        <v>13.940887316992924</v>
      </c>
      <c r="R21" s="184">
        <v>11.77006530679388</v>
      </c>
      <c r="S21" s="184">
        <v>12.417541152601853</v>
      </c>
      <c r="T21" s="184">
        <v>13.600151700115148</v>
      </c>
      <c r="U21" s="184">
        <v>13.014974498546909</v>
      </c>
      <c r="V21" s="184">
        <v>12.668873809453309</v>
      </c>
      <c r="W21" s="364"/>
    </row>
    <row r="22" spans="1:23" s="106" customFormat="1" ht="15" customHeight="1">
      <c r="A22" s="80">
        <v>18</v>
      </c>
      <c r="B22" s="191" t="s">
        <v>532</v>
      </c>
      <c r="C22" s="184">
        <v>11.498346</v>
      </c>
      <c r="D22" s="184">
        <v>8.3810200000000012</v>
      </c>
      <c r="E22" s="184">
        <v>8.5893709999999999</v>
      </c>
      <c r="F22" s="184">
        <v>8.8765529999999995</v>
      </c>
      <c r="G22" s="184">
        <v>9.1037499999999998</v>
      </c>
      <c r="H22" s="184">
        <v>8.9091620000000002</v>
      </c>
      <c r="I22" s="184">
        <v>8.2393809999999998</v>
      </c>
      <c r="J22" s="184">
        <v>8.772551</v>
      </c>
      <c r="K22" s="184">
        <v>8.9392399999999999</v>
      </c>
      <c r="L22" s="184">
        <v>8.3457070000000009</v>
      </c>
      <c r="M22" s="184">
        <v>8.8167950000000008</v>
      </c>
      <c r="N22" s="184">
        <v>8.8517840000000003</v>
      </c>
      <c r="O22" s="184">
        <v>9.0904919999999994</v>
      </c>
      <c r="P22" s="184">
        <v>9.2721429999999998</v>
      </c>
      <c r="Q22" s="184">
        <v>8.6957160000000009</v>
      </c>
      <c r="R22" s="184">
        <v>5.2264460000000001</v>
      </c>
      <c r="S22" s="184">
        <v>7.8139380000000003</v>
      </c>
      <c r="T22" s="184">
        <v>8.333101000000001</v>
      </c>
      <c r="U22" s="184">
        <v>8.117521</v>
      </c>
      <c r="V22" s="184">
        <v>7.9827950000000003</v>
      </c>
      <c r="W22" s="364"/>
    </row>
    <row r="23" spans="1:23" s="106" customFormat="1" ht="15" customHeight="1">
      <c r="A23" s="80">
        <v>19</v>
      </c>
      <c r="B23" s="191" t="s">
        <v>533</v>
      </c>
      <c r="C23" s="184">
        <v>14.787471</v>
      </c>
      <c r="D23" s="184">
        <v>12.955788</v>
      </c>
      <c r="E23" s="184">
        <v>14.531271</v>
      </c>
      <c r="F23" s="184">
        <v>15.656727999999999</v>
      </c>
      <c r="G23" s="184">
        <v>14.760755999999999</v>
      </c>
      <c r="H23" s="184">
        <v>16.498210999999998</v>
      </c>
      <c r="I23" s="184">
        <v>14.612283999999999</v>
      </c>
      <c r="J23" s="184">
        <v>14.156931</v>
      </c>
      <c r="K23" s="184">
        <v>15.450919000000001</v>
      </c>
      <c r="L23" s="184">
        <v>16.089305</v>
      </c>
      <c r="M23" s="184">
        <v>18.381755000000002</v>
      </c>
      <c r="N23" s="184">
        <v>19.032802</v>
      </c>
      <c r="O23" s="184">
        <v>19.545401999999999</v>
      </c>
      <c r="P23" s="184">
        <v>15.661064</v>
      </c>
      <c r="Q23" s="184">
        <v>15.30987</v>
      </c>
      <c r="R23" s="184">
        <v>18.937753000000001</v>
      </c>
      <c r="S23" s="184">
        <v>19.664334</v>
      </c>
      <c r="T23" s="184">
        <v>17.417187000000002</v>
      </c>
      <c r="U23" s="184">
        <v>14.844584000000001</v>
      </c>
      <c r="V23" s="184">
        <v>17.381772000000002</v>
      </c>
      <c r="W23" s="364"/>
    </row>
    <row r="24" spans="1:23" s="106" customFormat="1" ht="15" customHeight="1">
      <c r="A24" s="80">
        <v>20</v>
      </c>
      <c r="B24" s="191" t="s">
        <v>534</v>
      </c>
      <c r="C24" s="184">
        <v>20.771537550000001</v>
      </c>
      <c r="D24" s="184">
        <v>19.150263050000003</v>
      </c>
      <c r="E24" s="184">
        <v>18.141920200000001</v>
      </c>
      <c r="F24" s="184">
        <v>19.12183735</v>
      </c>
      <c r="G24" s="184">
        <v>19.4720938</v>
      </c>
      <c r="H24" s="184">
        <v>20.144372799999999</v>
      </c>
      <c r="I24" s="184">
        <v>21.096672699999999</v>
      </c>
      <c r="J24" s="184">
        <v>20.82043625</v>
      </c>
      <c r="K24" s="184">
        <v>20.529113500000005</v>
      </c>
      <c r="L24" s="184">
        <v>20.156343249999999</v>
      </c>
      <c r="M24" s="184">
        <v>20.429437799999999</v>
      </c>
      <c r="N24" s="184">
        <v>21.347326849999998</v>
      </c>
      <c r="O24" s="184">
        <v>21.780112750000001</v>
      </c>
      <c r="P24" s="184">
        <v>22.943873499999999</v>
      </c>
      <c r="Q24" s="184">
        <v>21.9499016</v>
      </c>
      <c r="R24" s="184">
        <v>21.690757999999999</v>
      </c>
      <c r="S24" s="184">
        <v>24.289199</v>
      </c>
      <c r="T24" s="184">
        <v>24.840981999999997</v>
      </c>
      <c r="U24" s="184">
        <v>23.479203000000002</v>
      </c>
      <c r="V24" s="184">
        <v>22.945413000000002</v>
      </c>
      <c r="W24" s="364"/>
    </row>
    <row r="25" spans="1:23" s="106" customFormat="1" ht="15" customHeight="1">
      <c r="A25" s="80">
        <v>21</v>
      </c>
      <c r="B25" s="185" t="s">
        <v>535</v>
      </c>
      <c r="C25" s="184">
        <v>211.93611124418743</v>
      </c>
      <c r="D25" s="184">
        <v>221.14711887063112</v>
      </c>
      <c r="E25" s="184">
        <v>235.67764736607145</v>
      </c>
      <c r="F25" s="184">
        <v>237.88336101873762</v>
      </c>
      <c r="G25" s="184">
        <v>238.5152811030751</v>
      </c>
      <c r="H25" s="184">
        <v>236.6293423112204</v>
      </c>
      <c r="I25" s="184">
        <v>246.12708281910207</v>
      </c>
      <c r="J25" s="184">
        <v>237.44798949821555</v>
      </c>
      <c r="K25" s="184">
        <v>230.55372306182272</v>
      </c>
      <c r="L25" s="184">
        <v>207.38291568844997</v>
      </c>
      <c r="M25" s="184">
        <v>254.46752396117944</v>
      </c>
      <c r="N25" s="184">
        <v>247.59368318054186</v>
      </c>
      <c r="O25" s="184">
        <v>234.31292766899446</v>
      </c>
      <c r="P25" s="184">
        <v>262.27358778751432</v>
      </c>
      <c r="Q25" s="184">
        <v>263.35273892670136</v>
      </c>
      <c r="R25" s="184">
        <v>267.93488235477213</v>
      </c>
      <c r="S25" s="184">
        <v>249.21396733720579</v>
      </c>
      <c r="T25" s="184">
        <v>281.78629872897926</v>
      </c>
      <c r="U25" s="184">
        <v>282.6460387138153</v>
      </c>
      <c r="V25" s="184">
        <v>259.96317090590219</v>
      </c>
      <c r="W25" s="364"/>
    </row>
    <row r="26" spans="1:23" s="106" customFormat="1" ht="15" customHeight="1">
      <c r="A26" s="80">
        <v>22</v>
      </c>
      <c r="B26" s="186" t="s">
        <v>536</v>
      </c>
      <c r="C26" s="184">
        <v>194.91223128268948</v>
      </c>
      <c r="D26" s="184">
        <v>204.02543629429184</v>
      </c>
      <c r="E26" s="184">
        <v>217.28089615491581</v>
      </c>
      <c r="F26" s="184">
        <v>219.3141982415514</v>
      </c>
      <c r="G26" s="184">
        <v>219.05258138833159</v>
      </c>
      <c r="H26" s="184">
        <v>217.75375467598946</v>
      </c>
      <c r="I26" s="184">
        <v>221.37481481402102</v>
      </c>
      <c r="J26" s="184">
        <v>218.63146646238542</v>
      </c>
      <c r="K26" s="184">
        <v>210.47238197166317</v>
      </c>
      <c r="L26" s="184">
        <v>183.27984917230526</v>
      </c>
      <c r="M26" s="184">
        <v>228.88072299900332</v>
      </c>
      <c r="N26" s="184">
        <v>220.70807930361357</v>
      </c>
      <c r="O26" s="184">
        <v>204.20230029763167</v>
      </c>
      <c r="P26" s="184">
        <v>226.12995864464281</v>
      </c>
      <c r="Q26" s="184">
        <v>236.51917933471907</v>
      </c>
      <c r="R26" s="184">
        <v>244.6876868024475</v>
      </c>
      <c r="S26" s="184">
        <v>222.97503221517923</v>
      </c>
      <c r="T26" s="184">
        <v>252.51473587514857</v>
      </c>
      <c r="U26" s="184">
        <v>255.25426182595476</v>
      </c>
      <c r="V26" s="184">
        <v>232.05658109467532</v>
      </c>
      <c r="W26" s="364"/>
    </row>
    <row r="27" spans="1:23" s="106" customFormat="1" ht="15" customHeight="1">
      <c r="A27" s="80">
        <v>23</v>
      </c>
      <c r="B27" s="187" t="s">
        <v>537</v>
      </c>
      <c r="C27" s="184">
        <v>36.570466000000003</v>
      </c>
      <c r="D27" s="184">
        <v>40.166495000000005</v>
      </c>
      <c r="E27" s="184">
        <v>42.514749999999999</v>
      </c>
      <c r="F27" s="184">
        <v>45.977713999999999</v>
      </c>
      <c r="G27" s="184">
        <v>45.257806000000002</v>
      </c>
      <c r="H27" s="184">
        <v>45.158003999999998</v>
      </c>
      <c r="I27" s="184">
        <v>45.741872000000001</v>
      </c>
      <c r="J27" s="184">
        <v>50.349767</v>
      </c>
      <c r="K27" s="184">
        <v>43.869207000000003</v>
      </c>
      <c r="L27" s="184">
        <v>39.878625999999997</v>
      </c>
      <c r="M27" s="184">
        <v>51.625309000000001</v>
      </c>
      <c r="N27" s="184">
        <v>46.386068405199993</v>
      </c>
      <c r="O27" s="184">
        <v>43.811700000000002</v>
      </c>
      <c r="P27" s="184">
        <v>40.852899999999998</v>
      </c>
      <c r="Q27" s="184">
        <v>50.283900000000003</v>
      </c>
      <c r="R27" s="184">
        <v>49.961500000000001</v>
      </c>
      <c r="S27" s="184">
        <v>44.260627999999997</v>
      </c>
      <c r="T27" s="184">
        <v>42.136400000000002</v>
      </c>
      <c r="U27" s="184">
        <v>45.596499999999999</v>
      </c>
      <c r="V27" s="184">
        <v>47.9465</v>
      </c>
      <c r="W27" s="364"/>
    </row>
    <row r="28" spans="1:23" s="106" customFormat="1" ht="15" customHeight="1">
      <c r="A28" s="80">
        <v>24</v>
      </c>
      <c r="B28" s="187" t="s">
        <v>538</v>
      </c>
      <c r="C28" s="184">
        <v>36.441884795789477</v>
      </c>
      <c r="D28" s="184">
        <v>38.354583649473682</v>
      </c>
      <c r="E28" s="184">
        <v>41.318629506315787</v>
      </c>
      <c r="F28" s="184">
        <v>39.293779562105257</v>
      </c>
      <c r="G28" s="184">
        <v>39.610759432631582</v>
      </c>
      <c r="H28" s="184">
        <v>40.39176809578948</v>
      </c>
      <c r="I28" s="184">
        <v>42.214226128421053</v>
      </c>
      <c r="J28" s="184">
        <v>37.200881872631584</v>
      </c>
      <c r="K28" s="184">
        <v>38.804180365263157</v>
      </c>
      <c r="L28" s="184">
        <v>34.318523502105265</v>
      </c>
      <c r="M28" s="184">
        <v>40.912383730526315</v>
      </c>
      <c r="N28" s="184">
        <v>37.506965838593146</v>
      </c>
      <c r="O28" s="184">
        <v>31.272478315789471</v>
      </c>
      <c r="P28" s="184">
        <v>37.411696154736838</v>
      </c>
      <c r="Q28" s="184">
        <v>34.892059684210523</v>
      </c>
      <c r="R28" s="184">
        <v>38.062851052631579</v>
      </c>
      <c r="S28" s="184">
        <v>33.874324947368422</v>
      </c>
      <c r="T28" s="184">
        <v>41.703713052631585</v>
      </c>
      <c r="U28" s="184">
        <v>38.610447368421056</v>
      </c>
      <c r="V28" s="184">
        <v>32.761608315789474</v>
      </c>
      <c r="W28" s="364"/>
    </row>
    <row r="29" spans="1:23" s="106" customFormat="1" ht="15" customHeight="1">
      <c r="A29" s="80">
        <v>25</v>
      </c>
      <c r="B29" s="187" t="s">
        <v>539</v>
      </c>
      <c r="C29" s="184">
        <v>3.2426629999999999</v>
      </c>
      <c r="D29" s="184">
        <v>3.2553719999999999</v>
      </c>
      <c r="E29" s="184">
        <v>2.1208780000000003</v>
      </c>
      <c r="F29" s="184">
        <v>2.9940600000000002</v>
      </c>
      <c r="G29" s="184">
        <v>3.5140729999999998</v>
      </c>
      <c r="H29" s="184">
        <v>4.4078940000000006</v>
      </c>
      <c r="I29" s="184">
        <v>3.6898369999999998</v>
      </c>
      <c r="J29" s="184">
        <v>4.2570709999999998</v>
      </c>
      <c r="K29" s="184">
        <v>3.944118</v>
      </c>
      <c r="L29" s="184">
        <v>3.7443180000000003</v>
      </c>
      <c r="M29" s="184">
        <v>5.389545</v>
      </c>
      <c r="N29" s="184">
        <v>5.1641417106599992</v>
      </c>
      <c r="O29" s="184">
        <v>5.4354250000000004</v>
      </c>
      <c r="P29" s="184">
        <v>5.4112799300000001</v>
      </c>
      <c r="Q29" s="184">
        <v>5.2516135999999998</v>
      </c>
      <c r="R29" s="184">
        <v>6.4031692000000007</v>
      </c>
      <c r="S29" s="184">
        <v>5.7873077000000004</v>
      </c>
      <c r="T29" s="184">
        <v>3.9689908999999997</v>
      </c>
      <c r="U29" s="184">
        <v>4.9266569000000002</v>
      </c>
      <c r="V29" s="184">
        <v>5.8578326000000001</v>
      </c>
      <c r="W29" s="364"/>
    </row>
    <row r="30" spans="1:23" s="106" customFormat="1" ht="15" customHeight="1">
      <c r="A30" s="80">
        <v>26</v>
      </c>
      <c r="B30" s="187" t="s">
        <v>540</v>
      </c>
      <c r="C30" s="184">
        <v>7.0472296669000007</v>
      </c>
      <c r="D30" s="184">
        <v>6.1871590029999988</v>
      </c>
      <c r="E30" s="184">
        <v>7.2439142986000009</v>
      </c>
      <c r="F30" s="184">
        <v>6.1188395755999991</v>
      </c>
      <c r="G30" s="184">
        <v>7.4888545656999996</v>
      </c>
      <c r="H30" s="184">
        <v>8.0219122602000006</v>
      </c>
      <c r="I30" s="184">
        <v>9.0237079855999998</v>
      </c>
      <c r="J30" s="184">
        <v>7.1421567436000002</v>
      </c>
      <c r="K30" s="184">
        <v>6.967865366399999</v>
      </c>
      <c r="L30" s="184">
        <v>7.0678430401999996</v>
      </c>
      <c r="M30" s="184">
        <v>8.3204918684769993</v>
      </c>
      <c r="N30" s="184">
        <v>7.6249240432604513</v>
      </c>
      <c r="O30" s="184">
        <v>8.047672705870065</v>
      </c>
      <c r="P30" s="184">
        <v>8.7485234799059697</v>
      </c>
      <c r="Q30" s="184">
        <v>8.4947580948999999</v>
      </c>
      <c r="R30" s="184">
        <v>8.9842921052080538</v>
      </c>
      <c r="S30" s="184">
        <v>7.5291603253996398</v>
      </c>
      <c r="T30" s="184">
        <v>8.2669552992999993</v>
      </c>
      <c r="U30" s="184">
        <v>8.5357683669999993</v>
      </c>
      <c r="V30" s="184">
        <v>7.6056631092000009</v>
      </c>
      <c r="W30" s="364"/>
    </row>
    <row r="31" spans="1:23" s="106" customFormat="1" ht="15" customHeight="1">
      <c r="A31" s="80">
        <v>27</v>
      </c>
      <c r="B31" s="187" t="s">
        <v>541</v>
      </c>
      <c r="C31" s="184">
        <v>16.785</v>
      </c>
      <c r="D31" s="184">
        <v>18.695</v>
      </c>
      <c r="E31" s="184">
        <v>19.425000000000001</v>
      </c>
      <c r="F31" s="184">
        <v>20.725000000000001</v>
      </c>
      <c r="G31" s="184">
        <v>20.524999999999999</v>
      </c>
      <c r="H31" s="184">
        <v>20.18</v>
      </c>
      <c r="I31" s="184">
        <v>20.440000000000001</v>
      </c>
      <c r="J31" s="184">
        <v>22.675000000000001</v>
      </c>
      <c r="K31" s="184">
        <v>19.234999999999999</v>
      </c>
      <c r="L31" s="184">
        <v>17.5</v>
      </c>
      <c r="M31" s="184">
        <v>23.16</v>
      </c>
      <c r="N31" s="184">
        <v>20.524999999999999</v>
      </c>
      <c r="O31" s="184">
        <v>19.75</v>
      </c>
      <c r="P31" s="184">
        <v>18.100000000000001</v>
      </c>
      <c r="Q31" s="184">
        <v>22.164999999999999</v>
      </c>
      <c r="R31" s="184">
        <v>22.43</v>
      </c>
      <c r="S31" s="184">
        <v>19.48</v>
      </c>
      <c r="T31" s="184">
        <v>17.905000000000001</v>
      </c>
      <c r="U31" s="184">
        <v>19.8</v>
      </c>
      <c r="V31" s="184">
        <v>19.8</v>
      </c>
      <c r="W31" s="364"/>
    </row>
    <row r="32" spans="1:23" s="106" customFormat="1" ht="15" customHeight="1">
      <c r="A32" s="80">
        <v>28</v>
      </c>
      <c r="B32" s="187" t="s">
        <v>542</v>
      </c>
      <c r="C32" s="184">
        <v>9.6180000000000003</v>
      </c>
      <c r="D32" s="184">
        <v>9.9118181818181821</v>
      </c>
      <c r="E32" s="184">
        <v>9.84</v>
      </c>
      <c r="F32" s="184">
        <v>9.5538461538461519</v>
      </c>
      <c r="G32" s="184">
        <v>8.8109999999999999</v>
      </c>
      <c r="H32" s="184">
        <v>8.7690000000000001</v>
      </c>
      <c r="I32" s="184">
        <v>8.7940000000000005</v>
      </c>
      <c r="J32" s="184">
        <v>7.9181538461538459</v>
      </c>
      <c r="K32" s="184">
        <v>7.758</v>
      </c>
      <c r="L32" s="184">
        <v>6.8129999999999997</v>
      </c>
      <c r="M32" s="184">
        <v>6.8029999999999999</v>
      </c>
      <c r="N32" s="184">
        <v>6.38</v>
      </c>
      <c r="O32" s="184">
        <v>5.8959999999999999</v>
      </c>
      <c r="P32" s="184">
        <v>6.7670000000000003</v>
      </c>
      <c r="Q32" s="184">
        <v>6.6608309556085432</v>
      </c>
      <c r="R32" s="184">
        <v>7.177147444607848</v>
      </c>
      <c r="S32" s="184">
        <v>6.5849924894111682</v>
      </c>
      <c r="T32" s="184">
        <v>7.7281966232170163</v>
      </c>
      <c r="U32" s="184">
        <v>7.3908739605336793</v>
      </c>
      <c r="V32" s="184">
        <v>6.4753129896858868</v>
      </c>
      <c r="W32" s="364"/>
    </row>
    <row r="33" spans="1:23" s="106" customFormat="1" ht="15" customHeight="1">
      <c r="A33" s="80">
        <v>29</v>
      </c>
      <c r="B33" s="187" t="s">
        <v>543</v>
      </c>
      <c r="C33" s="184">
        <v>84.65642600000001</v>
      </c>
      <c r="D33" s="184">
        <v>86.846919</v>
      </c>
      <c r="E33" s="184">
        <v>94.255769999999998</v>
      </c>
      <c r="F33" s="184">
        <v>94.080049999999986</v>
      </c>
      <c r="G33" s="184">
        <v>93.277602000000002</v>
      </c>
      <c r="H33" s="184">
        <v>90.263785999999996</v>
      </c>
      <c r="I33" s="184">
        <v>90.927837999999994</v>
      </c>
      <c r="J33" s="184">
        <v>88.499943999999985</v>
      </c>
      <c r="K33" s="184">
        <v>89.307271000000014</v>
      </c>
      <c r="L33" s="184">
        <v>73.343328</v>
      </c>
      <c r="M33" s="184">
        <v>92.083235000000002</v>
      </c>
      <c r="N33" s="184">
        <v>96.567133305900001</v>
      </c>
      <c r="O33" s="184">
        <v>89.3985892759721</v>
      </c>
      <c r="P33" s="184">
        <v>108.23159200000001</v>
      </c>
      <c r="Q33" s="184">
        <v>108.1987</v>
      </c>
      <c r="R33" s="184">
        <v>111.09519999999999</v>
      </c>
      <c r="S33" s="184">
        <v>104.93276999999999</v>
      </c>
      <c r="T33" s="184">
        <v>130.28399999999999</v>
      </c>
      <c r="U33" s="184">
        <v>129.8905</v>
      </c>
      <c r="V33" s="184">
        <v>111.1104</v>
      </c>
      <c r="W33" s="364"/>
    </row>
    <row r="34" spans="1:23" s="106" customFormat="1" ht="15" customHeight="1">
      <c r="A34" s="80">
        <v>30</v>
      </c>
      <c r="B34" s="187" t="s">
        <v>544</v>
      </c>
      <c r="C34" s="184">
        <v>0.55056181999999987</v>
      </c>
      <c r="D34" s="184">
        <v>0.60808945999999997</v>
      </c>
      <c r="E34" s="184">
        <v>0.56195434999999994</v>
      </c>
      <c r="F34" s="184">
        <v>0.57090894999999997</v>
      </c>
      <c r="G34" s="184">
        <v>0.56748639000000001</v>
      </c>
      <c r="H34" s="184">
        <v>0.56139032000000011</v>
      </c>
      <c r="I34" s="184">
        <v>0.54333369999999992</v>
      </c>
      <c r="J34" s="184">
        <v>0.58849200000000002</v>
      </c>
      <c r="K34" s="184">
        <v>0.58674024000000002</v>
      </c>
      <c r="L34" s="184">
        <v>0.61421063000000009</v>
      </c>
      <c r="M34" s="184">
        <v>0.58675840000000001</v>
      </c>
      <c r="N34" s="184">
        <v>0.55384599999999995</v>
      </c>
      <c r="O34" s="184">
        <v>0.59043499999999993</v>
      </c>
      <c r="P34" s="184">
        <v>0.60696707999999999</v>
      </c>
      <c r="Q34" s="184">
        <v>0.57231699999999996</v>
      </c>
      <c r="R34" s="184">
        <v>0.57352700000000001</v>
      </c>
      <c r="S34" s="184">
        <v>0.525848753</v>
      </c>
      <c r="T34" s="184">
        <v>0.52148000000000005</v>
      </c>
      <c r="U34" s="184">
        <v>0.50351522999999998</v>
      </c>
      <c r="V34" s="184">
        <v>0.49926408</v>
      </c>
      <c r="W34" s="364"/>
    </row>
    <row r="35" spans="1:23" s="106" customFormat="1" ht="15" customHeight="1">
      <c r="A35" s="80">
        <v>31</v>
      </c>
      <c r="B35" s="186" t="s">
        <v>545</v>
      </c>
      <c r="C35" s="184">
        <v>16.801833548997966</v>
      </c>
      <c r="D35" s="184">
        <v>16.877070316839273</v>
      </c>
      <c r="E35" s="184">
        <v>18.138346755155659</v>
      </c>
      <c r="F35" s="184">
        <v>18.3063142116862</v>
      </c>
      <c r="G35" s="184">
        <v>19.18050972524351</v>
      </c>
      <c r="H35" s="184">
        <v>18.603703601730956</v>
      </c>
      <c r="I35" s="184">
        <v>24.503088408081052</v>
      </c>
      <c r="J35" s="184">
        <v>18.574912321330128</v>
      </c>
      <c r="K35" s="184">
        <v>19.833190772159558</v>
      </c>
      <c r="L35" s="184">
        <v>23.793765857644697</v>
      </c>
      <c r="M35" s="184">
        <v>25.285728050176118</v>
      </c>
      <c r="N35" s="184">
        <v>26.571723145428287</v>
      </c>
      <c r="O35" s="184">
        <v>29.799756229862794</v>
      </c>
      <c r="P35" s="184">
        <v>35.813453199371494</v>
      </c>
      <c r="Q35" s="184">
        <v>26.514320320982254</v>
      </c>
      <c r="R35" s="184">
        <v>22.985691076824658</v>
      </c>
      <c r="S35" s="184">
        <v>25.954830008026573</v>
      </c>
      <c r="T35" s="184">
        <v>28.992639665830676</v>
      </c>
      <c r="U35" s="184">
        <v>27.130124683860583</v>
      </c>
      <c r="V35" s="184">
        <v>27.634575908726848</v>
      </c>
      <c r="W35" s="364"/>
    </row>
    <row r="36" spans="1:23" s="106" customFormat="1" ht="15" customHeight="1">
      <c r="A36" s="80">
        <v>32</v>
      </c>
      <c r="B36" s="186" t="s">
        <v>546</v>
      </c>
      <c r="C36" s="184">
        <v>0.22204641249999998</v>
      </c>
      <c r="D36" s="184">
        <v>0.24461225950000001</v>
      </c>
      <c r="E36" s="184">
        <v>0.258404456</v>
      </c>
      <c r="F36" s="184">
        <v>0.26284856549999996</v>
      </c>
      <c r="G36" s="184">
        <v>0.28218998950000002</v>
      </c>
      <c r="H36" s="184">
        <v>0.27188403350000001</v>
      </c>
      <c r="I36" s="184">
        <v>0.24917959700000003</v>
      </c>
      <c r="J36" s="184">
        <v>0.24161071450000002</v>
      </c>
      <c r="K36" s="184">
        <v>0.24815031800000001</v>
      </c>
      <c r="L36" s="184">
        <v>0.30930065849999999</v>
      </c>
      <c r="M36" s="184">
        <v>0.30107291199999997</v>
      </c>
      <c r="N36" s="184">
        <v>0.31388073149999995</v>
      </c>
      <c r="O36" s="184">
        <v>0.3108711415</v>
      </c>
      <c r="P36" s="184">
        <v>0.33017594350000001</v>
      </c>
      <c r="Q36" s="184">
        <v>0.31923927099999999</v>
      </c>
      <c r="R36" s="184">
        <v>0.2615044755</v>
      </c>
      <c r="S36" s="184">
        <v>0.28410511399999999</v>
      </c>
      <c r="T36" s="184">
        <v>0.27892318800000004</v>
      </c>
      <c r="U36" s="184">
        <v>0.261652204</v>
      </c>
      <c r="V36" s="184">
        <v>0.27201390250000002</v>
      </c>
      <c r="W36" s="364"/>
    </row>
    <row r="37" spans="1:23" s="106" customFormat="1" ht="15" customHeight="1">
      <c r="A37" s="80">
        <v>33</v>
      </c>
      <c r="B37" s="187" t="s">
        <v>547</v>
      </c>
      <c r="C37" s="184">
        <v>0.182</v>
      </c>
      <c r="D37" s="184">
        <v>0.20730000000000001</v>
      </c>
      <c r="E37" s="184">
        <v>0.21630000000000002</v>
      </c>
      <c r="F37" s="184">
        <v>0.22469999999999998</v>
      </c>
      <c r="G37" s="184">
        <v>0.2452</v>
      </c>
      <c r="H37" s="184">
        <v>0.2258</v>
      </c>
      <c r="I37" s="184">
        <v>0.20631200000000002</v>
      </c>
      <c r="J37" s="184">
        <v>0.18901200000000001</v>
      </c>
      <c r="K37" s="184">
        <v>0.19561200000000004</v>
      </c>
      <c r="L37" s="184">
        <v>0.25934429999999997</v>
      </c>
      <c r="M37" s="184">
        <v>0.25057459999999998</v>
      </c>
      <c r="N37" s="184">
        <v>0.26310119999999998</v>
      </c>
      <c r="O37" s="184">
        <v>0.27140239999999999</v>
      </c>
      <c r="P37" s="184">
        <v>0.2791788</v>
      </c>
      <c r="Q37" s="184">
        <v>0.25947809999999999</v>
      </c>
      <c r="R37" s="184">
        <v>0.2116644</v>
      </c>
      <c r="S37" s="184">
        <v>0.22694890000000001</v>
      </c>
      <c r="T37" s="184">
        <v>0.23198540000000001</v>
      </c>
      <c r="U37" s="184">
        <v>0.19978120000000002</v>
      </c>
      <c r="V37" s="184">
        <v>0.22069620000000001</v>
      </c>
      <c r="W37" s="364"/>
    </row>
    <row r="38" spans="1:23" s="106" customFormat="1" ht="15" customHeight="1">
      <c r="A38" s="80">
        <v>34</v>
      </c>
      <c r="B38" s="187" t="s">
        <v>548</v>
      </c>
      <c r="C38" s="184">
        <v>4.0046412499999996E-2</v>
      </c>
      <c r="D38" s="184">
        <v>3.7312259500000007E-2</v>
      </c>
      <c r="E38" s="184">
        <v>4.2104455999999998E-2</v>
      </c>
      <c r="F38" s="184">
        <v>3.8148565499999988E-2</v>
      </c>
      <c r="G38" s="184">
        <v>3.6989989500000001E-2</v>
      </c>
      <c r="H38" s="184">
        <v>4.6084033500000003E-2</v>
      </c>
      <c r="I38" s="184">
        <v>4.2867597000000021E-2</v>
      </c>
      <c r="J38" s="184">
        <v>5.2598714499999998E-2</v>
      </c>
      <c r="K38" s="184">
        <v>5.2538317999999973E-2</v>
      </c>
      <c r="L38" s="184">
        <v>4.9956358499999999E-2</v>
      </c>
      <c r="M38" s="184">
        <v>5.0498311999999997E-2</v>
      </c>
      <c r="N38" s="184">
        <v>5.0779531499999982E-2</v>
      </c>
      <c r="O38" s="184">
        <v>3.9468741500000015E-2</v>
      </c>
      <c r="P38" s="184">
        <v>5.0997143499999995E-2</v>
      </c>
      <c r="Q38" s="184">
        <v>5.9761171000000002E-2</v>
      </c>
      <c r="R38" s="184">
        <v>4.984007549999999E-2</v>
      </c>
      <c r="S38" s="184">
        <v>5.7156213999999997E-2</v>
      </c>
      <c r="T38" s="184">
        <v>4.6937788000000015E-2</v>
      </c>
      <c r="U38" s="184">
        <v>6.1871004E-2</v>
      </c>
      <c r="V38" s="184">
        <v>5.1317702499999986E-2</v>
      </c>
      <c r="W38" s="364"/>
    </row>
    <row r="39" spans="1:23" s="106" customFormat="1" ht="15" customHeight="1">
      <c r="A39" s="80">
        <v>35</v>
      </c>
      <c r="B39" s="192" t="s">
        <v>549</v>
      </c>
      <c r="C39" s="184">
        <v>1086.0247169737688</v>
      </c>
      <c r="D39" s="184">
        <v>1088.3381477673965</v>
      </c>
      <c r="E39" s="184">
        <v>1122.3079827546062</v>
      </c>
      <c r="F39" s="184">
        <v>1083.6364170180252</v>
      </c>
      <c r="G39" s="184">
        <v>1075.3316727577574</v>
      </c>
      <c r="H39" s="184">
        <v>1048.9205535318165</v>
      </c>
      <c r="I39" s="184">
        <v>1045.3270621018587</v>
      </c>
      <c r="J39" s="184">
        <v>1075.6910116330171</v>
      </c>
      <c r="K39" s="184">
        <v>1059.7556106264856</v>
      </c>
      <c r="L39" s="184">
        <v>1055.1087227049275</v>
      </c>
      <c r="M39" s="184">
        <v>1041.6105225164854</v>
      </c>
      <c r="N39" s="184">
        <v>1022.5575082560262</v>
      </c>
      <c r="O39" s="184">
        <v>1035.2844752488718</v>
      </c>
      <c r="P39" s="184">
        <v>1001.3565417827342</v>
      </c>
      <c r="Q39" s="184">
        <v>1010.267507263865</v>
      </c>
      <c r="R39" s="184">
        <v>950.2640228946666</v>
      </c>
      <c r="S39" s="184">
        <v>985.71770146445704</v>
      </c>
      <c r="T39" s="184">
        <v>955.30118557431319</v>
      </c>
      <c r="U39" s="184">
        <v>966.04023822415468</v>
      </c>
      <c r="V39" s="184">
        <v>992.82397085104333</v>
      </c>
      <c r="W39" s="364"/>
    </row>
    <row r="40" spans="1:23" s="106" customFormat="1" ht="15" customHeight="1">
      <c r="A40" s="80">
        <v>36</v>
      </c>
      <c r="B40" s="186" t="s">
        <v>654</v>
      </c>
      <c r="C40" s="184">
        <v>998.6658912511316</v>
      </c>
      <c r="D40" s="184">
        <v>1001.7275126353127</v>
      </c>
      <c r="E40" s="184">
        <v>1035.7063630848993</v>
      </c>
      <c r="F40" s="184">
        <v>998.34561553714684</v>
      </c>
      <c r="G40" s="184">
        <v>989.78889678982137</v>
      </c>
      <c r="H40" s="184">
        <v>963.81043669319854</v>
      </c>
      <c r="I40" s="184">
        <v>961.59627954571249</v>
      </c>
      <c r="J40" s="184">
        <v>991.63610960018082</v>
      </c>
      <c r="K40" s="184">
        <v>977.24391820620554</v>
      </c>
      <c r="L40" s="184">
        <v>973.5778711262534</v>
      </c>
      <c r="M40" s="184">
        <v>961.90213859364417</v>
      </c>
      <c r="N40" s="184">
        <v>942.64401456787857</v>
      </c>
      <c r="O40" s="184">
        <v>956.50831670006687</v>
      </c>
      <c r="P40" s="184">
        <v>922.38386094386397</v>
      </c>
      <c r="Q40" s="184">
        <v>930.85623027502106</v>
      </c>
      <c r="R40" s="184">
        <v>870.89017436447375</v>
      </c>
      <c r="S40" s="184">
        <v>907.25000123661948</v>
      </c>
      <c r="T40" s="184">
        <v>877.56117015539678</v>
      </c>
      <c r="U40" s="184">
        <v>887.41600214382572</v>
      </c>
      <c r="V40" s="184">
        <v>913.77485646629009</v>
      </c>
      <c r="W40" s="364"/>
    </row>
    <row r="41" spans="1:23" s="106" customFormat="1" ht="15" customHeight="1">
      <c r="A41" s="80">
        <v>37</v>
      </c>
      <c r="B41" s="186" t="s">
        <v>655</v>
      </c>
      <c r="C41" s="184">
        <v>86.127864453551382</v>
      </c>
      <c r="D41" s="184">
        <v>85.405164765677796</v>
      </c>
      <c r="E41" s="184">
        <v>85.436393854130557</v>
      </c>
      <c r="F41" s="184">
        <v>84.164671640866558</v>
      </c>
      <c r="G41" s="184">
        <v>84.43083043708053</v>
      </c>
      <c r="H41" s="184">
        <v>84.015315220143293</v>
      </c>
      <c r="I41" s="184">
        <v>82.693226626077191</v>
      </c>
      <c r="J41" s="184">
        <v>83.054797790634794</v>
      </c>
      <c r="K41" s="184">
        <v>81.556510898597338</v>
      </c>
      <c r="L41" s="184">
        <v>80.609405250098263</v>
      </c>
      <c r="M41" s="184">
        <v>78.830657670029993</v>
      </c>
      <c r="N41" s="184">
        <v>79.078099504126556</v>
      </c>
      <c r="O41" s="184">
        <v>77.950541094979357</v>
      </c>
      <c r="P41" s="184">
        <v>78.188907418536076</v>
      </c>
      <c r="Q41" s="184">
        <v>78.671487845517376</v>
      </c>
      <c r="R41" s="184">
        <v>78.679713008296616</v>
      </c>
      <c r="S41" s="184">
        <v>77.763684367282636</v>
      </c>
      <c r="T41" s="184">
        <v>77.056769509443185</v>
      </c>
      <c r="U41" s="184">
        <v>77.960676112980124</v>
      </c>
      <c r="V41" s="184">
        <v>78.386261486339066</v>
      </c>
      <c r="W41" s="364"/>
    </row>
    <row r="42" spans="1:23" s="106" customFormat="1" ht="15" customHeight="1">
      <c r="A42" s="80">
        <v>38</v>
      </c>
      <c r="B42" s="186" t="s">
        <v>550</v>
      </c>
      <c r="C42" s="184">
        <v>1.2309612690859026</v>
      </c>
      <c r="D42" s="184">
        <v>1.2054703664061655</v>
      </c>
      <c r="E42" s="184">
        <v>1.1652258155764483</v>
      </c>
      <c r="F42" s="184">
        <v>1.1261298400116884</v>
      </c>
      <c r="G42" s="184">
        <v>1.1119455308555493</v>
      </c>
      <c r="H42" s="184">
        <v>1.0948016184748601</v>
      </c>
      <c r="I42" s="184">
        <v>1.0375559300689561</v>
      </c>
      <c r="J42" s="184">
        <v>1.0001042422013884</v>
      </c>
      <c r="K42" s="184">
        <v>0.95518152168284343</v>
      </c>
      <c r="L42" s="184">
        <v>0.9214463285756691</v>
      </c>
      <c r="M42" s="184">
        <v>0.87772625281127981</v>
      </c>
      <c r="N42" s="184">
        <v>0.83539418402103216</v>
      </c>
      <c r="O42" s="184">
        <v>0.82561745382544294</v>
      </c>
      <c r="P42" s="184">
        <v>0.78377342033423869</v>
      </c>
      <c r="Q42" s="184">
        <v>0.73978914332661028</v>
      </c>
      <c r="R42" s="184">
        <v>0.69413552189620409</v>
      </c>
      <c r="S42" s="184">
        <v>0.70401586055487941</v>
      </c>
      <c r="T42" s="184">
        <v>0.68324590947329789</v>
      </c>
      <c r="U42" s="184">
        <v>0.66355996734892664</v>
      </c>
      <c r="V42" s="184">
        <v>0.66285289841418671</v>
      </c>
      <c r="W42" s="364"/>
    </row>
    <row r="43" spans="1:23" s="106" customFormat="1" ht="15" customHeight="1">
      <c r="A43" s="80">
        <v>39</v>
      </c>
      <c r="B43" s="186" t="s">
        <v>551</v>
      </c>
      <c r="C43" s="184">
        <v>0</v>
      </c>
      <c r="D43" s="184">
        <v>0</v>
      </c>
      <c r="E43" s="184">
        <v>0</v>
      </c>
      <c r="F43" s="184">
        <v>0</v>
      </c>
      <c r="G43" s="184">
        <v>0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0</v>
      </c>
      <c r="N43" s="184">
        <v>0</v>
      </c>
      <c r="O43" s="184">
        <v>0</v>
      </c>
      <c r="P43" s="184">
        <v>0</v>
      </c>
      <c r="Q43" s="184">
        <v>0</v>
      </c>
      <c r="R43" s="184">
        <v>0</v>
      </c>
      <c r="S43" s="184">
        <v>0</v>
      </c>
      <c r="T43" s="184">
        <v>0</v>
      </c>
      <c r="U43" s="184">
        <v>0</v>
      </c>
      <c r="V43" s="184">
        <v>0</v>
      </c>
      <c r="W43" s="364"/>
    </row>
    <row r="44" spans="1:23" s="106" customFormat="1" ht="15" customHeight="1">
      <c r="A44" s="80">
        <v>40</v>
      </c>
      <c r="B44" s="183" t="s">
        <v>552</v>
      </c>
      <c r="C44" s="184">
        <v>463.14950110000007</v>
      </c>
      <c r="D44" s="184">
        <v>463.59164290000001</v>
      </c>
      <c r="E44" s="184">
        <v>474.99111880000004</v>
      </c>
      <c r="F44" s="184">
        <v>482.42806619999993</v>
      </c>
      <c r="G44" s="184">
        <v>504.74692120000009</v>
      </c>
      <c r="H44" s="184">
        <v>489.08241290000001</v>
      </c>
      <c r="I44" s="184">
        <v>521.17945799999995</v>
      </c>
      <c r="J44" s="184">
        <v>507.03816230000001</v>
      </c>
      <c r="K44" s="184">
        <v>513.2950419</v>
      </c>
      <c r="L44" s="184">
        <v>542.31218820000004</v>
      </c>
      <c r="M44" s="184">
        <v>562.37596870000004</v>
      </c>
      <c r="N44" s="184">
        <v>563.54181679999999</v>
      </c>
      <c r="O44" s="184">
        <v>600.85592989999998</v>
      </c>
      <c r="P44" s="184">
        <v>607.48573480000016</v>
      </c>
      <c r="Q44" s="184">
        <v>606.91411329999994</v>
      </c>
      <c r="R44" s="184">
        <v>539.22688770000002</v>
      </c>
      <c r="S44" s="184">
        <v>592.544821199995</v>
      </c>
      <c r="T44" s="184">
        <v>615.86527119999676</v>
      </c>
      <c r="U44" s="184">
        <v>603.78308840000216</v>
      </c>
      <c r="V44" s="184">
        <v>627.42226449999873</v>
      </c>
      <c r="W44" s="364"/>
    </row>
    <row r="45" spans="1:23" s="106" customFormat="1" ht="15" customHeight="1">
      <c r="A45" s="80">
        <v>41</v>
      </c>
      <c r="B45" s="185" t="s">
        <v>7</v>
      </c>
      <c r="C45" s="184">
        <v>277.26256700000005</v>
      </c>
      <c r="D45" s="184">
        <v>274.97802380000002</v>
      </c>
      <c r="E45" s="184">
        <v>290.34341690000002</v>
      </c>
      <c r="F45" s="184">
        <v>287.21713439999996</v>
      </c>
      <c r="G45" s="184">
        <v>298.24910710000006</v>
      </c>
      <c r="H45" s="184">
        <v>290.44419069999998</v>
      </c>
      <c r="I45" s="184">
        <v>305.51667900000001</v>
      </c>
      <c r="J45" s="184">
        <v>296.93375659999998</v>
      </c>
      <c r="K45" s="184">
        <v>309.29500910000002</v>
      </c>
      <c r="L45" s="184">
        <v>319.27774190000002</v>
      </c>
      <c r="M45" s="184">
        <v>325.11319860000003</v>
      </c>
      <c r="N45" s="184">
        <v>326.42042509999999</v>
      </c>
      <c r="O45" s="184">
        <v>337.1018967</v>
      </c>
      <c r="P45" s="184">
        <v>336.13975980000004</v>
      </c>
      <c r="Q45" s="184">
        <v>337.48749259999994</v>
      </c>
      <c r="R45" s="184">
        <v>304.0521263</v>
      </c>
      <c r="S45" s="184">
        <v>322.81137140000004</v>
      </c>
      <c r="T45" s="184">
        <v>334.21004959999999</v>
      </c>
      <c r="U45" s="184">
        <v>335.16136170000004</v>
      </c>
      <c r="V45" s="184">
        <v>352.73971560000001</v>
      </c>
      <c r="W45" s="364"/>
    </row>
    <row r="46" spans="1:23" s="106" customFormat="1" ht="15" customHeight="1">
      <c r="A46" s="80">
        <v>42</v>
      </c>
      <c r="B46" s="186" t="s">
        <v>518</v>
      </c>
      <c r="C46" s="184">
        <v>172.45959920000001</v>
      </c>
      <c r="D46" s="184">
        <v>169.57468079999998</v>
      </c>
      <c r="E46" s="184">
        <v>190.1263998</v>
      </c>
      <c r="F46" s="184">
        <v>186.63368029999998</v>
      </c>
      <c r="G46" s="184">
        <v>194.23764620000003</v>
      </c>
      <c r="H46" s="184">
        <v>192.10183029999996</v>
      </c>
      <c r="I46" s="184">
        <v>194.53237419999999</v>
      </c>
      <c r="J46" s="184">
        <v>199.11790789999998</v>
      </c>
      <c r="K46" s="184">
        <v>208.19137520000001</v>
      </c>
      <c r="L46" s="184">
        <v>224.79117860000002</v>
      </c>
      <c r="M46" s="184">
        <v>224.38955200000001</v>
      </c>
      <c r="N46" s="184">
        <v>227.71472059999999</v>
      </c>
      <c r="O46" s="184">
        <v>232.57747960000003</v>
      </c>
      <c r="P46" s="184">
        <v>224.64242060000001</v>
      </c>
      <c r="Q46" s="184">
        <v>228.08430989999999</v>
      </c>
      <c r="R46" s="184">
        <v>213.1832564</v>
      </c>
      <c r="S46" s="184">
        <v>214.05754670000002</v>
      </c>
      <c r="T46" s="184">
        <v>222.25388929999997</v>
      </c>
      <c r="U46" s="184">
        <v>230.10465060000001</v>
      </c>
      <c r="V46" s="184">
        <v>244.7722201</v>
      </c>
      <c r="W46" s="365"/>
    </row>
    <row r="47" spans="1:23" s="106" customFormat="1" ht="15" customHeight="1">
      <c r="A47" s="80">
        <v>43</v>
      </c>
      <c r="B47" s="186" t="s">
        <v>524</v>
      </c>
      <c r="C47" s="184">
        <v>82.719022100000018</v>
      </c>
      <c r="D47" s="184">
        <v>82.708462800000007</v>
      </c>
      <c r="E47" s="184">
        <v>77.301037600000001</v>
      </c>
      <c r="F47" s="184">
        <v>78.76797169999999</v>
      </c>
      <c r="G47" s="184">
        <v>81.132615700000002</v>
      </c>
      <c r="H47" s="184">
        <v>73.680325699999997</v>
      </c>
      <c r="I47" s="184">
        <v>85.96087270000001</v>
      </c>
      <c r="J47" s="184">
        <v>73.018051700000001</v>
      </c>
      <c r="K47" s="184">
        <v>76.851718699999992</v>
      </c>
      <c r="L47" s="184">
        <v>69.2554406</v>
      </c>
      <c r="M47" s="184">
        <v>76.667688100000007</v>
      </c>
      <c r="N47" s="184">
        <v>72.541334199999994</v>
      </c>
      <c r="O47" s="184">
        <v>76.192401500000017</v>
      </c>
      <c r="P47" s="184">
        <v>80.006188199999997</v>
      </c>
      <c r="Q47" s="184">
        <v>78.025597599999998</v>
      </c>
      <c r="R47" s="184">
        <v>57.332179500000002</v>
      </c>
      <c r="S47" s="184">
        <v>73.437743900000001</v>
      </c>
      <c r="T47" s="184">
        <v>76.083110399999995</v>
      </c>
      <c r="U47" s="184">
        <v>68.807790900000001</v>
      </c>
      <c r="V47" s="184">
        <v>68.466349399999999</v>
      </c>
      <c r="W47" s="364"/>
    </row>
    <row r="48" spans="1:23" s="106" customFormat="1" ht="15" customHeight="1">
      <c r="A48" s="80">
        <v>44</v>
      </c>
      <c r="B48" s="187" t="s">
        <v>525</v>
      </c>
      <c r="C48" s="184">
        <v>47.029642200000005</v>
      </c>
      <c r="D48" s="184">
        <v>47.253799400000005</v>
      </c>
      <c r="E48" s="184">
        <v>42.880411799999997</v>
      </c>
      <c r="F48" s="184">
        <v>45.620184099999996</v>
      </c>
      <c r="G48" s="184">
        <v>51.182190199999994</v>
      </c>
      <c r="H48" s="184">
        <v>43.589450200000002</v>
      </c>
      <c r="I48" s="184">
        <v>51.851168600000001</v>
      </c>
      <c r="J48" s="184">
        <v>44.518330300000002</v>
      </c>
      <c r="K48" s="184">
        <v>48.554885399999996</v>
      </c>
      <c r="L48" s="184">
        <v>43.123667599999997</v>
      </c>
      <c r="M48" s="184">
        <v>51.165606300000007</v>
      </c>
      <c r="N48" s="184">
        <v>47.0249126</v>
      </c>
      <c r="O48" s="184">
        <v>49.599280600000007</v>
      </c>
      <c r="P48" s="184">
        <v>52.253295599999994</v>
      </c>
      <c r="Q48" s="184">
        <v>51.164605599999994</v>
      </c>
      <c r="R48" s="184">
        <v>33.579977700000001</v>
      </c>
      <c r="S48" s="184">
        <v>47.849545400000004</v>
      </c>
      <c r="T48" s="184">
        <v>47.127223499999992</v>
      </c>
      <c r="U48" s="184">
        <v>44.393779200000004</v>
      </c>
      <c r="V48" s="184">
        <v>45.180540999999998</v>
      </c>
      <c r="W48" s="365"/>
    </row>
    <row r="49" spans="1:23" s="106" customFormat="1" ht="15" customHeight="1">
      <c r="A49" s="80">
        <v>45</v>
      </c>
      <c r="B49" s="187" t="s">
        <v>526</v>
      </c>
      <c r="C49" s="184">
        <v>35.689379900000006</v>
      </c>
      <c r="D49" s="184">
        <v>35.454663400000001</v>
      </c>
      <c r="E49" s="184">
        <v>34.420625800000003</v>
      </c>
      <c r="F49" s="184">
        <v>33.147787599999994</v>
      </c>
      <c r="G49" s="184">
        <v>29.950425500000001</v>
      </c>
      <c r="H49" s="184">
        <v>30.090875500000003</v>
      </c>
      <c r="I49" s="184">
        <v>34.109704100000002</v>
      </c>
      <c r="J49" s="184">
        <v>28.499721400000002</v>
      </c>
      <c r="K49" s="184">
        <v>28.296833299999999</v>
      </c>
      <c r="L49" s="184">
        <v>26.131773000000003</v>
      </c>
      <c r="M49" s="184">
        <v>25.502081799999999</v>
      </c>
      <c r="N49" s="184">
        <v>25.516421600000001</v>
      </c>
      <c r="O49" s="184">
        <v>26.593120900000002</v>
      </c>
      <c r="P49" s="184">
        <v>27.752892599999999</v>
      </c>
      <c r="Q49" s="184">
        <v>26.860992000000003</v>
      </c>
      <c r="R49" s="184">
        <v>23.752201800000002</v>
      </c>
      <c r="S49" s="184">
        <v>25.588198499999997</v>
      </c>
      <c r="T49" s="184">
        <v>28.955886899999999</v>
      </c>
      <c r="U49" s="184">
        <v>24.4140117</v>
      </c>
      <c r="V49" s="184">
        <v>23.285808400000001</v>
      </c>
      <c r="W49" s="365"/>
    </row>
    <row r="50" spans="1:23" s="106" customFormat="1" ht="15" customHeight="1">
      <c r="A50" s="80">
        <v>46</v>
      </c>
      <c r="B50" s="186" t="s">
        <v>553</v>
      </c>
      <c r="C50" s="184">
        <v>22.083945700000001</v>
      </c>
      <c r="D50" s="184">
        <v>22.694880200000004</v>
      </c>
      <c r="E50" s="184">
        <v>22.915979500000006</v>
      </c>
      <c r="F50" s="184">
        <v>21.815482399999993</v>
      </c>
      <c r="G50" s="184">
        <v>22.878845199999997</v>
      </c>
      <c r="H50" s="184">
        <v>24.66203470000001</v>
      </c>
      <c r="I50" s="184">
        <v>25.023432099999997</v>
      </c>
      <c r="J50" s="184">
        <v>24.797797000000003</v>
      </c>
      <c r="K50" s="184">
        <v>24.251915200000003</v>
      </c>
      <c r="L50" s="184">
        <v>25.231122700000018</v>
      </c>
      <c r="M50" s="184">
        <v>24.055958500000017</v>
      </c>
      <c r="N50" s="184">
        <v>26.164370299999995</v>
      </c>
      <c r="O50" s="184">
        <v>28.332015599999991</v>
      </c>
      <c r="P50" s="184">
        <v>31.491150999999991</v>
      </c>
      <c r="Q50" s="184">
        <v>31.377585099999997</v>
      </c>
      <c r="R50" s="184">
        <v>33.536690399999991</v>
      </c>
      <c r="S50" s="184">
        <v>35.316080800000002</v>
      </c>
      <c r="T50" s="184">
        <v>35.873049899999998</v>
      </c>
      <c r="U50" s="184">
        <v>36.248920200000015</v>
      </c>
      <c r="V50" s="184">
        <v>39.501146100000014</v>
      </c>
      <c r="W50" s="364"/>
    </row>
    <row r="51" spans="1:23" s="106" customFormat="1" ht="15" customHeight="1">
      <c r="A51" s="80">
        <v>47</v>
      </c>
      <c r="B51" s="185" t="s">
        <v>554</v>
      </c>
      <c r="C51" s="184">
        <v>105.62433677351672</v>
      </c>
      <c r="D51" s="184">
        <v>105.62523704234464</v>
      </c>
      <c r="E51" s="184">
        <v>103.99989495232801</v>
      </c>
      <c r="F51" s="184">
        <v>109.16754786433194</v>
      </c>
      <c r="G51" s="184">
        <v>113.36817610561727</v>
      </c>
      <c r="H51" s="184">
        <v>104.28391931901754</v>
      </c>
      <c r="I51" s="184">
        <v>112.24951855848053</v>
      </c>
      <c r="J51" s="184">
        <v>108.26489512258979</v>
      </c>
      <c r="K51" s="184">
        <v>102.43116610476227</v>
      </c>
      <c r="L51" s="184">
        <v>109.01458359576482</v>
      </c>
      <c r="M51" s="184">
        <v>115.55245677953168</v>
      </c>
      <c r="N51" s="184">
        <v>113.66887091689003</v>
      </c>
      <c r="O51" s="184">
        <v>121.98390341072528</v>
      </c>
      <c r="P51" s="184">
        <v>119.4014569017161</v>
      </c>
      <c r="Q51" s="184">
        <v>122.09553302763166</v>
      </c>
      <c r="R51" s="184">
        <v>111.21960364430508</v>
      </c>
      <c r="S51" s="184">
        <v>127.07303296556645</v>
      </c>
      <c r="T51" s="184">
        <v>131.09205565125575</v>
      </c>
      <c r="U51" s="184">
        <v>123.61001853625025</v>
      </c>
      <c r="V51" s="184">
        <v>129.34851307478789</v>
      </c>
      <c r="W51" s="364"/>
    </row>
    <row r="52" spans="1:23" s="106" customFormat="1" ht="15" customHeight="1">
      <c r="A52" s="80">
        <v>48</v>
      </c>
      <c r="B52" s="186" t="s">
        <v>555</v>
      </c>
      <c r="C52" s="184">
        <v>48.514230029191836</v>
      </c>
      <c r="D52" s="184">
        <v>48.370553316013066</v>
      </c>
      <c r="E52" s="184">
        <v>51.744246641981661</v>
      </c>
      <c r="F52" s="184">
        <v>55.584115288733933</v>
      </c>
      <c r="G52" s="184">
        <v>56.74978526475747</v>
      </c>
      <c r="H52" s="184">
        <v>49.090647292989907</v>
      </c>
      <c r="I52" s="184">
        <v>53.506429237147273</v>
      </c>
      <c r="J52" s="184">
        <v>53.540947490389783</v>
      </c>
      <c r="K52" s="184">
        <v>49.133589716012729</v>
      </c>
      <c r="L52" s="184">
        <v>50.57840261173655</v>
      </c>
      <c r="M52" s="184">
        <v>53.346370422275115</v>
      </c>
      <c r="N52" s="184">
        <v>52.281498697680036</v>
      </c>
      <c r="O52" s="184">
        <v>54.728677341543587</v>
      </c>
      <c r="P52" s="184">
        <v>48.089623524327379</v>
      </c>
      <c r="Q52" s="184">
        <v>52.760028687442315</v>
      </c>
      <c r="R52" s="184">
        <v>51.249816814013037</v>
      </c>
      <c r="S52" s="184">
        <v>57.23982792037836</v>
      </c>
      <c r="T52" s="184">
        <v>56.75914966143268</v>
      </c>
      <c r="U52" s="184">
        <v>52.1405930487538</v>
      </c>
      <c r="V52" s="184">
        <v>58.104386025668362</v>
      </c>
      <c r="W52" s="364"/>
    </row>
    <row r="53" spans="1:23" s="106" customFormat="1" ht="15" customHeight="1">
      <c r="A53" s="80">
        <v>49</v>
      </c>
      <c r="B53" s="186" t="s">
        <v>556</v>
      </c>
      <c r="C53" s="184">
        <v>37.457470057278002</v>
      </c>
      <c r="D53" s="184">
        <v>38.045942313992576</v>
      </c>
      <c r="E53" s="184">
        <v>33.312211911792645</v>
      </c>
      <c r="F53" s="184">
        <v>33.913812736961432</v>
      </c>
      <c r="G53" s="184">
        <v>35.846649391021209</v>
      </c>
      <c r="H53" s="184">
        <v>34.150076330674722</v>
      </c>
      <c r="I53" s="184">
        <v>36.005930470463518</v>
      </c>
      <c r="J53" s="184">
        <v>32.444796772364228</v>
      </c>
      <c r="K53" s="184">
        <v>29.907041368628725</v>
      </c>
      <c r="L53" s="184">
        <v>32.726549063345416</v>
      </c>
      <c r="M53" s="184">
        <v>35.040096460570737</v>
      </c>
      <c r="N53" s="184">
        <v>34.063776229082492</v>
      </c>
      <c r="O53" s="184">
        <v>36.923862368687985</v>
      </c>
      <c r="P53" s="184">
        <v>38.5959614967202</v>
      </c>
      <c r="Q53" s="184">
        <v>37.390584763904215</v>
      </c>
      <c r="R53" s="184">
        <v>29.763058351087235</v>
      </c>
      <c r="S53" s="184">
        <v>36.622307111207931</v>
      </c>
      <c r="T53" s="184">
        <v>39.343834452978413</v>
      </c>
      <c r="U53" s="184">
        <v>36.471840309964904</v>
      </c>
      <c r="V53" s="184">
        <v>35.323388867818906</v>
      </c>
      <c r="W53" s="364"/>
    </row>
    <row r="54" spans="1:23" s="106" customFormat="1" ht="15" customHeight="1">
      <c r="A54" s="80">
        <v>50</v>
      </c>
      <c r="B54" s="187" t="s">
        <v>557</v>
      </c>
      <c r="C54" s="184">
        <v>9.5825783375510625</v>
      </c>
      <c r="D54" s="184">
        <v>9.7303826008330638</v>
      </c>
      <c r="E54" s="184">
        <v>8.3379821732243258</v>
      </c>
      <c r="F54" s="184">
        <v>10.423042394192356</v>
      </c>
      <c r="G54" s="184">
        <v>11.644769121538884</v>
      </c>
      <c r="H54" s="184">
        <v>10.880686070148265</v>
      </c>
      <c r="I54" s="184">
        <v>13.001009324638483</v>
      </c>
      <c r="J54" s="184">
        <v>12.779383790412922</v>
      </c>
      <c r="K54" s="184">
        <v>12.45335215739733</v>
      </c>
      <c r="L54" s="184">
        <v>14.661789686559009</v>
      </c>
      <c r="M54" s="184">
        <v>17.444217411292968</v>
      </c>
      <c r="N54" s="184">
        <v>17.217053525865136</v>
      </c>
      <c r="O54" s="184">
        <v>19.425359038242625</v>
      </c>
      <c r="P54" s="184">
        <v>21.138449248928868</v>
      </c>
      <c r="Q54" s="184">
        <v>20.203508528962598</v>
      </c>
      <c r="R54" s="184">
        <v>13.266309900430997</v>
      </c>
      <c r="S54" s="184">
        <v>17.95779404215174</v>
      </c>
      <c r="T54" s="184">
        <v>20.16387870710993</v>
      </c>
      <c r="U54" s="184">
        <v>18.073342022379986</v>
      </c>
      <c r="V54" s="184">
        <v>18.272629290709737</v>
      </c>
      <c r="W54" s="364"/>
    </row>
    <row r="55" spans="1:23" s="106" customFormat="1" ht="15" customHeight="1">
      <c r="A55" s="80">
        <v>51</v>
      </c>
      <c r="B55" s="187" t="s">
        <v>558</v>
      </c>
      <c r="C55" s="184">
        <v>27.874891719726936</v>
      </c>
      <c r="D55" s="184">
        <v>28.315559713159512</v>
      </c>
      <c r="E55" s="184">
        <v>24.974229738568319</v>
      </c>
      <c r="F55" s="184">
        <v>23.490770342769078</v>
      </c>
      <c r="G55" s="184">
        <v>24.201880269482324</v>
      </c>
      <c r="H55" s="184">
        <v>23.26939026052646</v>
      </c>
      <c r="I55" s="184">
        <v>23.004921145825033</v>
      </c>
      <c r="J55" s="184">
        <v>19.665412981951306</v>
      </c>
      <c r="K55" s="184">
        <v>17.453689211231396</v>
      </c>
      <c r="L55" s="184">
        <v>18.064759376786409</v>
      </c>
      <c r="M55" s="184">
        <v>17.595879049277766</v>
      </c>
      <c r="N55" s="184">
        <v>16.846722703217353</v>
      </c>
      <c r="O55" s="184">
        <v>17.498503330445359</v>
      </c>
      <c r="P55" s="184">
        <v>17.457512247791332</v>
      </c>
      <c r="Q55" s="184">
        <v>17.187076234941621</v>
      </c>
      <c r="R55" s="184">
        <v>16.496748450656238</v>
      </c>
      <c r="S55" s="184">
        <v>18.664513069056191</v>
      </c>
      <c r="T55" s="184">
        <v>19.179955745868487</v>
      </c>
      <c r="U55" s="184">
        <v>18.398498287584914</v>
      </c>
      <c r="V55" s="184">
        <v>17.050759577109165</v>
      </c>
      <c r="W55" s="364"/>
    </row>
    <row r="56" spans="1:23" s="106" customFormat="1" ht="15" customHeight="1">
      <c r="A56" s="80">
        <v>52</v>
      </c>
      <c r="B56" s="186" t="s">
        <v>559</v>
      </c>
      <c r="C56" s="184">
        <v>19.652636687046872</v>
      </c>
      <c r="D56" s="184">
        <v>19.208741412338998</v>
      </c>
      <c r="E56" s="184">
        <v>18.943436398553697</v>
      </c>
      <c r="F56" s="184">
        <v>19.669619838636581</v>
      </c>
      <c r="G56" s="184">
        <v>20.77174144983859</v>
      </c>
      <c r="H56" s="184">
        <v>21.043195695352928</v>
      </c>
      <c r="I56" s="184">
        <v>22.737158850869754</v>
      </c>
      <c r="J56" s="184">
        <v>22.279150859835781</v>
      </c>
      <c r="K56" s="184">
        <v>23.390535020120812</v>
      </c>
      <c r="L56" s="184">
        <v>25.709631920682856</v>
      </c>
      <c r="M56" s="184">
        <v>27.165989896685826</v>
      </c>
      <c r="N56" s="184">
        <v>27.323595990127501</v>
      </c>
      <c r="O56" s="184">
        <v>30.331363700493711</v>
      </c>
      <c r="P56" s="184">
        <v>32.715871880668523</v>
      </c>
      <c r="Q56" s="184">
        <v>31.94491957628513</v>
      </c>
      <c r="R56" s="184">
        <v>30.206728479204816</v>
      </c>
      <c r="S56" s="184">
        <v>33.210897933980156</v>
      </c>
      <c r="T56" s="184">
        <v>34.989071536844648</v>
      </c>
      <c r="U56" s="184">
        <v>34.997585177531548</v>
      </c>
      <c r="V56" s="184">
        <v>35.920738181300621</v>
      </c>
      <c r="W56" s="364"/>
    </row>
    <row r="57" spans="1:23" s="106" customFormat="1" ht="15" customHeight="1">
      <c r="A57" s="80">
        <v>53</v>
      </c>
      <c r="B57" s="185" t="s">
        <v>560</v>
      </c>
      <c r="C57" s="184">
        <v>80.262597326483288</v>
      </c>
      <c r="D57" s="184">
        <v>82.9883820576554</v>
      </c>
      <c r="E57" s="184">
        <v>80.647506947671985</v>
      </c>
      <c r="F57" s="184">
        <v>86.032983935668042</v>
      </c>
      <c r="G57" s="184">
        <v>93.107137994382754</v>
      </c>
      <c r="H57" s="184">
        <v>94.273102880982435</v>
      </c>
      <c r="I57" s="184">
        <v>103.22386044151945</v>
      </c>
      <c r="J57" s="184">
        <v>101.51191057741019</v>
      </c>
      <c r="K57" s="184">
        <v>101.11266669523775</v>
      </c>
      <c r="L57" s="184">
        <v>113.49286270423516</v>
      </c>
      <c r="M57" s="184">
        <v>119.73361332046832</v>
      </c>
      <c r="N57" s="184">
        <v>121.72192078310997</v>
      </c>
      <c r="O57" s="184">
        <v>140.41372978927473</v>
      </c>
      <c r="P57" s="184">
        <v>149.97941809828393</v>
      </c>
      <c r="Q57" s="184">
        <v>144.86058767236833</v>
      </c>
      <c r="R57" s="184">
        <v>121.37515775569491</v>
      </c>
      <c r="S57" s="184">
        <v>139.98711683442843</v>
      </c>
      <c r="T57" s="184">
        <v>147.702365948741</v>
      </c>
      <c r="U57" s="184">
        <v>142.17100816375188</v>
      </c>
      <c r="V57" s="184">
        <v>142.25583582521085</v>
      </c>
      <c r="W57" s="364"/>
    </row>
    <row r="58" spans="1:23" s="106" customFormat="1" ht="15" customHeight="1">
      <c r="A58" s="80">
        <v>54</v>
      </c>
      <c r="B58" s="186" t="s">
        <v>561</v>
      </c>
      <c r="C58" s="184">
        <v>15.532058291551465</v>
      </c>
      <c r="D58" s="184">
        <v>15.872950016558557</v>
      </c>
      <c r="E58" s="184">
        <v>15.184961215034409</v>
      </c>
      <c r="F58" s="184">
        <v>16.560116015762866</v>
      </c>
      <c r="G58" s="184">
        <v>18.378551271600454</v>
      </c>
      <c r="H58" s="184">
        <v>18.072764592360329</v>
      </c>
      <c r="I58" s="184">
        <v>20.263332434563733</v>
      </c>
      <c r="J58" s="184">
        <v>20.102333471303222</v>
      </c>
      <c r="K58" s="184">
        <v>20.569499779750281</v>
      </c>
      <c r="L58" s="184">
        <v>22.91555740534605</v>
      </c>
      <c r="M58" s="184">
        <v>24.669797069204051</v>
      </c>
      <c r="N58" s="184">
        <v>25.198336342655253</v>
      </c>
      <c r="O58" s="184">
        <v>28.391032919012389</v>
      </c>
      <c r="P58" s="184">
        <v>30.297023282226764</v>
      </c>
      <c r="Q58" s="184">
        <v>29.1164860262639</v>
      </c>
      <c r="R58" s="184">
        <v>25.621551211610498</v>
      </c>
      <c r="S58" s="184">
        <v>29.298556560803394</v>
      </c>
      <c r="T58" s="184">
        <v>30.469313918247085</v>
      </c>
      <c r="U58" s="184">
        <v>29.80234603907909</v>
      </c>
      <c r="V58" s="184">
        <v>30.962364756434436</v>
      </c>
      <c r="W58" s="364"/>
    </row>
    <row r="59" spans="1:23" s="106" customFormat="1" ht="15" customHeight="1">
      <c r="A59" s="80">
        <v>55</v>
      </c>
      <c r="B59" s="186" t="s">
        <v>562</v>
      </c>
      <c r="C59" s="184">
        <v>35.809013956448126</v>
      </c>
      <c r="D59" s="184">
        <v>38.692486304531883</v>
      </c>
      <c r="E59" s="184">
        <v>37.505222024634314</v>
      </c>
      <c r="F59" s="184">
        <v>40.313853570640028</v>
      </c>
      <c r="G59" s="184">
        <v>43.979971585622124</v>
      </c>
      <c r="H59" s="184">
        <v>45.24315245352296</v>
      </c>
      <c r="I59" s="184">
        <v>49.667156407551502</v>
      </c>
      <c r="J59" s="184">
        <v>48.420007970748593</v>
      </c>
      <c r="K59" s="184">
        <v>46.859637918816091</v>
      </c>
      <c r="L59" s="184">
        <v>53.209541544233517</v>
      </c>
      <c r="M59" s="184">
        <v>56.754453651628396</v>
      </c>
      <c r="N59" s="184">
        <v>57.107701687531595</v>
      </c>
      <c r="O59" s="184">
        <v>68.732355620197765</v>
      </c>
      <c r="P59" s="184">
        <v>74.847203908794967</v>
      </c>
      <c r="Q59" s="184">
        <v>73.039213178235173</v>
      </c>
      <c r="R59" s="184">
        <v>55.377795009378133</v>
      </c>
      <c r="S59" s="184">
        <v>68.129702437032023</v>
      </c>
      <c r="T59" s="184">
        <v>73.806925028182533</v>
      </c>
      <c r="U59" s="184">
        <v>69.544317527263331</v>
      </c>
      <c r="V59" s="184">
        <v>68.952217023632357</v>
      </c>
      <c r="W59" s="364"/>
    </row>
    <row r="60" spans="1:23" s="106" customFormat="1" ht="15" customHeight="1">
      <c r="A60" s="80">
        <v>56</v>
      </c>
      <c r="B60" s="187" t="s">
        <v>563</v>
      </c>
      <c r="C60" s="184">
        <v>30.562077562879161</v>
      </c>
      <c r="D60" s="184">
        <v>33.458169818506079</v>
      </c>
      <c r="E60" s="184">
        <v>31.44249819446086</v>
      </c>
      <c r="F60" s="184">
        <v>34.108611412657901</v>
      </c>
      <c r="G60" s="184">
        <v>37.26614530432645</v>
      </c>
      <c r="H60" s="184">
        <v>38.596764317541982</v>
      </c>
      <c r="I60" s="184">
        <v>42.141667193609322</v>
      </c>
      <c r="J60" s="184">
        <v>41.546968090866436</v>
      </c>
      <c r="K60" s="184">
        <v>39.76660377159471</v>
      </c>
      <c r="L60" s="184">
        <v>45.207089694133181</v>
      </c>
      <c r="M60" s="184">
        <v>48.228934074525917</v>
      </c>
      <c r="N60" s="184">
        <v>48.374669326117029</v>
      </c>
      <c r="O60" s="184">
        <v>59.072973074720849</v>
      </c>
      <c r="P60" s="184">
        <v>64.446096985684605</v>
      </c>
      <c r="Q60" s="184">
        <v>62.179405024557326</v>
      </c>
      <c r="R60" s="184">
        <v>45.90803462553108</v>
      </c>
      <c r="S60" s="184">
        <v>57.21435540029924</v>
      </c>
      <c r="T60" s="184">
        <v>62.540683076785648</v>
      </c>
      <c r="U60" s="184">
        <v>58.993390704813812</v>
      </c>
      <c r="V60" s="184">
        <v>58.170915648882584</v>
      </c>
      <c r="W60" s="364"/>
    </row>
    <row r="61" spans="1:23" s="106" customFormat="1" ht="15" customHeight="1">
      <c r="A61" s="80">
        <v>57</v>
      </c>
      <c r="B61" s="187" t="s">
        <v>564</v>
      </c>
      <c r="C61" s="184">
        <v>5.2469363935689639</v>
      </c>
      <c r="D61" s="184">
        <v>5.2343164860258051</v>
      </c>
      <c r="E61" s="184">
        <v>6.062723830173451</v>
      </c>
      <c r="F61" s="184">
        <v>6.2052421579821297</v>
      </c>
      <c r="G61" s="184">
        <v>6.7138262812956722</v>
      </c>
      <c r="H61" s="184">
        <v>6.6463881359809784</v>
      </c>
      <c r="I61" s="184">
        <v>7.5254892139421807</v>
      </c>
      <c r="J61" s="184">
        <v>6.8730398798821595</v>
      </c>
      <c r="K61" s="184">
        <v>7.0930341472213794</v>
      </c>
      <c r="L61" s="184">
        <v>8.0024518501003339</v>
      </c>
      <c r="M61" s="184">
        <v>8.5255195771024752</v>
      </c>
      <c r="N61" s="184">
        <v>8.7330323614145673</v>
      </c>
      <c r="O61" s="184">
        <v>9.6593825454769142</v>
      </c>
      <c r="P61" s="184">
        <v>10.401106923110365</v>
      </c>
      <c r="Q61" s="184">
        <v>10.859808153677841</v>
      </c>
      <c r="R61" s="184">
        <v>9.4697603838470563</v>
      </c>
      <c r="S61" s="184">
        <v>10.915347036732783</v>
      </c>
      <c r="T61" s="184">
        <v>11.266241951396889</v>
      </c>
      <c r="U61" s="184">
        <v>10.550926822449512</v>
      </c>
      <c r="V61" s="184">
        <v>10.781301374749772</v>
      </c>
      <c r="W61" s="364"/>
    </row>
    <row r="62" spans="1:23" s="106" customFormat="1" ht="15" customHeight="1">
      <c r="A62" s="80">
        <v>58</v>
      </c>
      <c r="B62" s="186" t="s">
        <v>565</v>
      </c>
      <c r="C62" s="184">
        <v>28.9215250784837</v>
      </c>
      <c r="D62" s="184">
        <v>28.422945736564966</v>
      </c>
      <c r="E62" s="184">
        <v>27.957323708003265</v>
      </c>
      <c r="F62" s="184">
        <v>29.159014349265153</v>
      </c>
      <c r="G62" s="184">
        <v>30.748615137160165</v>
      </c>
      <c r="H62" s="184">
        <v>30.957185835099153</v>
      </c>
      <c r="I62" s="184">
        <v>33.29337159940421</v>
      </c>
      <c r="J62" s="184">
        <v>32.98956913535838</v>
      </c>
      <c r="K62" s="184">
        <v>33.683528996671392</v>
      </c>
      <c r="L62" s="184">
        <v>37.367763754655606</v>
      </c>
      <c r="M62" s="184">
        <v>38.309362599635882</v>
      </c>
      <c r="N62" s="184">
        <v>39.415882752923117</v>
      </c>
      <c r="O62" s="184">
        <v>43.290341250064571</v>
      </c>
      <c r="P62" s="184">
        <v>44.835190907262202</v>
      </c>
      <c r="Q62" s="184">
        <v>42.704888467869253</v>
      </c>
      <c r="R62" s="184">
        <v>40.375811534706287</v>
      </c>
      <c r="S62" s="184">
        <v>42.558857836593013</v>
      </c>
      <c r="T62" s="184">
        <v>43.426127002311389</v>
      </c>
      <c r="U62" s="184">
        <v>42.824344597409464</v>
      </c>
      <c r="V62" s="184">
        <v>42.341254045144041</v>
      </c>
      <c r="W62" s="364"/>
    </row>
    <row r="63" spans="1:23" s="106" customFormat="1" ht="15" customHeight="1">
      <c r="A63" s="80">
        <v>59</v>
      </c>
      <c r="B63" s="185" t="s">
        <v>566</v>
      </c>
      <c r="C63" s="184">
        <v>0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0</v>
      </c>
      <c r="K63" s="184">
        <v>0</v>
      </c>
      <c r="L63" s="184">
        <v>0</v>
      </c>
      <c r="M63" s="184">
        <v>0</v>
      </c>
      <c r="N63" s="184">
        <v>0</v>
      </c>
      <c r="O63" s="184">
        <v>0</v>
      </c>
      <c r="P63" s="184">
        <v>0</v>
      </c>
      <c r="Q63" s="184">
        <v>0</v>
      </c>
      <c r="R63" s="184">
        <v>0</v>
      </c>
      <c r="S63" s="184">
        <v>0</v>
      </c>
      <c r="T63" s="184">
        <v>0</v>
      </c>
      <c r="U63" s="184">
        <v>0</v>
      </c>
      <c r="V63" s="184">
        <v>0</v>
      </c>
      <c r="W63" s="364"/>
    </row>
    <row r="64" spans="1:23" s="106" customFormat="1" ht="15" customHeight="1">
      <c r="A64" s="80">
        <v>60</v>
      </c>
      <c r="B64" s="185" t="s">
        <v>567</v>
      </c>
      <c r="C64" s="184">
        <v>0</v>
      </c>
      <c r="D64" s="184">
        <v>0</v>
      </c>
      <c r="E64" s="184">
        <v>2.9999999999999997E-4</v>
      </c>
      <c r="F64" s="184">
        <v>1.04E-2</v>
      </c>
      <c r="G64" s="184">
        <v>2.2499999999999999E-2</v>
      </c>
      <c r="H64" s="184">
        <v>8.1200000000000008E-2</v>
      </c>
      <c r="I64" s="184">
        <v>0.18940000000000001</v>
      </c>
      <c r="J64" s="184">
        <v>0.3276</v>
      </c>
      <c r="K64" s="184">
        <v>0.45619999999999999</v>
      </c>
      <c r="L64" s="184">
        <v>0.52700000000000002</v>
      </c>
      <c r="M64" s="184">
        <v>1.9767000000000001</v>
      </c>
      <c r="N64" s="184">
        <v>1.7305999999999999</v>
      </c>
      <c r="O64" s="184">
        <v>1.3564000000000001</v>
      </c>
      <c r="P64" s="184">
        <v>1.9650999999999998</v>
      </c>
      <c r="Q64" s="184">
        <v>2.4704999999999999</v>
      </c>
      <c r="R64" s="184">
        <v>2.58</v>
      </c>
      <c r="S64" s="184">
        <v>2.6733000000000002</v>
      </c>
      <c r="T64" s="184">
        <v>2.8608000000000002</v>
      </c>
      <c r="U64" s="184">
        <v>2.8407</v>
      </c>
      <c r="V64" s="184">
        <v>3.0781999999999998</v>
      </c>
      <c r="W64" s="364"/>
    </row>
    <row r="65" spans="1:23" s="106" customFormat="1" ht="15" customHeight="1">
      <c r="A65" s="80">
        <v>61</v>
      </c>
      <c r="B65" s="183" t="s">
        <v>568</v>
      </c>
      <c r="C65" s="184">
        <v>2346.195602343003</v>
      </c>
      <c r="D65" s="184">
        <v>2205.1411631841206</v>
      </c>
      <c r="E65" s="184">
        <v>2136.0844132375278</v>
      </c>
      <c r="F65" s="184">
        <v>2033.5811133990687</v>
      </c>
      <c r="G65" s="184">
        <v>2007.3203866939698</v>
      </c>
      <c r="H65" s="184">
        <v>2070.2141933445037</v>
      </c>
      <c r="I65" s="184">
        <v>2043.0528665752183</v>
      </c>
      <c r="J65" s="184">
        <v>2078.4343834984525</v>
      </c>
      <c r="K65" s="184">
        <v>2157.2943966354242</v>
      </c>
      <c r="L65" s="184">
        <v>2108.6391405719742</v>
      </c>
      <c r="M65" s="184">
        <v>2204.2801827792741</v>
      </c>
      <c r="N65" s="184">
        <v>2174.0444666645644</v>
      </c>
      <c r="O65" s="184">
        <v>2105.2314444052563</v>
      </c>
      <c r="P65" s="184">
        <v>2198.6664579504804</v>
      </c>
      <c r="Q65" s="184">
        <v>2220.5532821930037</v>
      </c>
      <c r="R65" s="184">
        <v>2082.2389963048386</v>
      </c>
      <c r="S65" s="184">
        <v>2088.623914073818</v>
      </c>
      <c r="T65" s="184">
        <v>2078.1570263098374</v>
      </c>
      <c r="U65" s="184">
        <v>1979.3821739216617</v>
      </c>
      <c r="V65" s="184">
        <v>2019.576367284051</v>
      </c>
      <c r="W65" s="364"/>
    </row>
    <row r="66" spans="1:23" s="106" customFormat="1" ht="15" customHeight="1">
      <c r="A66" s="80">
        <v>62</v>
      </c>
      <c r="B66" s="185" t="s">
        <v>569</v>
      </c>
      <c r="C66" s="184">
        <v>1920.4117947259999</v>
      </c>
      <c r="D66" s="184">
        <v>1807.653106663</v>
      </c>
      <c r="E66" s="184">
        <v>1723.0456048909998</v>
      </c>
      <c r="F66" s="184">
        <v>1614.6343461750002</v>
      </c>
      <c r="G66" s="184">
        <v>1575.8594477789998</v>
      </c>
      <c r="H66" s="184">
        <v>1602.5351161589997</v>
      </c>
      <c r="I66" s="184">
        <v>1565.038447225</v>
      </c>
      <c r="J66" s="184">
        <v>1624.8177744200002</v>
      </c>
      <c r="K66" s="184">
        <v>1708.2752578279999</v>
      </c>
      <c r="L66" s="184">
        <v>1697.2232219619998</v>
      </c>
      <c r="M66" s="184">
        <v>1789.1705446149999</v>
      </c>
      <c r="N66" s="184">
        <v>1758.1989575029997</v>
      </c>
      <c r="O66" s="184">
        <v>1690.8816411879998</v>
      </c>
      <c r="P66" s="184">
        <v>1763.183806475</v>
      </c>
      <c r="Q66" s="184">
        <v>1812.2087093</v>
      </c>
      <c r="R66" s="184">
        <v>1696.979843025</v>
      </c>
      <c r="S66" s="184">
        <v>1723.254113875</v>
      </c>
      <c r="T66" s="184">
        <v>1703.1947686750002</v>
      </c>
      <c r="U66" s="184">
        <v>1597.221621575</v>
      </c>
      <c r="V66" s="184">
        <v>1639.8253094750003</v>
      </c>
      <c r="W66" s="364"/>
    </row>
    <row r="67" spans="1:23" s="106" customFormat="1" ht="15" customHeight="1">
      <c r="A67" s="80">
        <v>63</v>
      </c>
      <c r="B67" s="186" t="s">
        <v>570</v>
      </c>
      <c r="C67" s="184">
        <v>1870.0476000000001</v>
      </c>
      <c r="D67" s="184">
        <v>1754.8815</v>
      </c>
      <c r="E67" s="184">
        <v>1675.0728999999999</v>
      </c>
      <c r="F67" s="184">
        <v>1567.5764838000002</v>
      </c>
      <c r="G67" s="184">
        <v>1533.7673691999998</v>
      </c>
      <c r="H67" s="184">
        <v>1562.0747243999997</v>
      </c>
      <c r="I67" s="184">
        <v>1531.3908744</v>
      </c>
      <c r="J67" s="184">
        <v>1593.7147520000001</v>
      </c>
      <c r="K67" s="184">
        <v>1678.4622804000001</v>
      </c>
      <c r="L67" s="184">
        <v>1666.8114753999998</v>
      </c>
      <c r="M67" s="184">
        <v>1757.5956805000001</v>
      </c>
      <c r="N67" s="184">
        <v>1727.1280546999997</v>
      </c>
      <c r="O67" s="184">
        <v>1663.4854020999999</v>
      </c>
      <c r="P67" s="184">
        <v>1736.4149677</v>
      </c>
      <c r="Q67" s="184">
        <v>1790.9970693</v>
      </c>
      <c r="R67" s="184">
        <v>1680.3454040000001</v>
      </c>
      <c r="S67" s="184">
        <v>1706.8265119</v>
      </c>
      <c r="T67" s="184">
        <v>1690.4653097</v>
      </c>
      <c r="U67" s="184">
        <v>1586.2454</v>
      </c>
      <c r="V67" s="184">
        <v>1630.4274413000003</v>
      </c>
      <c r="W67" s="364"/>
    </row>
    <row r="68" spans="1:23" s="106" customFormat="1" ht="15" customHeight="1">
      <c r="A68" s="80">
        <v>64</v>
      </c>
      <c r="B68" s="185" t="s">
        <v>571</v>
      </c>
      <c r="C68" s="184">
        <v>121.5559084413333</v>
      </c>
      <c r="D68" s="184">
        <v>119.03850346466665</v>
      </c>
      <c r="E68" s="184">
        <v>110.10635254866666</v>
      </c>
      <c r="F68" s="184">
        <v>110.95015738133333</v>
      </c>
      <c r="G68" s="184">
        <v>108.90452676599998</v>
      </c>
      <c r="H68" s="184">
        <v>118.20786241599998</v>
      </c>
      <c r="I68" s="184">
        <v>115.47260873666664</v>
      </c>
      <c r="J68" s="184">
        <v>112.09800711533332</v>
      </c>
      <c r="K68" s="184">
        <v>109.93728008699998</v>
      </c>
      <c r="L68" s="184">
        <v>111.34683107833331</v>
      </c>
      <c r="M68" s="184">
        <v>109.67832936733332</v>
      </c>
      <c r="N68" s="184">
        <v>107.48676389066667</v>
      </c>
      <c r="O68" s="184">
        <v>110.57642024933334</v>
      </c>
      <c r="P68" s="184">
        <v>110.158699086</v>
      </c>
      <c r="Q68" s="184">
        <v>106.809830436</v>
      </c>
      <c r="R68" s="184">
        <v>88.85250047866667</v>
      </c>
      <c r="S68" s="184">
        <v>98.756207161333336</v>
      </c>
      <c r="T68" s="184">
        <v>106.03629175399998</v>
      </c>
      <c r="U68" s="184">
        <v>102.29509949599993</v>
      </c>
      <c r="V68" s="184">
        <v>102.349499198</v>
      </c>
      <c r="W68" s="364"/>
    </row>
    <row r="69" spans="1:23" s="106" customFormat="1" ht="15" customHeight="1">
      <c r="A69" s="80">
        <v>65</v>
      </c>
      <c r="B69" s="185" t="s">
        <v>656</v>
      </c>
      <c r="C69" s="184">
        <v>198.59890061203342</v>
      </c>
      <c r="D69" s="184">
        <v>179.84950909701337</v>
      </c>
      <c r="E69" s="184">
        <v>176.69945579786119</v>
      </c>
      <c r="F69" s="184">
        <v>183.19160984273501</v>
      </c>
      <c r="G69" s="184">
        <v>191.52741214897003</v>
      </c>
      <c r="H69" s="184">
        <v>188.16521476950408</v>
      </c>
      <c r="I69" s="184">
        <v>201.19281061355181</v>
      </c>
      <c r="J69" s="184">
        <v>191.91660196311892</v>
      </c>
      <c r="K69" s="184">
        <v>190.82979272042456</v>
      </c>
      <c r="L69" s="184">
        <v>164.26489553164132</v>
      </c>
      <c r="M69" s="184">
        <v>197.31311779694084</v>
      </c>
      <c r="N69" s="184">
        <v>201.52892827089804</v>
      </c>
      <c r="O69" s="184">
        <v>193.32676996792318</v>
      </c>
      <c r="P69" s="184">
        <v>212.62395238948037</v>
      </c>
      <c r="Q69" s="184">
        <v>190.31874245700382</v>
      </c>
      <c r="R69" s="184">
        <v>188.48965280117179</v>
      </c>
      <c r="S69" s="184">
        <v>158.25359303748482</v>
      </c>
      <c r="T69" s="184">
        <v>156.53896588083725</v>
      </c>
      <c r="U69" s="184">
        <v>167.30645285066174</v>
      </c>
      <c r="V69" s="184">
        <v>161.89255861105059</v>
      </c>
      <c r="W69" s="364"/>
    </row>
    <row r="70" spans="1:23" s="106" customFormat="1" ht="15" customHeight="1">
      <c r="A70" s="80">
        <v>66</v>
      </c>
      <c r="B70" s="185" t="s">
        <v>657</v>
      </c>
      <c r="C70" s="184">
        <v>105.62899856363636</v>
      </c>
      <c r="D70" s="184">
        <v>98.600043959440555</v>
      </c>
      <c r="E70" s="184">
        <v>126.233</v>
      </c>
      <c r="F70" s="184">
        <v>124.80500000000001</v>
      </c>
      <c r="G70" s="184">
        <v>131.029</v>
      </c>
      <c r="H70" s="184">
        <v>161.30600000000001</v>
      </c>
      <c r="I70" s="184">
        <v>161.34899999999999</v>
      </c>
      <c r="J70" s="184">
        <v>149.602</v>
      </c>
      <c r="K70" s="184">
        <v>148.25206599999999</v>
      </c>
      <c r="L70" s="184">
        <v>135.804192</v>
      </c>
      <c r="M70" s="184">
        <v>108.11819100000001</v>
      </c>
      <c r="N70" s="184">
        <v>106.82981699999999</v>
      </c>
      <c r="O70" s="184">
        <v>110.446613</v>
      </c>
      <c r="P70" s="184">
        <v>112.7</v>
      </c>
      <c r="Q70" s="184">
        <v>111.21599999999999</v>
      </c>
      <c r="R70" s="184">
        <v>107.917</v>
      </c>
      <c r="S70" s="184">
        <v>108.36</v>
      </c>
      <c r="T70" s="184">
        <v>112.387</v>
      </c>
      <c r="U70" s="184">
        <v>112.559</v>
      </c>
      <c r="V70" s="184">
        <v>115.509</v>
      </c>
      <c r="W70" s="364"/>
    </row>
    <row r="71" spans="1:23" s="106" customFormat="1" ht="15" customHeight="1">
      <c r="A71" s="80">
        <v>67</v>
      </c>
      <c r="B71" s="202" t="s">
        <v>572</v>
      </c>
      <c r="C71" s="184">
        <v>0</v>
      </c>
      <c r="D71" s="184">
        <v>0</v>
      </c>
      <c r="E71" s="184">
        <v>0</v>
      </c>
      <c r="F71" s="184">
        <v>0</v>
      </c>
      <c r="G71" s="184">
        <v>0</v>
      </c>
      <c r="H71" s="184">
        <v>0</v>
      </c>
      <c r="I71" s="184">
        <v>0</v>
      </c>
      <c r="J71" s="184">
        <v>0</v>
      </c>
      <c r="K71" s="184">
        <v>0</v>
      </c>
      <c r="L71" s="184">
        <v>0</v>
      </c>
      <c r="M71" s="184">
        <v>0</v>
      </c>
      <c r="N71" s="184">
        <v>0</v>
      </c>
      <c r="O71" s="184">
        <v>0</v>
      </c>
      <c r="P71" s="184">
        <v>0</v>
      </c>
      <c r="Q71" s="184">
        <v>0</v>
      </c>
      <c r="R71" s="184">
        <v>0</v>
      </c>
      <c r="S71" s="184">
        <v>0</v>
      </c>
      <c r="T71" s="184">
        <v>0</v>
      </c>
      <c r="U71" s="184">
        <v>0</v>
      </c>
      <c r="V71" s="184">
        <v>0</v>
      </c>
      <c r="W71" s="364"/>
    </row>
    <row r="72" spans="1:23" s="106" customFormat="1" ht="12.75" customHeight="1">
      <c r="A72" s="231" t="s">
        <v>646</v>
      </c>
      <c r="B72" s="194"/>
      <c r="C72" s="193"/>
      <c r="D72" s="193"/>
      <c r="E72" s="193"/>
      <c r="F72" s="193"/>
      <c r="G72" s="193"/>
      <c r="H72" s="193"/>
      <c r="I72" s="193"/>
      <c r="J72" s="193"/>
      <c r="K72" s="193"/>
      <c r="L72" s="193"/>
      <c r="M72" s="195"/>
      <c r="N72" s="195"/>
      <c r="O72" s="195"/>
      <c r="P72" s="195"/>
      <c r="Q72" s="195"/>
      <c r="R72" s="195"/>
      <c r="S72" s="195"/>
      <c r="T72" s="195"/>
      <c r="U72" s="195"/>
      <c r="V72" s="195"/>
    </row>
    <row r="73" spans="1:23" s="106" customFormat="1" ht="12.75" customHeight="1">
      <c r="A73" s="79" t="s">
        <v>573</v>
      </c>
      <c r="C73" s="193"/>
      <c r="D73" s="193"/>
      <c r="E73" s="184"/>
      <c r="F73" s="184"/>
      <c r="G73" s="184"/>
      <c r="H73" s="184"/>
      <c r="I73" s="184"/>
      <c r="J73" s="184"/>
      <c r="K73" s="184"/>
      <c r="L73" s="184"/>
      <c r="M73" s="196"/>
      <c r="N73" s="196"/>
      <c r="O73" s="196"/>
      <c r="P73" s="196"/>
      <c r="Q73" s="196"/>
      <c r="R73" s="196"/>
      <c r="S73" s="196"/>
      <c r="T73" s="196"/>
      <c r="U73" s="196"/>
      <c r="V73" s="196"/>
    </row>
    <row r="74" spans="1:23" s="106" customFormat="1" ht="12.75" customHeight="1">
      <c r="A74" s="79" t="s">
        <v>652</v>
      </c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96"/>
      <c r="N74" s="196"/>
      <c r="O74" s="196"/>
      <c r="P74" s="196"/>
      <c r="Q74" s="196"/>
      <c r="R74" s="196"/>
      <c r="S74" s="196"/>
      <c r="T74" s="196"/>
      <c r="U74" s="196"/>
      <c r="V74" s="196"/>
    </row>
    <row r="75" spans="1:23" s="106" customFormat="1" ht="12.75" customHeight="1">
      <c r="A75" s="233" t="s">
        <v>653</v>
      </c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96"/>
      <c r="N75" s="196"/>
      <c r="O75" s="196"/>
      <c r="P75" s="196"/>
      <c r="Q75" s="196"/>
      <c r="R75" s="196"/>
      <c r="S75" s="196"/>
      <c r="T75" s="196"/>
      <c r="U75" s="196"/>
      <c r="V75" s="196"/>
    </row>
    <row r="76" spans="1:23">
      <c r="A76" s="234" t="s">
        <v>658</v>
      </c>
      <c r="C76" s="197"/>
    </row>
    <row r="77" spans="1:23" s="106" customFormat="1" ht="12.75" customHeight="1">
      <c r="A77" s="233" t="s">
        <v>659</v>
      </c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96"/>
      <c r="N77" s="196"/>
      <c r="O77" s="196"/>
      <c r="P77" s="196"/>
      <c r="Q77" s="196"/>
      <c r="R77" s="196"/>
      <c r="S77" s="196"/>
      <c r="T77" s="196"/>
      <c r="U77" s="196"/>
      <c r="V77" s="196"/>
    </row>
    <row r="78" spans="1:23" s="106" customFormat="1" ht="12.75" customHeight="1">
      <c r="A78" s="233" t="s">
        <v>660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96"/>
      <c r="N78" s="196"/>
      <c r="O78" s="196"/>
      <c r="P78" s="196"/>
      <c r="Q78" s="196"/>
      <c r="R78" s="196"/>
      <c r="S78" s="196"/>
      <c r="T78" s="196"/>
      <c r="U78" s="196"/>
      <c r="V78" s="196"/>
    </row>
    <row r="79" spans="1:23" s="106" customFormat="1" ht="12.75" customHeight="1">
      <c r="A79" s="233" t="s">
        <v>661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96"/>
      <c r="N79" s="196"/>
      <c r="O79" s="196"/>
      <c r="P79" s="196"/>
      <c r="Q79" s="196"/>
      <c r="R79" s="196"/>
      <c r="S79" s="196"/>
      <c r="T79" s="196"/>
      <c r="U79" s="196"/>
      <c r="V79" s="196"/>
    </row>
    <row r="80" spans="1:23" s="106" customFormat="1" ht="12.75" customHeight="1">
      <c r="A80" s="232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96"/>
      <c r="N80" s="196"/>
      <c r="O80" s="196"/>
      <c r="P80" s="196"/>
      <c r="Q80" s="196"/>
      <c r="R80" s="196"/>
      <c r="S80" s="196"/>
      <c r="T80" s="196"/>
      <c r="U80" s="196"/>
      <c r="V80" s="196"/>
    </row>
    <row r="81" spans="1:22" s="106" customFormat="1" ht="12.75" customHeight="1">
      <c r="A81" s="232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96"/>
      <c r="N81" s="196"/>
      <c r="O81" s="196"/>
      <c r="P81" s="196"/>
      <c r="Q81" s="196"/>
      <c r="R81" s="196"/>
      <c r="S81" s="196"/>
      <c r="T81" s="196"/>
      <c r="U81" s="196"/>
      <c r="V81" s="196"/>
    </row>
    <row r="82" spans="1:22" s="106" customFormat="1" ht="12.75" customHeight="1">
      <c r="A82" s="232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96"/>
      <c r="N82" s="196"/>
      <c r="O82" s="196"/>
      <c r="P82" s="196"/>
      <c r="Q82" s="196"/>
      <c r="R82" s="196"/>
      <c r="S82" s="196"/>
      <c r="T82" s="196"/>
      <c r="U82" s="196"/>
      <c r="V82" s="196"/>
    </row>
    <row r="83" spans="1:22">
      <c r="B83" s="79"/>
      <c r="C83" s="197"/>
    </row>
    <row r="84" spans="1:22">
      <c r="B84" s="79"/>
      <c r="C84" s="197"/>
    </row>
    <row r="85" spans="1:22">
      <c r="B85" s="79"/>
    </row>
    <row r="86" spans="1:22">
      <c r="B86" s="79"/>
    </row>
    <row r="87" spans="1:22">
      <c r="C87" s="197"/>
    </row>
    <row r="88" spans="1:22">
      <c r="C88" s="197"/>
    </row>
    <row r="89" spans="1:22">
      <c r="B89" s="79"/>
      <c r="C89" s="197"/>
    </row>
    <row r="90" spans="1:22">
      <c r="B90" s="79"/>
      <c r="C90" s="197"/>
    </row>
    <row r="91" spans="1:22">
      <c r="B91" s="79"/>
      <c r="C91" s="197"/>
    </row>
    <row r="92" spans="1:22">
      <c r="B92" s="100"/>
      <c r="C92" s="197"/>
    </row>
    <row r="93" spans="1:22">
      <c r="B93" s="100"/>
      <c r="C93" s="197"/>
    </row>
    <row r="94" spans="1:22">
      <c r="B94" s="100"/>
      <c r="C94" s="197"/>
    </row>
    <row r="95" spans="1:22">
      <c r="B95" s="79"/>
      <c r="C95" s="197"/>
    </row>
    <row r="96" spans="1:22">
      <c r="C96" s="197"/>
    </row>
    <row r="97" spans="3:3">
      <c r="C97" s="197"/>
    </row>
    <row r="98" spans="3:3">
      <c r="C98" s="197"/>
    </row>
    <row r="99" spans="3:3">
      <c r="C99" s="197"/>
    </row>
    <row r="100" spans="3:3">
      <c r="C100" s="197"/>
    </row>
    <row r="101" spans="3:3">
      <c r="C101" s="197"/>
    </row>
    <row r="102" spans="3:3">
      <c r="C102" s="197"/>
    </row>
    <row r="103" spans="3:3">
      <c r="C103" s="197"/>
    </row>
    <row r="104" spans="3:3">
      <c r="C104" s="197"/>
    </row>
    <row r="105" spans="3:3">
      <c r="C105" s="197"/>
    </row>
    <row r="106" spans="3:3">
      <c r="C106" s="197"/>
    </row>
    <row r="107" spans="3:3">
      <c r="C107" s="197"/>
    </row>
    <row r="108" spans="3:3">
      <c r="C108" s="197"/>
    </row>
    <row r="109" spans="3:3">
      <c r="C109" s="197"/>
    </row>
    <row r="110" spans="3:3">
      <c r="C110" s="197"/>
    </row>
    <row r="111" spans="3:3">
      <c r="C111" s="197"/>
    </row>
    <row r="112" spans="3:3">
      <c r="C112" s="197"/>
    </row>
    <row r="113" spans="3:3">
      <c r="C113" s="197"/>
    </row>
    <row r="114" spans="3:3">
      <c r="C114" s="197"/>
    </row>
    <row r="115" spans="3:3">
      <c r="C115" s="197"/>
    </row>
    <row r="116" spans="3:3">
      <c r="C116" s="197"/>
    </row>
    <row r="117" spans="3:3">
      <c r="C117" s="197"/>
    </row>
    <row r="118" spans="3:3">
      <c r="C118" s="197"/>
    </row>
  </sheetData>
  <printOptions horizontalCentered="1"/>
  <pageMargins left="0.59055118110236227" right="0.59055118110236227" top="0.59055118110236227" bottom="0.43307086614173229" header="0.11811023622047245" footer="0.11811023622047245"/>
  <pageSetup paperSize="9" scale="65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workbookViewId="0">
      <selection activeCell="A4" sqref="A4:A36"/>
    </sheetView>
  </sheetViews>
  <sheetFormatPr baseColWidth="10" defaultRowHeight="12.75"/>
  <cols>
    <col min="1" max="1" width="4.28515625" style="105" customWidth="1"/>
    <col min="2" max="2" width="55.7109375" style="105" customWidth="1"/>
    <col min="3" max="4" width="13.7109375" style="105" customWidth="1"/>
    <col min="5" max="8" width="13.7109375" style="105" hidden="1" customWidth="1"/>
    <col min="9" max="9" width="13.7109375" style="105" customWidth="1"/>
    <col min="10" max="13" width="13.7109375" style="105" hidden="1" customWidth="1"/>
    <col min="14" max="22" width="13.7109375" style="105" customWidth="1"/>
    <col min="23" max="16384" width="11.42578125" style="105"/>
  </cols>
  <sheetData>
    <row r="1" spans="1:23" ht="20.100000000000001" customHeight="1">
      <c r="A1" s="230" t="s">
        <v>662</v>
      </c>
      <c r="B1" s="172"/>
      <c r="D1" s="174"/>
      <c r="E1" s="174"/>
      <c r="F1" s="174"/>
      <c r="G1" s="174"/>
      <c r="J1" s="172"/>
      <c r="K1" s="174"/>
      <c r="L1" s="174"/>
      <c r="M1" s="174"/>
      <c r="N1" s="174"/>
      <c r="O1" s="230"/>
      <c r="P1" s="174"/>
      <c r="Q1" s="174"/>
      <c r="R1" s="174"/>
      <c r="S1" s="174"/>
      <c r="T1" s="174"/>
      <c r="U1" s="174"/>
      <c r="V1" s="174"/>
    </row>
    <row r="2" spans="1:23" ht="16.5" customHeight="1">
      <c r="A2" s="175" t="s">
        <v>515</v>
      </c>
      <c r="B2" s="175"/>
      <c r="D2" s="176"/>
      <c r="E2" s="176"/>
      <c r="F2" s="176"/>
      <c r="G2" s="176"/>
      <c r="J2" s="175"/>
      <c r="K2" s="176"/>
      <c r="L2" s="176"/>
      <c r="M2" s="176"/>
      <c r="N2" s="176"/>
      <c r="O2" s="175"/>
      <c r="P2" s="176"/>
      <c r="Q2" s="176"/>
      <c r="R2" s="176"/>
      <c r="S2" s="176"/>
      <c r="T2" s="176"/>
      <c r="U2" s="176"/>
      <c r="V2" s="176"/>
    </row>
    <row r="3" spans="1:23" ht="12.75" customHeight="1">
      <c r="A3" s="177"/>
      <c r="B3" s="177"/>
      <c r="C3" s="177"/>
      <c r="D3" s="177"/>
      <c r="E3" s="177"/>
      <c r="F3" s="177"/>
      <c r="G3" s="177"/>
      <c r="H3" s="108"/>
      <c r="I3" s="108"/>
      <c r="J3" s="177"/>
      <c r="K3" s="177"/>
      <c r="L3" s="177"/>
      <c r="M3" s="177"/>
      <c r="N3" s="108"/>
      <c r="O3" s="177"/>
      <c r="P3" s="177"/>
      <c r="Q3" s="177"/>
      <c r="R3" s="177"/>
      <c r="S3" s="177"/>
      <c r="T3" s="177"/>
      <c r="U3" s="177"/>
      <c r="V3" s="177"/>
    </row>
    <row r="4" spans="1:23" ht="27" customHeight="1">
      <c r="A4" s="178" t="s">
        <v>416</v>
      </c>
      <c r="B4" s="179" t="s">
        <v>417</v>
      </c>
      <c r="C4" s="180">
        <v>1994</v>
      </c>
      <c r="D4" s="179">
        <v>1995</v>
      </c>
      <c r="E4" s="180">
        <v>1996</v>
      </c>
      <c r="F4" s="180">
        <v>1997</v>
      </c>
      <c r="G4" s="180">
        <v>1998</v>
      </c>
      <c r="H4" s="181">
        <v>1999</v>
      </c>
      <c r="I4" s="180">
        <v>2000</v>
      </c>
      <c r="J4" s="179">
        <v>2001</v>
      </c>
      <c r="K4" s="180">
        <v>2002</v>
      </c>
      <c r="L4" s="179">
        <v>2003</v>
      </c>
      <c r="M4" s="181">
        <v>2004</v>
      </c>
      <c r="N4" s="180">
        <v>2005</v>
      </c>
      <c r="O4" s="179">
        <v>2006</v>
      </c>
      <c r="P4" s="180">
        <v>2007</v>
      </c>
      <c r="Q4" s="180">
        <v>2008</v>
      </c>
      <c r="R4" s="180">
        <v>2009</v>
      </c>
      <c r="S4" s="180">
        <v>2010</v>
      </c>
      <c r="T4" s="198">
        <v>2011</v>
      </c>
      <c r="U4" s="180">
        <v>2012</v>
      </c>
      <c r="V4" s="181">
        <v>2013</v>
      </c>
      <c r="W4" s="108"/>
    </row>
    <row r="5" spans="1:23" s="106" customFormat="1" ht="15" customHeight="1">
      <c r="A5" s="182">
        <v>1</v>
      </c>
      <c r="B5" s="199" t="s">
        <v>574</v>
      </c>
      <c r="C5" s="184">
        <v>1538.4309367674941</v>
      </c>
      <c r="D5" s="184">
        <v>1541.0598213619785</v>
      </c>
      <c r="E5" s="184">
        <v>1582.2108929152464</v>
      </c>
      <c r="F5" s="184">
        <v>1534.227115528925</v>
      </c>
      <c r="G5" s="184">
        <v>1521.644250319247</v>
      </c>
      <c r="H5" s="184">
        <v>1485.8912145190409</v>
      </c>
      <c r="I5" s="184">
        <v>1484.2571812586061</v>
      </c>
      <c r="J5" s="184">
        <v>1517.0920808210903</v>
      </c>
      <c r="K5" s="184">
        <v>1489.95525476482</v>
      </c>
      <c r="L5" s="184">
        <v>1487.8219888106948</v>
      </c>
      <c r="M5" s="184">
        <v>1468.8740313625885</v>
      </c>
      <c r="N5" s="184">
        <v>1442.7709076236661</v>
      </c>
      <c r="O5" s="184">
        <v>1458.4660506896271</v>
      </c>
      <c r="P5" s="184">
        <v>1412.7045871715836</v>
      </c>
      <c r="Q5" s="184">
        <v>1421.8055871645329</v>
      </c>
      <c r="R5" s="184">
        <v>1336.2357430257384</v>
      </c>
      <c r="S5" s="184">
        <v>1390.5708529061815</v>
      </c>
      <c r="T5" s="184">
        <v>1351.0073898196581</v>
      </c>
      <c r="U5" s="184">
        <v>1362.7113390358788</v>
      </c>
      <c r="V5" s="184">
        <v>1397.4428960783848</v>
      </c>
      <c r="W5" s="364"/>
    </row>
    <row r="6" spans="1:23" s="106" customFormat="1" ht="15" customHeight="1">
      <c r="A6" s="80">
        <v>2</v>
      </c>
      <c r="B6" s="200" t="s">
        <v>575</v>
      </c>
      <c r="C6" s="184">
        <v>958.05583979983771</v>
      </c>
      <c r="D6" s="184">
        <v>955.92021243639158</v>
      </c>
      <c r="E6" s="184">
        <v>975.29678313383806</v>
      </c>
      <c r="F6" s="184">
        <v>947.10238637115287</v>
      </c>
      <c r="G6" s="184">
        <v>938.11431827619606</v>
      </c>
      <c r="H6" s="184">
        <v>909.99798441721964</v>
      </c>
      <c r="I6" s="184">
        <v>913.22655682375671</v>
      </c>
      <c r="J6" s="184">
        <v>928.98753348243054</v>
      </c>
      <c r="K6" s="184">
        <v>911.90309674110893</v>
      </c>
      <c r="L6" s="184">
        <v>912.67923036139757</v>
      </c>
      <c r="M6" s="184">
        <v>897.52486354034772</v>
      </c>
      <c r="N6" s="184">
        <v>877.05294327579611</v>
      </c>
      <c r="O6" s="184">
        <v>888.84014538671238</v>
      </c>
      <c r="P6" s="184">
        <v>861.39660902070364</v>
      </c>
      <c r="Q6" s="184">
        <v>864.36350781422561</v>
      </c>
      <c r="R6" s="184">
        <v>798.663364905457</v>
      </c>
      <c r="S6" s="184">
        <v>843.19196233184118</v>
      </c>
      <c r="T6" s="184">
        <v>822.56542018754328</v>
      </c>
      <c r="U6" s="184">
        <v>827.3269611780546</v>
      </c>
      <c r="V6" s="184">
        <v>850.04100376170254</v>
      </c>
      <c r="W6" s="364"/>
    </row>
    <row r="7" spans="1:23" s="106" customFormat="1" ht="15" customHeight="1">
      <c r="A7" s="80">
        <v>3</v>
      </c>
      <c r="B7" s="201" t="s">
        <v>576</v>
      </c>
      <c r="C7" s="184">
        <v>938.93897698394801</v>
      </c>
      <c r="D7" s="184">
        <v>938.02414640722452</v>
      </c>
      <c r="E7" s="184">
        <v>958.36315544447666</v>
      </c>
      <c r="F7" s="184">
        <v>930.8018891862971</v>
      </c>
      <c r="G7" s="184">
        <v>922.81544102473674</v>
      </c>
      <c r="H7" s="184">
        <v>895.42525597503106</v>
      </c>
      <c r="I7" s="184">
        <v>899.3858672640913</v>
      </c>
      <c r="J7" s="184">
        <v>915.68165268342977</v>
      </c>
      <c r="K7" s="184">
        <v>899.26521231522645</v>
      </c>
      <c r="L7" s="184">
        <v>900.52220241340433</v>
      </c>
      <c r="M7" s="184">
        <v>885.90958661468028</v>
      </c>
      <c r="N7" s="184">
        <v>865.93125621340164</v>
      </c>
      <c r="O7" s="184">
        <v>877.97055899486327</v>
      </c>
      <c r="P7" s="184">
        <v>850.86075228671825</v>
      </c>
      <c r="Q7" s="184">
        <v>854.06134081536379</v>
      </c>
      <c r="R7" s="184">
        <v>789.1065879819671</v>
      </c>
      <c r="S7" s="184">
        <v>833.11160061149042</v>
      </c>
      <c r="T7" s="184">
        <v>812.66455303001283</v>
      </c>
      <c r="U7" s="184">
        <v>817.9132847928073</v>
      </c>
      <c r="V7" s="184">
        <v>840.6052405903954</v>
      </c>
      <c r="W7" s="364"/>
    </row>
    <row r="8" spans="1:23" s="106" customFormat="1" ht="15" customHeight="1">
      <c r="A8" s="80">
        <v>4</v>
      </c>
      <c r="B8" s="201" t="s">
        <v>577</v>
      </c>
      <c r="C8" s="184">
        <v>6.8078744770954511</v>
      </c>
      <c r="D8" s="184">
        <v>6.4471005928316849</v>
      </c>
      <c r="E8" s="184">
        <v>5.993806307357036</v>
      </c>
      <c r="F8" s="184">
        <v>5.8581024077254771</v>
      </c>
      <c r="G8" s="184">
        <v>5.4175430790319004</v>
      </c>
      <c r="H8" s="184">
        <v>5.061300057245866</v>
      </c>
      <c r="I8" s="184">
        <v>4.8162880359994684</v>
      </c>
      <c r="J8" s="184">
        <v>4.6289448355995972</v>
      </c>
      <c r="K8" s="184">
        <v>4.3568233519822455</v>
      </c>
      <c r="L8" s="184">
        <v>4.1764654545213773</v>
      </c>
      <c r="M8" s="184">
        <v>3.9409995579468071</v>
      </c>
      <c r="N8" s="184">
        <v>3.7372226457829298</v>
      </c>
      <c r="O8" s="184">
        <v>3.6719474481390098</v>
      </c>
      <c r="P8" s="184">
        <v>3.5902357061428405</v>
      </c>
      <c r="Q8" s="184">
        <v>3.5121904103291763</v>
      </c>
      <c r="R8" s="184">
        <v>3.0987258921257697</v>
      </c>
      <c r="S8" s="184">
        <v>3.5443131624770339</v>
      </c>
      <c r="T8" s="184">
        <v>3.4624347853652599</v>
      </c>
      <c r="U8" s="184">
        <v>3.0628960324803671</v>
      </c>
      <c r="V8" s="184">
        <v>3.08891654339241</v>
      </c>
      <c r="W8" s="364"/>
    </row>
    <row r="9" spans="1:23" s="106" customFormat="1" ht="15" customHeight="1">
      <c r="A9" s="80">
        <v>5</v>
      </c>
      <c r="B9" s="201" t="s">
        <v>578</v>
      </c>
      <c r="C9" s="184">
        <v>2.2011155450722533</v>
      </c>
      <c r="D9" s="184">
        <v>2.1683464519926838</v>
      </c>
      <c r="E9" s="184">
        <v>2.0970503230734501</v>
      </c>
      <c r="F9" s="184">
        <v>2.0315821806119834</v>
      </c>
      <c r="G9" s="184">
        <v>2.0081431446167328</v>
      </c>
      <c r="H9" s="184">
        <v>1.9836921400467509</v>
      </c>
      <c r="I9" s="184">
        <v>1.9282828878494869</v>
      </c>
      <c r="J9" s="184">
        <v>1.8503963247810318</v>
      </c>
      <c r="K9" s="184">
        <v>1.7725565996671875</v>
      </c>
      <c r="L9" s="184">
        <v>1.7171483597030861</v>
      </c>
      <c r="M9" s="184">
        <v>1.6494620175279788</v>
      </c>
      <c r="N9" s="184">
        <v>1.5740771107655995</v>
      </c>
      <c r="O9" s="184">
        <v>1.557789860436648</v>
      </c>
      <c r="P9" s="184">
        <v>1.48417609056899</v>
      </c>
      <c r="Q9" s="184">
        <v>1.4114557073341518</v>
      </c>
      <c r="R9" s="184">
        <v>1.3106927945292388</v>
      </c>
      <c r="S9" s="184">
        <v>1.3331467555767524</v>
      </c>
      <c r="T9" s="184">
        <v>1.3086074517407211</v>
      </c>
      <c r="U9" s="184">
        <v>1.2684578360419045</v>
      </c>
      <c r="V9" s="184">
        <v>1.2674645111104685</v>
      </c>
      <c r="W9" s="364"/>
    </row>
    <row r="10" spans="1:23" s="106" customFormat="1" ht="15" customHeight="1">
      <c r="A10" s="80">
        <v>6</v>
      </c>
      <c r="B10" s="201" t="s">
        <v>579</v>
      </c>
      <c r="C10" s="184">
        <v>2.3767626741875363</v>
      </c>
      <c r="D10" s="184">
        <v>1.7040900110086832</v>
      </c>
      <c r="E10" s="184">
        <v>1.4415124547524598</v>
      </c>
      <c r="F10" s="184">
        <v>1.2062990517911905</v>
      </c>
      <c r="G10" s="184">
        <v>0.97078881804855865</v>
      </c>
      <c r="H10" s="184">
        <v>0.79323935158416725</v>
      </c>
      <c r="I10" s="184">
        <v>0.64491954841798238</v>
      </c>
      <c r="J10" s="184">
        <v>0.62470871869327482</v>
      </c>
      <c r="K10" s="184">
        <v>0.56198116613651483</v>
      </c>
      <c r="L10" s="184">
        <v>0.53430752134812132</v>
      </c>
      <c r="M10" s="184">
        <v>0.49606653598943223</v>
      </c>
      <c r="N10" s="184">
        <v>0.47177953689908414</v>
      </c>
      <c r="O10" s="184">
        <v>0.47771462545239118</v>
      </c>
      <c r="P10" s="184">
        <v>0.4612844897044151</v>
      </c>
      <c r="Q10" s="184">
        <v>0.46150974518919097</v>
      </c>
      <c r="R10" s="184">
        <v>0.41227529625636855</v>
      </c>
      <c r="S10" s="184">
        <v>0.4343231188326615</v>
      </c>
      <c r="T10" s="184">
        <v>0.43068428179983315</v>
      </c>
      <c r="U10" s="184">
        <v>0.41663271426771004</v>
      </c>
      <c r="V10" s="184">
        <v>0.41616063971177791</v>
      </c>
      <c r="W10" s="364"/>
    </row>
    <row r="11" spans="1:23" s="106" customFormat="1" ht="15" customHeight="1">
      <c r="A11" s="80">
        <v>7</v>
      </c>
      <c r="B11" s="201" t="s">
        <v>580</v>
      </c>
      <c r="C11" s="184">
        <v>0.20936013571054812</v>
      </c>
      <c r="D11" s="184">
        <v>0.20712348581248635</v>
      </c>
      <c r="E11" s="184">
        <v>0.21129216998168596</v>
      </c>
      <c r="F11" s="184">
        <v>0.20166334090769211</v>
      </c>
      <c r="G11" s="184">
        <v>0.15836453095602596</v>
      </c>
      <c r="H11" s="184">
        <v>0.14679148030824313</v>
      </c>
      <c r="I11" s="184">
        <v>0.14674224755092824</v>
      </c>
      <c r="J11" s="184">
        <v>0.15134539201614244</v>
      </c>
      <c r="K11" s="184">
        <v>0.14858672837760453</v>
      </c>
      <c r="L11" s="184">
        <v>0.14735007055020133</v>
      </c>
      <c r="M11" s="184">
        <v>0.15448026997893927</v>
      </c>
      <c r="N11" s="184">
        <v>0.14765427758273844</v>
      </c>
      <c r="O11" s="184">
        <v>0.14676300038956194</v>
      </c>
      <c r="P11" s="184">
        <v>0.15309831433746224</v>
      </c>
      <c r="Q11" s="184">
        <v>0.15463080717529359</v>
      </c>
      <c r="R11" s="184">
        <v>0.15191510681842735</v>
      </c>
      <c r="S11" s="184">
        <v>0.12499102293111909</v>
      </c>
      <c r="T11" s="184">
        <v>0.12933778317889821</v>
      </c>
      <c r="U11" s="184">
        <v>0.12660451164400452</v>
      </c>
      <c r="V11" s="184">
        <v>0.1278640985636702</v>
      </c>
      <c r="W11" s="364"/>
    </row>
    <row r="12" spans="1:23" s="106" customFormat="1" ht="15" customHeight="1">
      <c r="A12" s="80">
        <v>8</v>
      </c>
      <c r="B12" s="201" t="s">
        <v>581</v>
      </c>
      <c r="C12" s="184">
        <v>0.66324681988055356</v>
      </c>
      <c r="D12" s="184">
        <v>0.67837026294919534</v>
      </c>
      <c r="E12" s="184">
        <v>0.68460477363111716</v>
      </c>
      <c r="F12" s="184">
        <v>0.68016329957568322</v>
      </c>
      <c r="G12" s="184">
        <v>0.6869001543664186</v>
      </c>
      <c r="H12" s="184">
        <v>0.69306476581636156</v>
      </c>
      <c r="I12" s="184">
        <v>0.69591473616654587</v>
      </c>
      <c r="J12" s="184">
        <v>0.70341562341398123</v>
      </c>
      <c r="K12" s="184">
        <v>0.68815813589135399</v>
      </c>
      <c r="L12" s="184">
        <v>0.68824901652520154</v>
      </c>
      <c r="M12" s="184">
        <v>0.67983032270954524</v>
      </c>
      <c r="N12" s="184">
        <v>0.66784635752573351</v>
      </c>
      <c r="O12" s="184">
        <v>0.66830344581772227</v>
      </c>
      <c r="P12" s="184">
        <v>0.66297460227523863</v>
      </c>
      <c r="Q12" s="184">
        <v>0.66890424583303276</v>
      </c>
      <c r="R12" s="184">
        <v>0.68010481021747604</v>
      </c>
      <c r="S12" s="184">
        <v>0.6425940038363418</v>
      </c>
      <c r="T12" s="184">
        <v>0.67477322937761364</v>
      </c>
      <c r="U12" s="184">
        <v>0.6548882023175403</v>
      </c>
      <c r="V12" s="184">
        <v>0.67080284432106596</v>
      </c>
      <c r="W12" s="364"/>
    </row>
    <row r="13" spans="1:23" s="106" customFormat="1" ht="15" customHeight="1">
      <c r="A13" s="80">
        <v>9</v>
      </c>
      <c r="B13" s="201" t="s">
        <v>582</v>
      </c>
      <c r="C13" s="184">
        <v>4.2985455925914984</v>
      </c>
      <c r="D13" s="184">
        <v>4.2115339675663002</v>
      </c>
      <c r="E13" s="184">
        <v>4.1076793252347796</v>
      </c>
      <c r="F13" s="184">
        <v>3.9396515035258126</v>
      </c>
      <c r="G13" s="184">
        <v>3.7341830390605839</v>
      </c>
      <c r="H13" s="184">
        <v>3.7132582302888788</v>
      </c>
      <c r="I13" s="184">
        <v>3.5980824272567884</v>
      </c>
      <c r="J13" s="184">
        <v>3.4510912613734548</v>
      </c>
      <c r="K13" s="184">
        <v>3.2951490835539952</v>
      </c>
      <c r="L13" s="184">
        <v>3.1579056957725431</v>
      </c>
      <c r="M13" s="184">
        <v>2.9566817240127929</v>
      </c>
      <c r="N13" s="184">
        <v>2.8272703663458008</v>
      </c>
      <c r="O13" s="184">
        <v>2.6686807766657994</v>
      </c>
      <c r="P13" s="184">
        <v>2.5698708831606822</v>
      </c>
      <c r="Q13" s="184">
        <v>2.5375248993129262</v>
      </c>
      <c r="R13" s="184">
        <v>2.4485976692523703</v>
      </c>
      <c r="S13" s="184">
        <v>2.4140819401984634</v>
      </c>
      <c r="T13" s="184">
        <v>2.3711483452885074</v>
      </c>
      <c r="U13" s="184">
        <v>2.4032763184351498</v>
      </c>
      <c r="V13" s="184">
        <v>2.3790037308148304</v>
      </c>
      <c r="W13" s="364"/>
    </row>
    <row r="14" spans="1:23" s="106" customFormat="1" ht="15" customHeight="1">
      <c r="A14" s="80">
        <v>10</v>
      </c>
      <c r="B14" s="201" t="s">
        <v>583</v>
      </c>
      <c r="C14" s="184">
        <v>0.54565609021264039</v>
      </c>
      <c r="D14" s="184">
        <v>0.45301869087560875</v>
      </c>
      <c r="E14" s="184">
        <v>0.43878341417606281</v>
      </c>
      <c r="F14" s="184">
        <v>0.45036512506325593</v>
      </c>
      <c r="G14" s="184">
        <v>0.43219201345930447</v>
      </c>
      <c r="H14" s="184">
        <v>0.4321994796307006</v>
      </c>
      <c r="I14" s="184">
        <v>0.41168197330276718</v>
      </c>
      <c r="J14" s="184">
        <v>0.3971705112275426</v>
      </c>
      <c r="K14" s="184">
        <v>0.38510751957511735</v>
      </c>
      <c r="L14" s="184">
        <v>0.37536257536673695</v>
      </c>
      <c r="M14" s="184">
        <v>0.36939824977844021</v>
      </c>
      <c r="N14" s="184">
        <v>0.35628325899001478</v>
      </c>
      <c r="O14" s="184">
        <v>0.35324370880572215</v>
      </c>
      <c r="P14" s="184">
        <v>0.34909944664226511</v>
      </c>
      <c r="Q14" s="184">
        <v>0.34041990707949199</v>
      </c>
      <c r="R14" s="184">
        <v>0.32456169270760621</v>
      </c>
      <c r="S14" s="184">
        <v>0.34866194490307895</v>
      </c>
      <c r="T14" s="184">
        <v>0.35547211423939562</v>
      </c>
      <c r="U14" s="184">
        <v>0.34540521992634882</v>
      </c>
      <c r="V14" s="184">
        <v>0.34775710482662192</v>
      </c>
      <c r="W14" s="364"/>
    </row>
    <row r="15" spans="1:23" s="106" customFormat="1" ht="15" customHeight="1">
      <c r="A15" s="80">
        <v>11</v>
      </c>
      <c r="B15" s="201" t="s">
        <v>584</v>
      </c>
      <c r="C15" s="184">
        <v>2.0143014811392792</v>
      </c>
      <c r="D15" s="184">
        <v>2.0264825661303072</v>
      </c>
      <c r="E15" s="184">
        <v>1.9588989211547798</v>
      </c>
      <c r="F15" s="184">
        <v>1.9326702756545724</v>
      </c>
      <c r="G15" s="184">
        <v>1.8907624719199023</v>
      </c>
      <c r="H15" s="184">
        <v>1.7491829372675969</v>
      </c>
      <c r="I15" s="184">
        <v>1.5987777031214179</v>
      </c>
      <c r="J15" s="184">
        <v>1.498808131895746</v>
      </c>
      <c r="K15" s="184">
        <v>1.4295218406983998</v>
      </c>
      <c r="L15" s="184">
        <v>1.3602392542061865</v>
      </c>
      <c r="M15" s="184">
        <v>1.3683582477233149</v>
      </c>
      <c r="N15" s="184">
        <v>1.3395535085023342</v>
      </c>
      <c r="O15" s="184">
        <v>1.3251435261422504</v>
      </c>
      <c r="P15" s="184">
        <v>1.26511720115338</v>
      </c>
      <c r="Q15" s="184">
        <v>1.2155312766084989</v>
      </c>
      <c r="R15" s="184">
        <v>1.1299036615826503</v>
      </c>
      <c r="S15" s="184">
        <v>1.2382497715953149</v>
      </c>
      <c r="T15" s="184">
        <v>1.1684091665401808</v>
      </c>
      <c r="U15" s="184">
        <v>1.1355155501342504</v>
      </c>
      <c r="V15" s="184">
        <v>1.1377936985662984</v>
      </c>
      <c r="W15" s="364"/>
    </row>
    <row r="16" spans="1:23" s="106" customFormat="1" ht="15" customHeight="1">
      <c r="A16" s="80">
        <v>12</v>
      </c>
      <c r="B16" s="200" t="s">
        <v>585</v>
      </c>
      <c r="C16" s="184">
        <v>4.5145153580731483</v>
      </c>
      <c r="D16" s="184">
        <v>3.9931124442799999</v>
      </c>
      <c r="E16" s="184">
        <v>3.7862059324737225</v>
      </c>
      <c r="F16" s="184">
        <v>3.6603553717112973</v>
      </c>
      <c r="G16" s="184">
        <v>3.3587184236075367</v>
      </c>
      <c r="H16" s="184">
        <v>3.2336101729234539</v>
      </c>
      <c r="I16" s="184">
        <v>3.1598661468425799</v>
      </c>
      <c r="J16" s="184">
        <v>3.0861221911152898</v>
      </c>
      <c r="K16" s="184">
        <v>0</v>
      </c>
      <c r="L16" s="184">
        <v>0</v>
      </c>
      <c r="M16" s="184">
        <v>0</v>
      </c>
      <c r="N16" s="184">
        <v>0</v>
      </c>
      <c r="O16" s="184">
        <v>0</v>
      </c>
      <c r="P16" s="184">
        <v>0</v>
      </c>
      <c r="Q16" s="184">
        <v>0</v>
      </c>
      <c r="R16" s="184">
        <v>0</v>
      </c>
      <c r="S16" s="184">
        <v>0</v>
      </c>
      <c r="T16" s="184">
        <v>0</v>
      </c>
      <c r="U16" s="184">
        <v>0</v>
      </c>
      <c r="V16" s="184">
        <v>0</v>
      </c>
      <c r="W16" s="364"/>
    </row>
    <row r="17" spans="1:23" s="106" customFormat="1" ht="15" customHeight="1">
      <c r="A17" s="80">
        <v>13</v>
      </c>
      <c r="B17" s="200" t="s">
        <v>586</v>
      </c>
      <c r="C17" s="184">
        <v>33.744661460700009</v>
      </c>
      <c r="D17" s="184">
        <v>35.291714861499997</v>
      </c>
      <c r="E17" s="184">
        <v>36.735801379266668</v>
      </c>
      <c r="F17" s="184">
        <v>35.63691244693333</v>
      </c>
      <c r="G17" s="184">
        <v>35.701594560800004</v>
      </c>
      <c r="H17" s="184">
        <v>37.021065491233337</v>
      </c>
      <c r="I17" s="184">
        <v>35.064456844066669</v>
      </c>
      <c r="J17" s="184">
        <v>36.036047372699997</v>
      </c>
      <c r="K17" s="184">
        <v>34.993169519133332</v>
      </c>
      <c r="L17" s="184">
        <v>34.880846254466675</v>
      </c>
      <c r="M17" s="184">
        <v>34.294959543600001</v>
      </c>
      <c r="N17" s="184">
        <v>35.134944901626824</v>
      </c>
      <c r="O17" s="184">
        <v>34.039754661408651</v>
      </c>
      <c r="P17" s="184">
        <v>32.545026670912478</v>
      </c>
      <c r="Q17" s="184">
        <v>32.98015278489644</v>
      </c>
      <c r="R17" s="184">
        <v>34.18683611607706</v>
      </c>
      <c r="S17" s="184">
        <v>36.211072465881905</v>
      </c>
      <c r="T17" s="184">
        <v>34.031336583729633</v>
      </c>
      <c r="U17" s="184">
        <v>33.275924159907404</v>
      </c>
      <c r="V17" s="184">
        <v>34.163315499999996</v>
      </c>
      <c r="W17" s="364"/>
    </row>
    <row r="18" spans="1:23" s="106" customFormat="1" ht="15" customHeight="1">
      <c r="A18" s="80">
        <v>14</v>
      </c>
      <c r="B18" s="201" t="s">
        <v>587</v>
      </c>
      <c r="C18" s="184">
        <v>26.519156500000001</v>
      </c>
      <c r="D18" s="184">
        <v>27.227919</v>
      </c>
      <c r="E18" s="184">
        <v>27.798044666666666</v>
      </c>
      <c r="F18" s="184">
        <v>27.381533533333332</v>
      </c>
      <c r="G18" s="184">
        <v>27.321944200000001</v>
      </c>
      <c r="H18" s="184">
        <v>27.37956333333333</v>
      </c>
      <c r="I18" s="184">
        <v>27.211993666666665</v>
      </c>
      <c r="J18" s="184">
        <v>27.509490000000003</v>
      </c>
      <c r="K18" s="184">
        <v>26.735698333333335</v>
      </c>
      <c r="L18" s="184">
        <v>26.408366666666669</v>
      </c>
      <c r="M18" s="184">
        <v>25.791774</v>
      </c>
      <c r="N18" s="184">
        <v>25.574331504170821</v>
      </c>
      <c r="O18" s="184">
        <v>24.742984008341651</v>
      </c>
      <c r="P18" s="184">
        <v>24.987165512512476</v>
      </c>
      <c r="Q18" s="184">
        <v>25.373527164896437</v>
      </c>
      <c r="R18" s="184">
        <v>25.111109496077063</v>
      </c>
      <c r="S18" s="184">
        <v>24.496073505381901</v>
      </c>
      <c r="T18" s="184">
        <v>24.440184743729635</v>
      </c>
      <c r="U18" s="184">
        <v>24.598558989907403</v>
      </c>
      <c r="V18" s="184">
        <v>23.678076999999998</v>
      </c>
      <c r="W18" s="364"/>
    </row>
    <row r="19" spans="1:23" s="106" customFormat="1" ht="15" customHeight="1">
      <c r="A19" s="80">
        <v>15</v>
      </c>
      <c r="B19" s="201" t="s">
        <v>588</v>
      </c>
      <c r="C19" s="184">
        <v>4.7372579999999997</v>
      </c>
      <c r="D19" s="184">
        <v>4.7095559999999992</v>
      </c>
      <c r="E19" s="184">
        <v>4.7980079999999994</v>
      </c>
      <c r="F19" s="184">
        <v>5.10534</v>
      </c>
      <c r="G19" s="184">
        <v>5.2032129999999999</v>
      </c>
      <c r="H19" s="184">
        <v>5.5421519999999997</v>
      </c>
      <c r="I19" s="184">
        <v>4.913837</v>
      </c>
      <c r="J19" s="184">
        <v>4.9226099999999997</v>
      </c>
      <c r="K19" s="184">
        <v>4.7486350000000002</v>
      </c>
      <c r="L19" s="184">
        <v>4.6971579999999999</v>
      </c>
      <c r="M19" s="184">
        <v>4.5143170000000001</v>
      </c>
      <c r="N19" s="184">
        <v>4.3820839999999999</v>
      </c>
      <c r="O19" s="184">
        <v>4.4846349999999999</v>
      </c>
      <c r="P19" s="184">
        <v>4.8342780000000003</v>
      </c>
      <c r="Q19" s="184">
        <v>4.1408990000000001</v>
      </c>
      <c r="R19" s="184">
        <v>4.2418839999999998</v>
      </c>
      <c r="S19" s="184">
        <v>4.7829329999999999</v>
      </c>
      <c r="T19" s="184">
        <v>4.6715879999999999</v>
      </c>
      <c r="U19" s="184">
        <v>4.8927190000000005</v>
      </c>
      <c r="V19" s="184">
        <v>5.2879040000000002</v>
      </c>
      <c r="W19" s="364"/>
    </row>
    <row r="20" spans="1:23" s="106" customFormat="1" ht="15" customHeight="1">
      <c r="A20" s="80">
        <v>16</v>
      </c>
      <c r="B20" s="201" t="s">
        <v>589</v>
      </c>
      <c r="C20" s="184">
        <v>2.9768999999999997E-2</v>
      </c>
      <c r="D20" s="184">
        <v>3.4530999999999999E-2</v>
      </c>
      <c r="E20" s="184">
        <v>3.5084999999999998E-2</v>
      </c>
      <c r="F20" s="184">
        <v>3.4646999999999997E-2</v>
      </c>
      <c r="G20" s="184">
        <v>3.8883000000000001E-2</v>
      </c>
      <c r="H20" s="184">
        <v>3.5402999999999997E-2</v>
      </c>
      <c r="I20" s="184">
        <v>3.5594000000000001E-2</v>
      </c>
      <c r="J20" s="184">
        <v>3.3662999999999998E-2</v>
      </c>
      <c r="K20" s="184">
        <v>3.4678E-2</v>
      </c>
      <c r="L20" s="184">
        <v>3.5755000000000002E-2</v>
      </c>
      <c r="M20" s="184">
        <v>3.5131000000000003E-2</v>
      </c>
      <c r="N20" s="184">
        <v>3.5493999999999998E-2</v>
      </c>
      <c r="O20" s="184">
        <v>3.8786000000000001E-2</v>
      </c>
      <c r="P20" s="184">
        <v>4.0744000000000002E-2</v>
      </c>
      <c r="Q20" s="184">
        <v>4.342E-2</v>
      </c>
      <c r="R20" s="184">
        <v>3.8757E-2</v>
      </c>
      <c r="S20" s="184">
        <v>4.0843999999999998E-2</v>
      </c>
      <c r="T20" s="184">
        <v>4.3865000000000001E-2</v>
      </c>
      <c r="U20" s="184">
        <v>4.5526999999999998E-2</v>
      </c>
      <c r="V20" s="184">
        <v>4.3764999999999998E-2</v>
      </c>
      <c r="W20" s="364"/>
    </row>
    <row r="21" spans="1:23" s="106" customFormat="1" ht="15" customHeight="1">
      <c r="A21" s="80">
        <v>17</v>
      </c>
      <c r="B21" s="201" t="s">
        <v>590</v>
      </c>
      <c r="C21" s="184">
        <v>1.5934779606999998</v>
      </c>
      <c r="D21" s="184">
        <v>1.6847088614999999</v>
      </c>
      <c r="E21" s="184">
        <v>1.7546637126</v>
      </c>
      <c r="F21" s="184">
        <v>1.7503919135999997</v>
      </c>
      <c r="G21" s="184">
        <v>1.7535543607999997</v>
      </c>
      <c r="H21" s="184">
        <v>1.7079471579000003</v>
      </c>
      <c r="I21" s="184">
        <v>1.7610321773999997</v>
      </c>
      <c r="J21" s="184">
        <v>1.7212843727</v>
      </c>
      <c r="K21" s="184">
        <v>1.7141581858000003</v>
      </c>
      <c r="L21" s="184">
        <v>1.7045665878000003</v>
      </c>
      <c r="M21" s="184">
        <v>1.7377375436000004</v>
      </c>
      <c r="N21" s="184">
        <v>1.6960353974559996</v>
      </c>
      <c r="O21" s="184">
        <v>1.6763496530669999</v>
      </c>
      <c r="P21" s="184">
        <v>1.6458391583999998</v>
      </c>
      <c r="Q21" s="184">
        <v>1.6803066199999999</v>
      </c>
      <c r="R21" s="184">
        <v>1.6790856199999999</v>
      </c>
      <c r="S21" s="184">
        <v>1.6302219605000001</v>
      </c>
      <c r="T21" s="184">
        <v>1.6266988399999998</v>
      </c>
      <c r="U21" s="184">
        <v>1.5721191700000001</v>
      </c>
      <c r="V21" s="184">
        <v>1.5825695</v>
      </c>
      <c r="W21" s="364"/>
    </row>
    <row r="22" spans="1:23" s="106" customFormat="1" ht="15" customHeight="1">
      <c r="A22" s="80">
        <v>18</v>
      </c>
      <c r="B22" s="201" t="s">
        <v>591</v>
      </c>
      <c r="C22" s="184">
        <v>0.86499999999999999</v>
      </c>
      <c r="D22" s="184">
        <v>1.635</v>
      </c>
      <c r="E22" s="184">
        <v>2.35</v>
      </c>
      <c r="F22" s="184">
        <v>1.365</v>
      </c>
      <c r="G22" s="184">
        <v>1.3839999999999999</v>
      </c>
      <c r="H22" s="184">
        <v>2.3559999999999999</v>
      </c>
      <c r="I22" s="184">
        <v>1.1419999999999999</v>
      </c>
      <c r="J22" s="184">
        <v>1.849</v>
      </c>
      <c r="K22" s="184">
        <v>1.76</v>
      </c>
      <c r="L22" s="184">
        <v>2.0350000000000001</v>
      </c>
      <c r="M22" s="184">
        <v>2.2160000000000002</v>
      </c>
      <c r="N22" s="184">
        <v>3.4470000000000001</v>
      </c>
      <c r="O22" s="184">
        <v>3.097</v>
      </c>
      <c r="P22" s="184">
        <v>1.0369999999999999</v>
      </c>
      <c r="Q22" s="184">
        <v>1.742</v>
      </c>
      <c r="R22" s="184">
        <v>3.1160000000000001</v>
      </c>
      <c r="S22" s="184">
        <v>5.2610000000000001</v>
      </c>
      <c r="T22" s="184">
        <v>3.2490000000000001</v>
      </c>
      <c r="U22" s="184">
        <v>2.1669999999999998</v>
      </c>
      <c r="V22" s="184">
        <v>3.5710000000000002</v>
      </c>
      <c r="W22" s="364"/>
    </row>
    <row r="23" spans="1:23" s="106" customFormat="1" ht="15" customHeight="1">
      <c r="A23" s="80">
        <v>19</v>
      </c>
      <c r="B23" s="200" t="s">
        <v>592</v>
      </c>
      <c r="C23" s="184">
        <v>6.5265024000000005E-2</v>
      </c>
      <c r="D23" s="184">
        <v>6.6567792000000001E-2</v>
      </c>
      <c r="E23" s="184">
        <v>6.719194523834883E-2</v>
      </c>
      <c r="F23" s="184">
        <v>6.8077495435978005E-2</v>
      </c>
      <c r="G23" s="184">
        <v>6.9416348907574491E-2</v>
      </c>
      <c r="H23" s="184">
        <v>7.1533884967391992E-2</v>
      </c>
      <c r="I23" s="184">
        <v>7.1170058907617267E-2</v>
      </c>
      <c r="J23" s="184">
        <v>7.3242647879197625E-2</v>
      </c>
      <c r="K23" s="184">
        <v>7.3626426506666717E-2</v>
      </c>
      <c r="L23" s="184">
        <v>7.3141992290058147E-2</v>
      </c>
      <c r="M23" s="184">
        <v>7.458526657237588E-2</v>
      </c>
      <c r="N23" s="184">
        <v>7.3386872887064566E-2</v>
      </c>
      <c r="O23" s="184">
        <v>7.3344725557334386E-2</v>
      </c>
      <c r="P23" s="184">
        <v>7.424396022018033E-2</v>
      </c>
      <c r="Q23" s="184">
        <v>7.4103359999999993E-2</v>
      </c>
      <c r="R23" s="184">
        <v>7.4765654384249591E-2</v>
      </c>
      <c r="S23" s="184">
        <v>7.5459059465921838E-2</v>
      </c>
      <c r="T23" s="184">
        <v>7.6923684250977481E-2</v>
      </c>
      <c r="U23" s="184">
        <v>7.7098288956537586E-2</v>
      </c>
      <c r="V23" s="184">
        <v>7.7827987677043201E-2</v>
      </c>
      <c r="W23" s="364"/>
    </row>
    <row r="24" spans="1:23" s="106" customFormat="1" ht="15" customHeight="1">
      <c r="A24" s="80">
        <v>20</v>
      </c>
      <c r="B24" s="200" t="s">
        <v>593</v>
      </c>
      <c r="C24" s="184">
        <v>542.05065512488318</v>
      </c>
      <c r="D24" s="184">
        <v>545.788213827807</v>
      </c>
      <c r="E24" s="184">
        <v>566.32491052442947</v>
      </c>
      <c r="F24" s="184">
        <v>547.75938384369158</v>
      </c>
      <c r="G24" s="184">
        <v>544.40020270973571</v>
      </c>
      <c r="H24" s="184">
        <v>535.56702055269704</v>
      </c>
      <c r="I24" s="184">
        <v>532.73513138503256</v>
      </c>
      <c r="J24" s="184">
        <v>548.90913512696534</v>
      </c>
      <c r="K24" s="184">
        <v>542.98536207807126</v>
      </c>
      <c r="L24" s="184">
        <v>540.18877020254058</v>
      </c>
      <c r="M24" s="184">
        <v>536.97962301206849</v>
      </c>
      <c r="N24" s="184">
        <v>530.50963257335604</v>
      </c>
      <c r="O24" s="184">
        <v>535.51280591594877</v>
      </c>
      <c r="P24" s="184">
        <v>518.68870751974748</v>
      </c>
      <c r="Q24" s="184">
        <v>524.38782320541077</v>
      </c>
      <c r="R24" s="184">
        <v>503.31077634982</v>
      </c>
      <c r="S24" s="184">
        <v>511.09235904899248</v>
      </c>
      <c r="T24" s="184">
        <v>494.33370936413417</v>
      </c>
      <c r="U24" s="184">
        <v>502.03135540896028</v>
      </c>
      <c r="V24" s="184">
        <v>513.16074882900534</v>
      </c>
      <c r="W24" s="364"/>
    </row>
    <row r="25" spans="1:23" s="106" customFormat="1" ht="15" customHeight="1">
      <c r="A25" s="80">
        <v>21</v>
      </c>
      <c r="B25" s="201" t="s">
        <v>594</v>
      </c>
      <c r="C25" s="184">
        <v>395.39176300125001</v>
      </c>
      <c r="D25" s="184">
        <v>400.04016052500003</v>
      </c>
      <c r="E25" s="184">
        <v>420.45243097500003</v>
      </c>
      <c r="F25" s="184">
        <v>403.58142933750008</v>
      </c>
      <c r="G25" s="184">
        <v>399.86425510875006</v>
      </c>
      <c r="H25" s="184">
        <v>391.582294875</v>
      </c>
      <c r="I25" s="184">
        <v>390.53325577417644</v>
      </c>
      <c r="J25" s="184">
        <v>406.15739316484246</v>
      </c>
      <c r="K25" s="184">
        <v>402.2445260925</v>
      </c>
      <c r="L25" s="184">
        <v>400.73702798365537</v>
      </c>
      <c r="M25" s="184">
        <v>399.98024696577727</v>
      </c>
      <c r="N25" s="184">
        <v>393.18285375518201</v>
      </c>
      <c r="O25" s="184">
        <v>399.77040141035218</v>
      </c>
      <c r="P25" s="184">
        <v>382.65426456926042</v>
      </c>
      <c r="Q25" s="184">
        <v>387.73941741782437</v>
      </c>
      <c r="R25" s="184">
        <v>366.73601471341215</v>
      </c>
      <c r="S25" s="184">
        <v>375.81805329397889</v>
      </c>
      <c r="T25" s="184">
        <v>360.02378303864981</v>
      </c>
      <c r="U25" s="184">
        <v>366.43070600361261</v>
      </c>
      <c r="V25" s="184">
        <v>376.91042403528905</v>
      </c>
      <c r="W25" s="364"/>
    </row>
    <row r="26" spans="1:23" s="106" customFormat="1" ht="15" customHeight="1">
      <c r="A26" s="80">
        <v>22</v>
      </c>
      <c r="B26" s="201" t="s">
        <v>595</v>
      </c>
      <c r="C26" s="184">
        <v>118.42581362363315</v>
      </c>
      <c r="D26" s="184">
        <v>117.43210155280696</v>
      </c>
      <c r="E26" s="184">
        <v>117.47504154942953</v>
      </c>
      <c r="F26" s="184">
        <v>115.72642350619149</v>
      </c>
      <c r="G26" s="184">
        <v>116.09239185098573</v>
      </c>
      <c r="H26" s="184">
        <v>115.52105842769701</v>
      </c>
      <c r="I26" s="184">
        <v>113.70318661085612</v>
      </c>
      <c r="J26" s="184">
        <v>114.20034696212286</v>
      </c>
      <c r="K26" s="184">
        <v>112.14020248557132</v>
      </c>
      <c r="L26" s="184">
        <v>110.83793221888513</v>
      </c>
      <c r="M26" s="184">
        <v>108.39215429629124</v>
      </c>
      <c r="N26" s="184">
        <v>108.73238681817401</v>
      </c>
      <c r="O26" s="184">
        <v>107.18199400559659</v>
      </c>
      <c r="P26" s="184">
        <v>107.50974770048708</v>
      </c>
      <c r="Q26" s="184">
        <v>108.1732957875864</v>
      </c>
      <c r="R26" s="184">
        <v>108.18460538640784</v>
      </c>
      <c r="S26" s="184">
        <v>106.92506600501362</v>
      </c>
      <c r="T26" s="184">
        <v>105.95305807548436</v>
      </c>
      <c r="U26" s="184">
        <v>107.19592965534765</v>
      </c>
      <c r="V26" s="184">
        <v>107.78110954371621</v>
      </c>
      <c r="W26" s="364"/>
    </row>
    <row r="27" spans="1:23" s="106" customFormat="1" ht="15" customHeight="1">
      <c r="A27" s="80">
        <v>23</v>
      </c>
      <c r="B27" s="201" t="s">
        <v>596</v>
      </c>
      <c r="C27" s="184">
        <v>28.233078500000001</v>
      </c>
      <c r="D27" s="184">
        <v>28.31595175</v>
      </c>
      <c r="E27" s="184">
        <v>28.397438000000001</v>
      </c>
      <c r="F27" s="184">
        <v>28.451530999999999</v>
      </c>
      <c r="G27" s="184">
        <v>28.443555749999998</v>
      </c>
      <c r="H27" s="184">
        <v>28.46366725</v>
      </c>
      <c r="I27" s="184">
        <v>28.498688999999999</v>
      </c>
      <c r="J27" s="184">
        <v>28.551394999999999</v>
      </c>
      <c r="K27" s="184">
        <v>28.600633500000001</v>
      </c>
      <c r="L27" s="184">
        <v>28.613810000000001</v>
      </c>
      <c r="M27" s="184">
        <v>28.607221750000001</v>
      </c>
      <c r="N27" s="184">
        <v>28.594391999999999</v>
      </c>
      <c r="O27" s="184">
        <v>28.560410500000003</v>
      </c>
      <c r="P27" s="184">
        <v>28.524695250000001</v>
      </c>
      <c r="Q27" s="184">
        <v>28.475110000000001</v>
      </c>
      <c r="R27" s="184">
        <v>28.39015625</v>
      </c>
      <c r="S27" s="184">
        <v>28.349239750000002</v>
      </c>
      <c r="T27" s="184">
        <v>28.356868249999998</v>
      </c>
      <c r="U27" s="184">
        <v>28.404719750000002</v>
      </c>
      <c r="V27" s="184">
        <v>28.469215250000001</v>
      </c>
      <c r="W27" s="364"/>
    </row>
    <row r="28" spans="1:23" s="106" customFormat="1" ht="15" customHeight="1">
      <c r="A28" s="80">
        <v>24</v>
      </c>
      <c r="B28" s="202" t="s">
        <v>597</v>
      </c>
      <c r="C28" s="184">
        <v>223.1807417</v>
      </c>
      <c r="D28" s="184">
        <v>224.70170559999997</v>
      </c>
      <c r="E28" s="184">
        <v>238.25205829999999</v>
      </c>
      <c r="F28" s="184">
        <v>249.32025330000002</v>
      </c>
      <c r="G28" s="184">
        <v>259.91886349999999</v>
      </c>
      <c r="H28" s="184">
        <v>265.47570159999998</v>
      </c>
      <c r="I28" s="184">
        <v>289.24531669999999</v>
      </c>
      <c r="J28" s="184">
        <v>291.69078379999996</v>
      </c>
      <c r="K28" s="184">
        <v>303.71430990000005</v>
      </c>
      <c r="L28" s="184">
        <v>318.46549030000006</v>
      </c>
      <c r="M28" s="184">
        <v>349.49751409999999</v>
      </c>
      <c r="N28" s="184">
        <v>357.02246540000004</v>
      </c>
      <c r="O28" s="184">
        <v>379.63157899999999</v>
      </c>
      <c r="P28" s="184">
        <v>396.15249390000008</v>
      </c>
      <c r="Q28" s="184">
        <v>388.02616069999999</v>
      </c>
      <c r="R28" s="184">
        <v>338.47619370000001</v>
      </c>
      <c r="S28" s="184">
        <v>365.29616309999994</v>
      </c>
      <c r="T28" s="184">
        <v>378.44887599999777</v>
      </c>
      <c r="U28" s="184">
        <v>377.07264049999844</v>
      </c>
      <c r="V28" s="184">
        <v>384.49799979999932</v>
      </c>
      <c r="W28" s="364"/>
    </row>
    <row r="29" spans="1:23" s="106" customFormat="1" ht="15" customHeight="1">
      <c r="A29" s="80">
        <v>25</v>
      </c>
      <c r="B29" s="200" t="s">
        <v>7</v>
      </c>
      <c r="C29" s="184">
        <v>55.297073300000008</v>
      </c>
      <c r="D29" s="184">
        <v>55.93307759999999</v>
      </c>
      <c r="E29" s="184">
        <v>67.123516899999998</v>
      </c>
      <c r="F29" s="184">
        <v>63.724334700000007</v>
      </c>
      <c r="G29" s="184">
        <v>67.533150799999987</v>
      </c>
      <c r="H29" s="184">
        <v>68.700776099999999</v>
      </c>
      <c r="I29" s="184">
        <v>74.396446099999991</v>
      </c>
      <c r="J29" s="184">
        <v>72.974778799999996</v>
      </c>
      <c r="K29" s="184">
        <v>77.272353200000012</v>
      </c>
      <c r="L29" s="184">
        <v>77.930777000000006</v>
      </c>
      <c r="M29" s="184">
        <v>80.524940399999991</v>
      </c>
      <c r="N29" s="184">
        <v>78.087479800000011</v>
      </c>
      <c r="O29" s="184">
        <v>82.007745900000003</v>
      </c>
      <c r="P29" s="184">
        <v>83.60286649999999</v>
      </c>
      <c r="Q29" s="184">
        <v>85.370669399999997</v>
      </c>
      <c r="R29" s="184">
        <v>78.050376900000003</v>
      </c>
      <c r="S29" s="184">
        <v>80.495778999999985</v>
      </c>
      <c r="T29" s="184">
        <v>86.792410799999999</v>
      </c>
      <c r="U29" s="184">
        <v>84.570381400000002</v>
      </c>
      <c r="V29" s="184">
        <v>90.210960700000001</v>
      </c>
      <c r="W29" s="364"/>
    </row>
    <row r="30" spans="1:23" s="106" customFormat="1" ht="15" customHeight="1">
      <c r="A30" s="80">
        <v>26</v>
      </c>
      <c r="B30" s="201" t="s">
        <v>518</v>
      </c>
      <c r="C30" s="184">
        <v>4.9673976</v>
      </c>
      <c r="D30" s="184">
        <v>7.2222628999999987</v>
      </c>
      <c r="E30" s="184">
        <v>16.681840900000001</v>
      </c>
      <c r="F30" s="184">
        <v>15.638979300000001</v>
      </c>
      <c r="G30" s="184">
        <v>15.163374299999999</v>
      </c>
      <c r="H30" s="184">
        <v>12.7766749</v>
      </c>
      <c r="I30" s="184">
        <v>13.424036600000001</v>
      </c>
      <c r="J30" s="184">
        <v>15.021288400000001</v>
      </c>
      <c r="K30" s="184">
        <v>16.490333999999997</v>
      </c>
      <c r="L30" s="184">
        <v>19.776703600000001</v>
      </c>
      <c r="M30" s="184">
        <v>22.4212755</v>
      </c>
      <c r="N30" s="184">
        <v>15.119975800000001</v>
      </c>
      <c r="O30" s="184">
        <v>11.412316300000001</v>
      </c>
      <c r="P30" s="184">
        <v>11.0957063</v>
      </c>
      <c r="Q30" s="184">
        <v>11.4591703</v>
      </c>
      <c r="R30" s="184">
        <v>9.9065982000000012</v>
      </c>
      <c r="S30" s="184">
        <v>14.995543399999999</v>
      </c>
      <c r="T30" s="184">
        <v>21.704535700000001</v>
      </c>
      <c r="U30" s="184">
        <v>25.6489233</v>
      </c>
      <c r="V30" s="184">
        <v>30.899725299999997</v>
      </c>
      <c r="W30" s="364"/>
    </row>
    <row r="31" spans="1:23" s="106" customFormat="1" ht="15" customHeight="1">
      <c r="A31" s="80">
        <v>27</v>
      </c>
      <c r="B31" s="201" t="s">
        <v>524</v>
      </c>
      <c r="C31" s="184">
        <v>34.879423899999999</v>
      </c>
      <c r="D31" s="184">
        <v>32.249493700000002</v>
      </c>
      <c r="E31" s="184">
        <v>34.534561799999999</v>
      </c>
      <c r="F31" s="184">
        <v>34.1821707</v>
      </c>
      <c r="G31" s="184">
        <v>36.289576899999993</v>
      </c>
      <c r="H31" s="184">
        <v>37.711010099999996</v>
      </c>
      <c r="I31" s="184">
        <v>38.096092599999999</v>
      </c>
      <c r="J31" s="184">
        <v>37.511403000000001</v>
      </c>
      <c r="K31" s="184">
        <v>40.615858500000002</v>
      </c>
      <c r="L31" s="184">
        <v>39.346563400000001</v>
      </c>
      <c r="M31" s="184">
        <v>40.795995099999999</v>
      </c>
      <c r="N31" s="184">
        <v>41.487626700000007</v>
      </c>
      <c r="O31" s="184">
        <v>48.047245500000002</v>
      </c>
      <c r="P31" s="184">
        <v>51.0239829</v>
      </c>
      <c r="Q31" s="184">
        <v>53.149702099999999</v>
      </c>
      <c r="R31" s="184">
        <v>46.561856399999996</v>
      </c>
      <c r="S31" s="184">
        <v>44.498053599999999</v>
      </c>
      <c r="T31" s="184">
        <v>46.318857400000006</v>
      </c>
      <c r="U31" s="184">
        <v>40.130462399999999</v>
      </c>
      <c r="V31" s="184">
        <v>37.398432900000003</v>
      </c>
      <c r="W31" s="364"/>
    </row>
    <row r="32" spans="1:23" s="106" customFormat="1" ht="15" customHeight="1">
      <c r="A32" s="80">
        <v>28</v>
      </c>
      <c r="B32" s="203" t="s">
        <v>525</v>
      </c>
      <c r="C32" s="184">
        <v>0.1711963</v>
      </c>
      <c r="D32" s="184">
        <v>0.17395949999999999</v>
      </c>
      <c r="E32" s="184">
        <v>0.18618610000000002</v>
      </c>
      <c r="F32" s="184">
        <v>0.141148</v>
      </c>
      <c r="G32" s="184">
        <v>0.14880690000000002</v>
      </c>
      <c r="H32" s="184">
        <v>0.2148919</v>
      </c>
      <c r="I32" s="184">
        <v>0.21501420000000002</v>
      </c>
      <c r="J32" s="184">
        <v>0.17079740000000002</v>
      </c>
      <c r="K32" s="184">
        <v>0.17644639999999998</v>
      </c>
      <c r="L32" s="184">
        <v>0.1532126</v>
      </c>
      <c r="M32" s="184">
        <v>0.15815770000000001</v>
      </c>
      <c r="N32" s="184">
        <v>0.14728430000000003</v>
      </c>
      <c r="O32" s="184">
        <v>0.15836529999999999</v>
      </c>
      <c r="P32" s="184">
        <v>0.18495770000000003</v>
      </c>
      <c r="Q32" s="184">
        <v>0.1663328</v>
      </c>
      <c r="R32" s="184">
        <v>0.13705139999999999</v>
      </c>
      <c r="S32" s="184">
        <v>0.19185659999999999</v>
      </c>
      <c r="T32" s="184">
        <v>0.25906350000000006</v>
      </c>
      <c r="U32" s="184">
        <v>0.31883610000000012</v>
      </c>
      <c r="V32" s="184">
        <v>0.31801559999999995</v>
      </c>
      <c r="W32" s="364"/>
    </row>
    <row r="33" spans="1:23" s="106" customFormat="1" ht="15" customHeight="1">
      <c r="A33" s="80">
        <v>29</v>
      </c>
      <c r="B33" s="203" t="s">
        <v>526</v>
      </c>
      <c r="C33" s="184">
        <v>34.708227600000001</v>
      </c>
      <c r="D33" s="184">
        <v>32.0755342</v>
      </c>
      <c r="E33" s="184">
        <v>34.348375699999998</v>
      </c>
      <c r="F33" s="184">
        <v>34.041022699999999</v>
      </c>
      <c r="G33" s="184">
        <v>36.140769999999996</v>
      </c>
      <c r="H33" s="184">
        <v>37.496118199999998</v>
      </c>
      <c r="I33" s="184">
        <v>37.8810784</v>
      </c>
      <c r="J33" s="184">
        <v>37.340605600000004</v>
      </c>
      <c r="K33" s="184">
        <v>40.439412099999998</v>
      </c>
      <c r="L33" s="184">
        <v>39.193350799999997</v>
      </c>
      <c r="M33" s="184">
        <v>40.637837400000002</v>
      </c>
      <c r="N33" s="184">
        <v>41.340342400000004</v>
      </c>
      <c r="O33" s="184">
        <v>47.888880200000003</v>
      </c>
      <c r="P33" s="184">
        <v>50.839025200000002</v>
      </c>
      <c r="Q33" s="184">
        <v>52.9833693</v>
      </c>
      <c r="R33" s="184">
        <v>46.424804999999999</v>
      </c>
      <c r="S33" s="184">
        <v>44.306196999999997</v>
      </c>
      <c r="T33" s="184">
        <v>46.059793900000003</v>
      </c>
      <c r="U33" s="184">
        <v>39.8116263</v>
      </c>
      <c r="V33" s="184">
        <v>37.080417300000001</v>
      </c>
      <c r="W33" s="364"/>
    </row>
    <row r="34" spans="1:23" s="106" customFormat="1" ht="15" customHeight="1">
      <c r="A34" s="80">
        <v>30</v>
      </c>
      <c r="B34" s="201" t="s">
        <v>553</v>
      </c>
      <c r="C34" s="184">
        <v>15.450251800000009</v>
      </c>
      <c r="D34" s="184">
        <v>16.461320999999995</v>
      </c>
      <c r="E34" s="184">
        <v>15.907114199999999</v>
      </c>
      <c r="F34" s="184">
        <v>13.903184700000002</v>
      </c>
      <c r="G34" s="184">
        <v>16.0801996</v>
      </c>
      <c r="H34" s="184">
        <v>18.2130911</v>
      </c>
      <c r="I34" s="184">
        <v>22.876316899999999</v>
      </c>
      <c r="J34" s="184">
        <v>20.442087399999998</v>
      </c>
      <c r="K34" s="184">
        <v>20.16616070000001</v>
      </c>
      <c r="L34" s="184">
        <v>18.807510000000004</v>
      </c>
      <c r="M34" s="184">
        <v>17.307669799999996</v>
      </c>
      <c r="N34" s="184">
        <v>21.479877300000002</v>
      </c>
      <c r="O34" s="184">
        <v>22.548184100000004</v>
      </c>
      <c r="P34" s="184">
        <v>21.483177299999991</v>
      </c>
      <c r="Q34" s="184">
        <v>20.761796999999998</v>
      </c>
      <c r="R34" s="184">
        <v>21.581922299999999</v>
      </c>
      <c r="S34" s="184">
        <v>21.002181999999991</v>
      </c>
      <c r="T34" s="184">
        <v>18.769017699999992</v>
      </c>
      <c r="U34" s="184">
        <v>18.790995699999989</v>
      </c>
      <c r="V34" s="184">
        <v>21.912802499999998</v>
      </c>
      <c r="W34" s="364"/>
    </row>
    <row r="35" spans="1:23" s="106" customFormat="1" ht="15" customHeight="1">
      <c r="A35" s="80">
        <v>31</v>
      </c>
      <c r="B35" s="200" t="s">
        <v>554</v>
      </c>
      <c r="C35" s="184">
        <v>86.064265160809512</v>
      </c>
      <c r="D35" s="184">
        <v>83.524853039215344</v>
      </c>
      <c r="E35" s="184">
        <v>83.829485830147831</v>
      </c>
      <c r="F35" s="184">
        <v>86.777621548638905</v>
      </c>
      <c r="G35" s="184">
        <v>89.399458052918277</v>
      </c>
      <c r="H35" s="184">
        <v>91.916745660243492</v>
      </c>
      <c r="I35" s="184">
        <v>98.622973284897782</v>
      </c>
      <c r="J35" s="184">
        <v>99.992505669094783</v>
      </c>
      <c r="K35" s="184">
        <v>100.39167042419963</v>
      </c>
      <c r="L35" s="184">
        <v>109.48499415783564</v>
      </c>
      <c r="M35" s="184">
        <v>123.37663250382707</v>
      </c>
      <c r="N35" s="184">
        <v>130.10757609491969</v>
      </c>
      <c r="O35" s="184">
        <v>134.66494082281946</v>
      </c>
      <c r="P35" s="184">
        <v>141.65134691468768</v>
      </c>
      <c r="Q35" s="184">
        <v>131.71418311627767</v>
      </c>
      <c r="R35" s="184">
        <v>116.65224856080135</v>
      </c>
      <c r="S35" s="184">
        <v>120.39208063275066</v>
      </c>
      <c r="T35" s="184">
        <v>121.82589685076235</v>
      </c>
      <c r="U35" s="184">
        <v>123.42423145818535</v>
      </c>
      <c r="V35" s="184">
        <v>125.29448771301463</v>
      </c>
      <c r="W35" s="364"/>
    </row>
    <row r="36" spans="1:23" s="106" customFormat="1" ht="15" customHeight="1">
      <c r="A36" s="80">
        <v>32</v>
      </c>
      <c r="B36" s="201" t="s">
        <v>555</v>
      </c>
      <c r="C36" s="184">
        <v>23.81370457307748</v>
      </c>
      <c r="D36" s="184">
        <v>21.536470852279056</v>
      </c>
      <c r="E36" s="184">
        <v>21.258590250582806</v>
      </c>
      <c r="F36" s="184">
        <v>20.489487349660788</v>
      </c>
      <c r="G36" s="184">
        <v>22.121002353235863</v>
      </c>
      <c r="H36" s="184">
        <v>23.329677441931356</v>
      </c>
      <c r="I36" s="184">
        <v>26.945249441597973</v>
      </c>
      <c r="J36" s="184">
        <v>25.985575212129966</v>
      </c>
      <c r="K36" s="184">
        <v>26.960424372052334</v>
      </c>
      <c r="L36" s="184">
        <v>28.382604485670779</v>
      </c>
      <c r="M36" s="184">
        <v>34.964222711608386</v>
      </c>
      <c r="N36" s="184">
        <v>37.625969324961247</v>
      </c>
      <c r="O36" s="184">
        <v>39.948767099417381</v>
      </c>
      <c r="P36" s="184">
        <v>41.462906889497866</v>
      </c>
      <c r="Q36" s="184">
        <v>38.633747035203193</v>
      </c>
      <c r="R36" s="184">
        <v>31.768958437950776</v>
      </c>
      <c r="S36" s="184">
        <v>27.72286287750045</v>
      </c>
      <c r="T36" s="184">
        <v>27.736695534389188</v>
      </c>
      <c r="U36" s="184">
        <v>33.463024367086412</v>
      </c>
      <c r="V36" s="184">
        <v>35.520220534824468</v>
      </c>
      <c r="W36" s="364"/>
    </row>
    <row r="37" spans="1:23" s="106" customFormat="1" ht="15" customHeight="1">
      <c r="A37" s="80">
        <v>33</v>
      </c>
      <c r="B37" s="201" t="s">
        <v>556</v>
      </c>
      <c r="C37" s="184">
        <v>43.588190601537434</v>
      </c>
      <c r="D37" s="184">
        <v>41.830198987961047</v>
      </c>
      <c r="E37" s="184">
        <v>42.122155030221137</v>
      </c>
      <c r="F37" s="184">
        <v>44.727598743029908</v>
      </c>
      <c r="G37" s="184">
        <v>44.277263560419613</v>
      </c>
      <c r="H37" s="184">
        <v>45.229696927923889</v>
      </c>
      <c r="I37" s="184">
        <v>46.107359451061136</v>
      </c>
      <c r="J37" s="184">
        <v>48.151214860173425</v>
      </c>
      <c r="K37" s="184">
        <v>48.933048505948662</v>
      </c>
      <c r="L37" s="184">
        <v>55.030042487199879</v>
      </c>
      <c r="M37" s="184">
        <v>59.518759761375605</v>
      </c>
      <c r="N37" s="184">
        <v>61.796252794561973</v>
      </c>
      <c r="O37" s="184">
        <v>61.919564394909663</v>
      </c>
      <c r="P37" s="184">
        <v>65.820168797873379</v>
      </c>
      <c r="Q37" s="184">
        <v>57.382049925245006</v>
      </c>
      <c r="R37" s="184">
        <v>49.673216684486917</v>
      </c>
      <c r="S37" s="184">
        <v>55.775886999279251</v>
      </c>
      <c r="T37" s="184">
        <v>56.447306304447181</v>
      </c>
      <c r="U37" s="184">
        <v>53.120033022451707</v>
      </c>
      <c r="V37" s="184">
        <v>53.284594077857633</v>
      </c>
      <c r="W37" s="364"/>
    </row>
    <row r="38" spans="1:23" s="106" customFormat="1" ht="15" customHeight="1">
      <c r="A38" s="80">
        <v>34</v>
      </c>
      <c r="B38" s="203" t="s">
        <v>557</v>
      </c>
      <c r="C38" s="184">
        <v>14.981685738997093</v>
      </c>
      <c r="D38" s="184">
        <v>13.775617872336612</v>
      </c>
      <c r="E38" s="184">
        <v>13.841240633828539</v>
      </c>
      <c r="F38" s="184">
        <v>15.77122361868274</v>
      </c>
      <c r="G38" s="184">
        <v>13.628778266781545</v>
      </c>
      <c r="H38" s="184">
        <v>14.257760728806396</v>
      </c>
      <c r="I38" s="184">
        <v>14.737277151510382</v>
      </c>
      <c r="J38" s="184">
        <v>15.171954088815742</v>
      </c>
      <c r="K38" s="184">
        <v>13.989875536396527</v>
      </c>
      <c r="L38" s="184">
        <v>14.945215989897033</v>
      </c>
      <c r="M38" s="184">
        <v>15.958829462870824</v>
      </c>
      <c r="N38" s="184">
        <v>15.227424097619467</v>
      </c>
      <c r="O38" s="184">
        <v>16.731203451422132</v>
      </c>
      <c r="P38" s="184">
        <v>18.147551787046186</v>
      </c>
      <c r="Q38" s="184">
        <v>17.776315098704522</v>
      </c>
      <c r="R38" s="184">
        <v>14.984432774326296</v>
      </c>
      <c r="S38" s="184">
        <v>18.938831685037236</v>
      </c>
      <c r="T38" s="184">
        <v>20.023533888099188</v>
      </c>
      <c r="U38" s="184">
        <v>18.815725799108989</v>
      </c>
      <c r="V38" s="184">
        <v>18.135252268175268</v>
      </c>
      <c r="W38" s="364"/>
    </row>
    <row r="39" spans="1:23" s="106" customFormat="1" ht="15" customHeight="1">
      <c r="A39" s="80">
        <v>35</v>
      </c>
      <c r="B39" s="203" t="s">
        <v>558</v>
      </c>
      <c r="C39" s="184">
        <v>28.606504862540337</v>
      </c>
      <c r="D39" s="184">
        <v>28.054581115624437</v>
      </c>
      <c r="E39" s="184">
        <v>28.2809143963926</v>
      </c>
      <c r="F39" s="184">
        <v>28.956375124347169</v>
      </c>
      <c r="G39" s="184">
        <v>30.648485293638064</v>
      </c>
      <c r="H39" s="184">
        <v>30.971936199117494</v>
      </c>
      <c r="I39" s="184">
        <v>31.370082299550756</v>
      </c>
      <c r="J39" s="184">
        <v>32.97926077135768</v>
      </c>
      <c r="K39" s="184">
        <v>34.943172969552137</v>
      </c>
      <c r="L39" s="184">
        <v>40.084826497302842</v>
      </c>
      <c r="M39" s="184">
        <v>43.559930298504781</v>
      </c>
      <c r="N39" s="184">
        <v>46.568828696942504</v>
      </c>
      <c r="O39" s="184">
        <v>45.188360943487531</v>
      </c>
      <c r="P39" s="184">
        <v>47.672617010827189</v>
      </c>
      <c r="Q39" s="184">
        <v>39.605734826540484</v>
      </c>
      <c r="R39" s="184">
        <v>34.688783910160623</v>
      </c>
      <c r="S39" s="184">
        <v>36.837055314242015</v>
      </c>
      <c r="T39" s="184">
        <v>36.423772416347994</v>
      </c>
      <c r="U39" s="184">
        <v>34.304307223342718</v>
      </c>
      <c r="V39" s="184">
        <v>35.149341809682369</v>
      </c>
      <c r="W39" s="364"/>
    </row>
    <row r="40" spans="1:23" s="106" customFormat="1" ht="15" customHeight="1">
      <c r="A40" s="80">
        <v>36</v>
      </c>
      <c r="B40" s="201" t="s">
        <v>559</v>
      </c>
      <c r="C40" s="184">
        <v>18.662369986194605</v>
      </c>
      <c r="D40" s="184">
        <v>20.158183198975237</v>
      </c>
      <c r="E40" s="184">
        <v>20.448740549343892</v>
      </c>
      <c r="F40" s="184">
        <v>21.560535455948219</v>
      </c>
      <c r="G40" s="184">
        <v>23.001192139262798</v>
      </c>
      <c r="H40" s="184">
        <v>23.357371290388251</v>
      </c>
      <c r="I40" s="184">
        <v>25.57036439223867</v>
      </c>
      <c r="J40" s="184">
        <v>25.855715596791388</v>
      </c>
      <c r="K40" s="184">
        <v>24.498197546198636</v>
      </c>
      <c r="L40" s="184">
        <v>26.072347184964986</v>
      </c>
      <c r="M40" s="184">
        <v>28.893650030843077</v>
      </c>
      <c r="N40" s="184">
        <v>30.685353975396467</v>
      </c>
      <c r="O40" s="184">
        <v>32.796609328492423</v>
      </c>
      <c r="P40" s="184">
        <v>34.36827122731642</v>
      </c>
      <c r="Q40" s="184">
        <v>35.698386155829468</v>
      </c>
      <c r="R40" s="184">
        <v>35.210073438363658</v>
      </c>
      <c r="S40" s="184">
        <v>36.893330755970958</v>
      </c>
      <c r="T40" s="184">
        <v>37.641895011925989</v>
      </c>
      <c r="U40" s="184">
        <v>36.841174068647227</v>
      </c>
      <c r="V40" s="184">
        <v>36.489673100332539</v>
      </c>
      <c r="W40" s="364"/>
    </row>
    <row r="41" spans="1:23" s="106" customFormat="1" ht="15" customHeight="1">
      <c r="A41" s="80">
        <v>37</v>
      </c>
      <c r="B41" s="200" t="s">
        <v>560</v>
      </c>
      <c r="C41" s="184">
        <v>81.819403239190464</v>
      </c>
      <c r="D41" s="184">
        <v>85.243774960784648</v>
      </c>
      <c r="E41" s="184">
        <v>87.299055569852158</v>
      </c>
      <c r="F41" s="184">
        <v>98.8182970513611</v>
      </c>
      <c r="G41" s="184">
        <v>102.98625464708172</v>
      </c>
      <c r="H41" s="184">
        <v>104.8581798397565</v>
      </c>
      <c r="I41" s="184">
        <v>116.22589731510223</v>
      </c>
      <c r="J41" s="184">
        <v>118.72349933090521</v>
      </c>
      <c r="K41" s="184">
        <v>126.0502862758004</v>
      </c>
      <c r="L41" s="184">
        <v>131.04971914216438</v>
      </c>
      <c r="M41" s="184">
        <v>145.59594119617293</v>
      </c>
      <c r="N41" s="184">
        <v>148.82740950508034</v>
      </c>
      <c r="O41" s="184">
        <v>162.9588922771805</v>
      </c>
      <c r="P41" s="184">
        <v>170.89828048531237</v>
      </c>
      <c r="Q41" s="184">
        <v>170.94130818372233</v>
      </c>
      <c r="R41" s="184">
        <v>143.77356823919865</v>
      </c>
      <c r="S41" s="184">
        <v>164.40830346724934</v>
      </c>
      <c r="T41" s="184">
        <v>169.83056834923539</v>
      </c>
      <c r="U41" s="184">
        <v>169.07802764181309</v>
      </c>
      <c r="V41" s="184">
        <v>168.99255138698467</v>
      </c>
      <c r="W41" s="364"/>
    </row>
    <row r="42" spans="1:23" s="106" customFormat="1" ht="15" customHeight="1">
      <c r="A42" s="80">
        <v>38</v>
      </c>
      <c r="B42" s="201" t="s">
        <v>561</v>
      </c>
      <c r="C42" s="184">
        <v>20.648498527831801</v>
      </c>
      <c r="D42" s="184">
        <v>20.906268871679487</v>
      </c>
      <c r="E42" s="184">
        <v>20.697808719541136</v>
      </c>
      <c r="F42" s="184">
        <v>22.762806342750221</v>
      </c>
      <c r="G42" s="184">
        <v>22.925137391306958</v>
      </c>
      <c r="H42" s="184">
        <v>24.53510287212551</v>
      </c>
      <c r="I42" s="184">
        <v>26.752924890040973</v>
      </c>
      <c r="J42" s="184">
        <v>27.08171526272719</v>
      </c>
      <c r="K42" s="184">
        <v>28.162550532277205</v>
      </c>
      <c r="L42" s="184">
        <v>30.386429167446529</v>
      </c>
      <c r="M42" s="184">
        <v>33.665382300675006</v>
      </c>
      <c r="N42" s="184">
        <v>34.735768252044814</v>
      </c>
      <c r="O42" s="184">
        <v>36.951456809994781</v>
      </c>
      <c r="P42" s="184">
        <v>38.805470464588915</v>
      </c>
      <c r="Q42" s="184">
        <v>33.646153504311698</v>
      </c>
      <c r="R42" s="184">
        <v>34.68768884380092</v>
      </c>
      <c r="S42" s="184">
        <v>37.973893299467889</v>
      </c>
      <c r="T42" s="184">
        <v>37.952312533716118</v>
      </c>
      <c r="U42" s="184">
        <v>38.21476293359715</v>
      </c>
      <c r="V42" s="184">
        <v>38.451411160216765</v>
      </c>
      <c r="W42" s="364"/>
    </row>
    <row r="43" spans="1:23" s="106" customFormat="1" ht="15" customHeight="1">
      <c r="A43" s="80">
        <v>39</v>
      </c>
      <c r="B43" s="201" t="s">
        <v>562</v>
      </c>
      <c r="C43" s="184">
        <v>42.287799381172974</v>
      </c>
      <c r="D43" s="184">
        <v>44.587754528416241</v>
      </c>
      <c r="E43" s="184">
        <v>46.553150015162423</v>
      </c>
      <c r="F43" s="184">
        <v>53.337168438660619</v>
      </c>
      <c r="G43" s="184">
        <v>55.64428369851742</v>
      </c>
      <c r="H43" s="184">
        <v>54.848743454205177</v>
      </c>
      <c r="I43" s="184">
        <v>61.724303602892242</v>
      </c>
      <c r="J43" s="184">
        <v>62.947494675172806</v>
      </c>
      <c r="K43" s="184">
        <v>66.538999444449715</v>
      </c>
      <c r="L43" s="184">
        <v>68.051716996717204</v>
      </c>
      <c r="M43" s="184">
        <v>76.390581737414564</v>
      </c>
      <c r="N43" s="184">
        <v>75.76573428044162</v>
      </c>
      <c r="O43" s="184">
        <v>85.710400881601103</v>
      </c>
      <c r="P43" s="184">
        <v>90.071844862479821</v>
      </c>
      <c r="Q43" s="184">
        <v>92.585181066389993</v>
      </c>
      <c r="R43" s="184">
        <v>68.850814257354671</v>
      </c>
      <c r="S43" s="184">
        <v>82.464159919322583</v>
      </c>
      <c r="T43" s="184">
        <v>89.221142283660456</v>
      </c>
      <c r="U43" s="184">
        <v>87.703414888041777</v>
      </c>
      <c r="V43" s="184">
        <v>87.158657306838052</v>
      </c>
      <c r="W43" s="364"/>
    </row>
    <row r="44" spans="1:23" s="106" customFormat="1" ht="15" customHeight="1">
      <c r="A44" s="80">
        <v>40</v>
      </c>
      <c r="B44" s="203" t="s">
        <v>563</v>
      </c>
      <c r="C44" s="184">
        <v>36.76288996165335</v>
      </c>
      <c r="D44" s="184">
        <v>38.925846664798975</v>
      </c>
      <c r="E44" s="184">
        <v>39.233839970481739</v>
      </c>
      <c r="F44" s="184">
        <v>45.222948285409501</v>
      </c>
      <c r="G44" s="184">
        <v>46.908715297942635</v>
      </c>
      <c r="H44" s="184">
        <v>46.173450370441081</v>
      </c>
      <c r="I44" s="184">
        <v>52.536697663354374</v>
      </c>
      <c r="J44" s="184">
        <v>53.485690882070564</v>
      </c>
      <c r="K44" s="184">
        <v>56.628267665926678</v>
      </c>
      <c r="L44" s="184">
        <v>57.60363890594887</v>
      </c>
      <c r="M44" s="184">
        <v>65.073322778830175</v>
      </c>
      <c r="N44" s="184">
        <v>64.092465607973367</v>
      </c>
      <c r="O44" s="184">
        <v>72.732538263588026</v>
      </c>
      <c r="P44" s="184">
        <v>76.447108169712394</v>
      </c>
      <c r="Q44" s="184">
        <v>79.044436194574047</v>
      </c>
      <c r="R44" s="184">
        <v>57.39714133332933</v>
      </c>
      <c r="S44" s="184">
        <v>68.608276233986402</v>
      </c>
      <c r="T44" s="184">
        <v>74.967315371712104</v>
      </c>
      <c r="U44" s="184">
        <v>74.177829003141809</v>
      </c>
      <c r="V44" s="184">
        <v>72.889611193505544</v>
      </c>
      <c r="W44" s="364"/>
    </row>
    <row r="45" spans="1:23" s="106" customFormat="1" ht="15" customHeight="1">
      <c r="A45" s="80">
        <v>41</v>
      </c>
      <c r="B45" s="203" t="s">
        <v>564</v>
      </c>
      <c r="C45" s="184">
        <v>5.5249094195196218</v>
      </c>
      <c r="D45" s="184">
        <v>5.6619078636172677</v>
      </c>
      <c r="E45" s="184">
        <v>7.3193100446806847</v>
      </c>
      <c r="F45" s="184">
        <v>8.114220153251118</v>
      </c>
      <c r="G45" s="184">
        <v>8.7355684005747865</v>
      </c>
      <c r="H45" s="184">
        <v>8.675293083764096</v>
      </c>
      <c r="I45" s="184">
        <v>9.1876059395378693</v>
      </c>
      <c r="J45" s="184">
        <v>9.4618037931022378</v>
      </c>
      <c r="K45" s="184">
        <v>9.9107317785230311</v>
      </c>
      <c r="L45" s="184">
        <v>10.448078090768327</v>
      </c>
      <c r="M45" s="184">
        <v>11.317258958584391</v>
      </c>
      <c r="N45" s="184">
        <v>11.673268672468254</v>
      </c>
      <c r="O45" s="184">
        <v>12.977862618013072</v>
      </c>
      <c r="P45" s="184">
        <v>13.624736692767426</v>
      </c>
      <c r="Q45" s="184">
        <v>13.54074487181594</v>
      </c>
      <c r="R45" s="184">
        <v>11.453672924025346</v>
      </c>
      <c r="S45" s="184">
        <v>13.855883685336188</v>
      </c>
      <c r="T45" s="184">
        <v>14.253826911948353</v>
      </c>
      <c r="U45" s="184">
        <v>13.525585884899975</v>
      </c>
      <c r="V45" s="184">
        <v>14.269046113332507</v>
      </c>
      <c r="W45" s="364"/>
    </row>
    <row r="46" spans="1:23" s="106" customFormat="1" ht="15" customHeight="1">
      <c r="A46" s="80">
        <v>42</v>
      </c>
      <c r="B46" s="201" t="s">
        <v>565</v>
      </c>
      <c r="C46" s="184">
        <v>18.883105330185689</v>
      </c>
      <c r="D46" s="184">
        <v>19.749751560688924</v>
      </c>
      <c r="E46" s="184">
        <v>20.048096835148606</v>
      </c>
      <c r="F46" s="184">
        <v>22.718322269950267</v>
      </c>
      <c r="G46" s="184">
        <v>24.416833557257352</v>
      </c>
      <c r="H46" s="184">
        <v>25.474333513425812</v>
      </c>
      <c r="I46" s="184">
        <v>27.748668822169005</v>
      </c>
      <c r="J46" s="184">
        <v>28.694289393005221</v>
      </c>
      <c r="K46" s="184">
        <v>31.348736299073483</v>
      </c>
      <c r="L46" s="184">
        <v>32.611572978000645</v>
      </c>
      <c r="M46" s="184">
        <v>35.539977158083346</v>
      </c>
      <c r="N46" s="184">
        <v>38.325906972593906</v>
      </c>
      <c r="O46" s="184">
        <v>40.297034585584605</v>
      </c>
      <c r="P46" s="184">
        <v>42.020965158243619</v>
      </c>
      <c r="Q46" s="184">
        <v>44.70997361302063</v>
      </c>
      <c r="R46" s="184">
        <v>40.235065138043069</v>
      </c>
      <c r="S46" s="184">
        <v>43.970250248458861</v>
      </c>
      <c r="T46" s="184">
        <v>42.657113531858819</v>
      </c>
      <c r="U46" s="184">
        <v>43.159849820174159</v>
      </c>
      <c r="V46" s="184">
        <v>43.382482919929856</v>
      </c>
      <c r="W46" s="364"/>
    </row>
    <row r="47" spans="1:23" s="106" customFormat="1" ht="15" customHeight="1">
      <c r="A47" s="80">
        <v>43</v>
      </c>
      <c r="B47" s="200" t="s">
        <v>598</v>
      </c>
      <c r="C47" s="184">
        <v>0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84">
        <v>0</v>
      </c>
      <c r="N47" s="184">
        <v>0</v>
      </c>
      <c r="O47" s="184">
        <v>0</v>
      </c>
      <c r="P47" s="184">
        <v>0</v>
      </c>
      <c r="Q47" s="184">
        <v>0</v>
      </c>
      <c r="R47" s="184">
        <v>0</v>
      </c>
      <c r="S47" s="184">
        <v>0</v>
      </c>
      <c r="T47" s="184">
        <v>0</v>
      </c>
      <c r="U47" s="184">
        <v>0</v>
      </c>
      <c r="V47" s="184">
        <v>0</v>
      </c>
      <c r="W47" s="364"/>
    </row>
    <row r="48" spans="1:23" s="106" customFormat="1" ht="15" customHeight="1">
      <c r="A48" s="80">
        <v>44</v>
      </c>
      <c r="B48" s="202" t="s">
        <v>599</v>
      </c>
      <c r="C48" s="184">
        <v>2346.1956023430034</v>
      </c>
      <c r="D48" s="184">
        <v>2205.1411631841206</v>
      </c>
      <c r="E48" s="184">
        <v>2136.0844132375278</v>
      </c>
      <c r="F48" s="184">
        <v>2033.5811133990687</v>
      </c>
      <c r="G48" s="184">
        <v>2007.32038669397</v>
      </c>
      <c r="H48" s="184">
        <v>2070.2141933445037</v>
      </c>
      <c r="I48" s="184">
        <v>2043.0528665752183</v>
      </c>
      <c r="J48" s="184">
        <v>2078.4343834984525</v>
      </c>
      <c r="K48" s="184">
        <v>2157.2943966354246</v>
      </c>
      <c r="L48" s="184">
        <v>2108.6391405719742</v>
      </c>
      <c r="M48" s="184">
        <v>2204.2801827792746</v>
      </c>
      <c r="N48" s="184">
        <v>2174.0444666645644</v>
      </c>
      <c r="O48" s="184">
        <v>2105.2314444052563</v>
      </c>
      <c r="P48" s="184">
        <v>2198.6664579504804</v>
      </c>
      <c r="Q48" s="184">
        <v>2220.5532821930037</v>
      </c>
      <c r="R48" s="184">
        <v>2082.2389963048386</v>
      </c>
      <c r="S48" s="184">
        <v>2088.623914073818</v>
      </c>
      <c r="T48" s="184">
        <v>2078.157026309837</v>
      </c>
      <c r="U48" s="184">
        <v>1979.3821739216617</v>
      </c>
      <c r="V48" s="184">
        <v>2019.576367284051</v>
      </c>
      <c r="W48" s="364"/>
    </row>
    <row r="49" spans="1:23" s="74" customFormat="1" ht="15" customHeight="1">
      <c r="A49" s="80">
        <v>45</v>
      </c>
      <c r="B49" s="202" t="s">
        <v>600</v>
      </c>
      <c r="C49" s="184">
        <v>0</v>
      </c>
      <c r="D49" s="184">
        <v>0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0</v>
      </c>
      <c r="K49" s="184">
        <v>0</v>
      </c>
      <c r="L49" s="184">
        <v>0</v>
      </c>
      <c r="M49" s="184">
        <v>0</v>
      </c>
      <c r="N49" s="184">
        <v>0</v>
      </c>
      <c r="O49" s="184">
        <v>0</v>
      </c>
      <c r="P49" s="184">
        <v>0</v>
      </c>
      <c r="Q49" s="184">
        <v>0</v>
      </c>
      <c r="R49" s="184">
        <v>0</v>
      </c>
      <c r="S49" s="184">
        <v>0</v>
      </c>
      <c r="T49" s="184">
        <v>0</v>
      </c>
      <c r="U49" s="184">
        <v>0</v>
      </c>
      <c r="V49" s="184">
        <v>0</v>
      </c>
      <c r="W49" s="161"/>
    </row>
    <row r="50" spans="1:23" s="106" customFormat="1" ht="15" customHeight="1">
      <c r="A50" s="80">
        <v>46</v>
      </c>
      <c r="B50" s="204" t="s">
        <v>601</v>
      </c>
      <c r="C50" s="184">
        <v>1121.9735325811287</v>
      </c>
      <c r="D50" s="184">
        <v>1069.2433011303833</v>
      </c>
      <c r="E50" s="184">
        <v>1040.6173593857648</v>
      </c>
      <c r="F50" s="184">
        <v>1029.0370458925045</v>
      </c>
      <c r="G50" s="184">
        <v>1004.7347060535858</v>
      </c>
      <c r="H50" s="184">
        <v>1033.7655601792121</v>
      </c>
      <c r="I50" s="184">
        <v>1011.4444022391173</v>
      </c>
      <c r="J50" s="184">
        <v>924.58723697028358</v>
      </c>
      <c r="K50" s="184">
        <v>902.26932854027211</v>
      </c>
      <c r="L50" s="184">
        <v>882.74974221522689</v>
      </c>
      <c r="M50" s="184">
        <v>903.41734629798123</v>
      </c>
      <c r="N50" s="184">
        <v>868.18678324184191</v>
      </c>
      <c r="O50" s="184">
        <v>900.21909334601366</v>
      </c>
      <c r="P50" s="184">
        <v>909.3534771442944</v>
      </c>
      <c r="Q50" s="184">
        <v>898.27504013492535</v>
      </c>
      <c r="R50" s="184">
        <v>861.80398468081796</v>
      </c>
      <c r="S50" s="184">
        <v>843.66566843484202</v>
      </c>
      <c r="T50" s="184">
        <v>956.99165659424898</v>
      </c>
      <c r="U50" s="184">
        <v>916.44103133797319</v>
      </c>
      <c r="V50" s="184">
        <v>896.25507550933025</v>
      </c>
      <c r="W50" s="364"/>
    </row>
    <row r="51" spans="1:23" s="106" customFormat="1" ht="15" customHeight="1">
      <c r="A51" s="80">
        <v>47</v>
      </c>
      <c r="B51" s="202" t="s">
        <v>602</v>
      </c>
      <c r="C51" s="184">
        <v>110.986</v>
      </c>
      <c r="D51" s="184">
        <v>94.775000000000006</v>
      </c>
      <c r="E51" s="184">
        <v>78.564999999999998</v>
      </c>
      <c r="F51" s="184">
        <v>71.593999999999994</v>
      </c>
      <c r="G51" s="184">
        <v>67.245999999999995</v>
      </c>
      <c r="H51" s="184">
        <v>66.757000000000005</v>
      </c>
      <c r="I51" s="184">
        <v>67.088999999999999</v>
      </c>
      <c r="J51" s="184">
        <v>64.781999999999996</v>
      </c>
      <c r="K51" s="184">
        <v>66.545000000000002</v>
      </c>
      <c r="L51" s="184">
        <v>59.494</v>
      </c>
      <c r="M51" s="184">
        <v>56.674999999999997</v>
      </c>
      <c r="N51" s="184">
        <v>45.665300000000002</v>
      </c>
      <c r="O51" s="184">
        <v>38.7271</v>
      </c>
      <c r="P51" s="184">
        <v>43.161199999999994</v>
      </c>
      <c r="Q51" s="184">
        <v>41.598599999999998</v>
      </c>
      <c r="R51" s="184">
        <v>35.441800000000001</v>
      </c>
      <c r="S51" s="184">
        <v>34.037500000000001</v>
      </c>
      <c r="T51" s="184">
        <v>36.898699999999998</v>
      </c>
      <c r="U51" s="184">
        <v>36.962800000000001</v>
      </c>
      <c r="V51" s="184">
        <v>42.054300000000005</v>
      </c>
      <c r="W51" s="364"/>
    </row>
    <row r="52" spans="1:23" s="74" customFormat="1" ht="15" customHeight="1">
      <c r="A52" s="86"/>
      <c r="B52" s="205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161"/>
    </row>
    <row r="53" spans="1:23" s="106" customFormat="1" ht="15" customHeight="1">
      <c r="A53" s="80"/>
      <c r="B53" s="204" t="s">
        <v>603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364"/>
    </row>
    <row r="54" spans="1:23" s="106" customFormat="1" ht="15" customHeight="1">
      <c r="A54" s="80">
        <v>48</v>
      </c>
      <c r="B54" s="202" t="s">
        <v>604</v>
      </c>
      <c r="C54" s="184">
        <v>49199.923021629875</v>
      </c>
      <c r="D54" s="184">
        <v>48830.886153297433</v>
      </c>
      <c r="E54" s="184">
        <v>47765.155679624855</v>
      </c>
      <c r="F54" s="184">
        <v>47382.742840732652</v>
      </c>
      <c r="G54" s="184">
        <v>45806.735766410151</v>
      </c>
      <c r="H54" s="184">
        <v>45370.603846017038</v>
      </c>
      <c r="I54" s="184">
        <v>44929.278476446321</v>
      </c>
      <c r="J54" s="184">
        <v>43899.213293245193</v>
      </c>
      <c r="K54" s="184">
        <v>0</v>
      </c>
      <c r="L54" s="184">
        <v>0</v>
      </c>
      <c r="M54" s="184">
        <v>40536.904529735148</v>
      </c>
      <c r="N54" s="184">
        <v>0</v>
      </c>
      <c r="O54" s="184">
        <v>0</v>
      </c>
      <c r="P54" s="184">
        <v>37747.156996052712</v>
      </c>
      <c r="Q54" s="184">
        <v>0</v>
      </c>
      <c r="R54" s="184">
        <v>0</v>
      </c>
      <c r="S54" s="184">
        <v>38103.774261573628</v>
      </c>
      <c r="T54" s="184">
        <v>0</v>
      </c>
      <c r="U54" s="184">
        <v>0</v>
      </c>
      <c r="V54" s="184" t="s">
        <v>457</v>
      </c>
      <c r="W54" s="364"/>
    </row>
    <row r="55" spans="1:23" s="106" customFormat="1" ht="15" customHeight="1">
      <c r="A55" s="80">
        <v>49</v>
      </c>
      <c r="B55" s="202" t="s">
        <v>605</v>
      </c>
      <c r="C55" s="184">
        <v>49007.557282216687</v>
      </c>
      <c r="D55" s="184">
        <v>48642.457685072928</v>
      </c>
      <c r="E55" s="184">
        <v>47589.264303803204</v>
      </c>
      <c r="F55" s="184">
        <v>47210.905905811887</v>
      </c>
      <c r="G55" s="184">
        <v>45635.072452052838</v>
      </c>
      <c r="H55" s="184">
        <v>45194.001525212538</v>
      </c>
      <c r="I55" s="184">
        <v>44765.815913583225</v>
      </c>
      <c r="J55" s="184">
        <v>43727.162186509697</v>
      </c>
      <c r="K55" s="184">
        <v>0</v>
      </c>
      <c r="L55" s="184">
        <v>0</v>
      </c>
      <c r="M55" s="184">
        <v>40387.5012638681</v>
      </c>
      <c r="N55" s="184">
        <v>0</v>
      </c>
      <c r="O55" s="184">
        <v>0</v>
      </c>
      <c r="P55" s="184">
        <v>37625.629856181557</v>
      </c>
      <c r="Q55" s="184">
        <v>0</v>
      </c>
      <c r="R55" s="184">
        <v>0</v>
      </c>
      <c r="S55" s="184">
        <v>37984.025040219662</v>
      </c>
      <c r="T55" s="184">
        <v>0</v>
      </c>
      <c r="U55" s="184">
        <v>0</v>
      </c>
      <c r="V55" s="184" t="s">
        <v>457</v>
      </c>
      <c r="W55" s="364"/>
    </row>
    <row r="56" spans="1:23" s="106" customFormat="1" ht="15" customHeight="1">
      <c r="A56" s="80">
        <v>50</v>
      </c>
      <c r="B56" s="202" t="s">
        <v>606</v>
      </c>
      <c r="C56" s="235">
        <v>-8.0000000000009095</v>
      </c>
      <c r="D56" s="235">
        <v>-7.7999999999997272</v>
      </c>
      <c r="E56" s="235">
        <v>-6.7340000000008331</v>
      </c>
      <c r="F56" s="235">
        <v>-6.7340000000017426</v>
      </c>
      <c r="G56" s="235">
        <v>-6.7340000000003783</v>
      </c>
      <c r="H56" s="235">
        <v>-6.8770000000008622</v>
      </c>
      <c r="I56" s="235">
        <v>-7.1850000000004002</v>
      </c>
      <c r="J56" s="235">
        <v>-7.4929999999999382</v>
      </c>
      <c r="K56" s="184">
        <v>0</v>
      </c>
      <c r="L56" s="184">
        <v>0</v>
      </c>
      <c r="M56" s="235">
        <v>-9.1539999999999964</v>
      </c>
      <c r="N56" s="184">
        <v>0</v>
      </c>
      <c r="O56" s="184">
        <v>0</v>
      </c>
      <c r="P56" s="235">
        <v>-1.0230000000001382</v>
      </c>
      <c r="Q56" s="184">
        <v>0</v>
      </c>
      <c r="R56" s="184">
        <v>0</v>
      </c>
      <c r="S56" s="235">
        <v>-1.023000000000593</v>
      </c>
      <c r="T56" s="184">
        <v>0</v>
      </c>
      <c r="U56" s="184">
        <v>0</v>
      </c>
      <c r="V56" s="235" t="s">
        <v>457</v>
      </c>
      <c r="W56" s="364"/>
    </row>
    <row r="57" spans="1:23" s="106" customFormat="1" ht="15" customHeight="1">
      <c r="A57" s="80">
        <v>51</v>
      </c>
      <c r="B57" s="204" t="s">
        <v>607</v>
      </c>
      <c r="C57" s="184">
        <v>184.36573941318693</v>
      </c>
      <c r="D57" s="184">
        <v>180.62846822450547</v>
      </c>
      <c r="E57" s="184">
        <v>169.15737582165048</v>
      </c>
      <c r="F57" s="184">
        <v>165.10293492076244</v>
      </c>
      <c r="G57" s="184">
        <v>164.92931435731225</v>
      </c>
      <c r="H57" s="184">
        <v>169.72532080449992</v>
      </c>
      <c r="I57" s="184">
        <v>156.27756286309614</v>
      </c>
      <c r="J57" s="184">
        <v>164.55810673549649</v>
      </c>
      <c r="K57" s="193">
        <v>0</v>
      </c>
      <c r="L57" s="193">
        <v>0</v>
      </c>
      <c r="M57" s="184">
        <v>140.2492658670476</v>
      </c>
      <c r="N57" s="193">
        <v>0</v>
      </c>
      <c r="O57" s="193">
        <v>0</v>
      </c>
      <c r="P57" s="184">
        <v>120.50413987115553</v>
      </c>
      <c r="Q57" s="193">
        <v>0</v>
      </c>
      <c r="R57" s="193">
        <v>0</v>
      </c>
      <c r="S57" s="184">
        <v>118.72622135396568</v>
      </c>
      <c r="T57" s="193">
        <v>0</v>
      </c>
      <c r="U57" s="193">
        <v>0</v>
      </c>
      <c r="V57" s="193" t="s">
        <v>457</v>
      </c>
      <c r="W57" s="364"/>
    </row>
    <row r="58" spans="1:23" s="106" customFormat="1" ht="12" customHeight="1">
      <c r="A58" s="236" t="s">
        <v>646</v>
      </c>
      <c r="B58" s="207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N58" s="208"/>
      <c r="O58" s="208"/>
      <c r="P58" s="208"/>
      <c r="Q58" s="208"/>
      <c r="R58" s="208"/>
      <c r="S58" s="208"/>
      <c r="T58" s="208"/>
      <c r="U58" s="208"/>
      <c r="V58" s="208"/>
    </row>
    <row r="59" spans="1:23" ht="12" customHeight="1">
      <c r="A59" s="79" t="s">
        <v>608</v>
      </c>
      <c r="B59" s="7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</row>
    <row r="60" spans="1:23" ht="12" customHeight="1">
      <c r="A60" s="79" t="s">
        <v>780</v>
      </c>
      <c r="B60" s="7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</row>
    <row r="61" spans="1:23" ht="12" customHeight="1">
      <c r="A61" s="111" t="s">
        <v>609</v>
      </c>
      <c r="B61" s="111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09"/>
      <c r="U61" s="209"/>
      <c r="V61" s="209"/>
    </row>
    <row r="62" spans="1:23" ht="12" customHeight="1">
      <c r="A62" s="79" t="s">
        <v>610</v>
      </c>
      <c r="B62" s="79"/>
    </row>
    <row r="63" spans="1:23" ht="12" customHeight="1">
      <c r="A63" s="79" t="s">
        <v>611</v>
      </c>
      <c r="B63" s="79"/>
    </row>
    <row r="64" spans="1:23" ht="12" customHeight="1">
      <c r="A64" s="79" t="s">
        <v>612</v>
      </c>
      <c r="B64" s="79"/>
    </row>
    <row r="65" spans="1:2" ht="12" customHeight="1">
      <c r="A65" s="79" t="s">
        <v>613</v>
      </c>
      <c r="B65" s="79"/>
    </row>
    <row r="66" spans="1:2" ht="12" customHeight="1">
      <c r="A66" s="79" t="s">
        <v>614</v>
      </c>
      <c r="B66" s="79"/>
    </row>
    <row r="67" spans="1:2" ht="12" customHeight="1">
      <c r="A67" s="79" t="s">
        <v>615</v>
      </c>
      <c r="B67" s="79"/>
    </row>
    <row r="68" spans="1:2" ht="12" customHeight="1">
      <c r="A68" s="79" t="s">
        <v>616</v>
      </c>
      <c r="B68" s="79"/>
    </row>
    <row r="69" spans="1:2">
      <c r="A69" s="79" t="s">
        <v>617</v>
      </c>
      <c r="B69" s="79"/>
    </row>
    <row r="70" spans="1:2">
      <c r="A70" s="79" t="s">
        <v>618</v>
      </c>
      <c r="B70" s="79"/>
    </row>
  </sheetData>
  <printOptions horizontalCentered="1"/>
  <pageMargins left="0.59055118110236227" right="0.59055118110236227" top="0.59055118110236227" bottom="0.39370078740157483" header="0.11811023622047245" footer="0.11811023622047245"/>
  <pageSetup paperSize="9" scale="75" firstPageNumber="4" fitToWidth="2" pageOrder="overThenDown" orientation="portrait" useFirstPageNumber="1" r:id="rId1"/>
  <headerFooter alignWithMargins="0">
    <oddHeader>&amp;R&amp;"MetaNormalLF-Roman,Standard"Teil 1</oddHeader>
    <oddFooter>&amp;L&amp;"MetaNormalLF-Roman,Standard"Statistisches Bundesamt, Umweltnutzung und Wirtschaft, Tabellenband,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Inhalt</vt:lpstr>
      <vt:lpstr>Einführung</vt:lpstr>
      <vt:lpstr>Glossar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'1.2'!Drucktitel</vt:lpstr>
      <vt:lpstr>'1.3'!Drucktitel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1: Gesamtwirtschaftliche Übersichtstabellen, Wirtschaftliche Bezugszahlen - 2015</dc:title>
  <dc:creator>Statistisches Bundesamt</dc:creator>
  <cp:keywords>Umweltfaktoren; wirtschaftliche Zwecke; private Haushalte; Materialentnahmen; Materialabgaben; Indikatoren; Nachhaltigkeitsstrategie</cp:keywords>
  <cp:lastModifiedBy>Haas-Helfrich, Daniela (B305)</cp:lastModifiedBy>
  <cp:lastPrinted>2015-12-07T06:23:53Z</cp:lastPrinted>
  <dcterms:created xsi:type="dcterms:W3CDTF">2005-03-02T08:39:01Z</dcterms:created>
  <dcterms:modified xsi:type="dcterms:W3CDTF">2015-12-07T07:52:20Z</dcterms:modified>
</cp:coreProperties>
</file>